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9010" windowHeight="9915"/>
  </bookViews>
  <sheets>
    <sheet name="31.12..23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J310" i="1" s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F281" i="1" s="1"/>
  <c r="CF280" i="1" s="1"/>
  <c r="CD282" i="1"/>
  <c r="CD281" i="1" s="1"/>
  <c r="CD280" i="1" s="1"/>
  <c r="CB282" i="1"/>
  <c r="CB281" i="1" s="1"/>
  <c r="CB280" i="1" s="1"/>
  <c r="BZ282" i="1"/>
  <c r="BZ281" i="1" s="1"/>
  <c r="BZ280" i="1" s="1"/>
  <c r="BX282" i="1"/>
  <c r="BX281" i="1" s="1"/>
  <c r="BX280" i="1" s="1"/>
  <c r="BV282" i="1"/>
  <c r="BV281" i="1" s="1"/>
  <c r="BV280" i="1" s="1"/>
  <c r="BT282" i="1"/>
  <c r="BT281" i="1" s="1"/>
  <c r="BT280" i="1" s="1"/>
  <c r="BR282" i="1"/>
  <c r="BR281" i="1" s="1"/>
  <c r="BR280" i="1" s="1"/>
  <c r="BP282" i="1"/>
  <c r="BP281" i="1" s="1"/>
  <c r="BP280" i="1" s="1"/>
  <c r="BN282" i="1"/>
  <c r="BN281" i="1" s="1"/>
  <c r="BN280" i="1" s="1"/>
  <c r="BL282" i="1"/>
  <c r="BL281" i="1" s="1"/>
  <c r="BL280" i="1" s="1"/>
  <c r="BJ282" i="1"/>
  <c r="BJ281" i="1" s="1"/>
  <c r="BJ280" i="1" s="1"/>
  <c r="BH282" i="1"/>
  <c r="BH281" i="1" s="1"/>
  <c r="BH280" i="1" s="1"/>
  <c r="BF282" i="1"/>
  <c r="BF281" i="1" s="1"/>
  <c r="BF280" i="1" s="1"/>
  <c r="BD282" i="1"/>
  <c r="BD281" i="1" s="1"/>
  <c r="BD280" i="1" s="1"/>
  <c r="BB282" i="1"/>
  <c r="BB281" i="1" s="1"/>
  <c r="BB280" i="1" s="1"/>
  <c r="AZ282" i="1"/>
  <c r="AZ281" i="1" s="1"/>
  <c r="AZ280" i="1" s="1"/>
  <c r="AX282" i="1"/>
  <c r="AX281" i="1" s="1"/>
  <c r="AX280" i="1" s="1"/>
  <c r="AV282" i="1"/>
  <c r="AV281" i="1" s="1"/>
  <c r="AV280" i="1" s="1"/>
  <c r="AT282" i="1"/>
  <c r="AT281" i="1" s="1"/>
  <c r="AT280" i="1" s="1"/>
  <c r="AR282" i="1"/>
  <c r="AR281" i="1" s="1"/>
  <c r="AR280" i="1" s="1"/>
  <c r="AP282" i="1"/>
  <c r="AP281" i="1" s="1"/>
  <c r="AP280" i="1" s="1"/>
  <c r="AN282" i="1"/>
  <c r="AN281" i="1" s="1"/>
  <c r="AN280" i="1" s="1"/>
  <c r="AL282" i="1"/>
  <c r="AL281" i="1" s="1"/>
  <c r="AL280" i="1" s="1"/>
  <c r="AJ282" i="1"/>
  <c r="AJ281" i="1" s="1"/>
  <c r="AJ280" i="1" s="1"/>
  <c r="AH282" i="1"/>
  <c r="AH281" i="1" s="1"/>
  <c r="AH280" i="1" s="1"/>
  <c r="AF282" i="1"/>
  <c r="AF281" i="1" s="1"/>
  <c r="AF280" i="1" s="1"/>
  <c r="AD282" i="1"/>
  <c r="AD281" i="1" s="1"/>
  <c r="AD280" i="1" s="1"/>
  <c r="AB282" i="1"/>
  <c r="AB281" i="1" s="1"/>
  <c r="AB280" i="1" s="1"/>
  <c r="Z282" i="1"/>
  <c r="Z281" i="1" s="1"/>
  <c r="Z280" i="1" s="1"/>
  <c r="X282" i="1"/>
  <c r="X281" i="1" s="1"/>
  <c r="X280" i="1" s="1"/>
  <c r="V282" i="1"/>
  <c r="V281" i="1" s="1"/>
  <c r="V280" i="1" s="1"/>
  <c r="T282" i="1"/>
  <c r="T281" i="1" s="1"/>
  <c r="T280" i="1" s="1"/>
  <c r="R282" i="1"/>
  <c r="R281" i="1" s="1"/>
  <c r="R280" i="1" s="1"/>
  <c r="P282" i="1"/>
  <c r="P281" i="1" s="1"/>
  <c r="P280" i="1" s="1"/>
  <c r="N282" i="1"/>
  <c r="N281" i="1" s="1"/>
  <c r="N280" i="1" s="1"/>
  <c r="L282" i="1"/>
  <c r="L281" i="1" s="1"/>
  <c r="L280" i="1" s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M154" i="1"/>
  <c r="CM153" i="1"/>
  <c r="J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CM149" i="1" s="1"/>
  <c r="CM148" i="1"/>
  <c r="J148" i="1"/>
  <c r="H148" i="1"/>
  <c r="H153" i="1" s="1"/>
  <c r="CM147" i="1"/>
  <c r="J147" i="1"/>
  <c r="H147" i="1"/>
  <c r="CM146" i="1"/>
  <c r="J146" i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CM145" i="1" s="1"/>
  <c r="CM144" i="1"/>
  <c r="J144" i="1"/>
  <c r="H144" i="1"/>
  <c r="J143" i="1"/>
  <c r="H143" i="1"/>
  <c r="J142" i="1"/>
  <c r="CM142" i="1" s="1"/>
  <c r="H142" i="1"/>
  <c r="J141" i="1"/>
  <c r="CM141" i="1" s="1"/>
  <c r="H141" i="1"/>
  <c r="CG140" i="1"/>
  <c r="CG135" i="1" s="1"/>
  <c r="CF140" i="1"/>
  <c r="CE140" i="1"/>
  <c r="CE135" i="1" s="1"/>
  <c r="CD140" i="1"/>
  <c r="CC140" i="1"/>
  <c r="CC135" i="1" s="1"/>
  <c r="CB140" i="1"/>
  <c r="CA140" i="1"/>
  <c r="CA135" i="1" s="1"/>
  <c r="BZ140" i="1"/>
  <c r="BY140" i="1"/>
  <c r="BY135" i="1" s="1"/>
  <c r="BX140" i="1"/>
  <c r="BW140" i="1"/>
  <c r="BW135" i="1" s="1"/>
  <c r="BV140" i="1"/>
  <c r="BU140" i="1"/>
  <c r="BU135" i="1" s="1"/>
  <c r="BT140" i="1"/>
  <c r="BS140" i="1"/>
  <c r="BS135" i="1" s="1"/>
  <c r="BR140" i="1"/>
  <c r="BQ140" i="1"/>
  <c r="BQ135" i="1" s="1"/>
  <c r="BP140" i="1"/>
  <c r="BO140" i="1"/>
  <c r="BO135" i="1" s="1"/>
  <c r="BN140" i="1"/>
  <c r="BM140" i="1"/>
  <c r="BM135" i="1" s="1"/>
  <c r="BL140" i="1"/>
  <c r="BK140" i="1"/>
  <c r="BK135" i="1" s="1"/>
  <c r="BJ140" i="1"/>
  <c r="BI140" i="1"/>
  <c r="BI135" i="1" s="1"/>
  <c r="BH140" i="1"/>
  <c r="BG140" i="1"/>
  <c r="BG135" i="1" s="1"/>
  <c r="BF140" i="1"/>
  <c r="BE140" i="1"/>
  <c r="BE135" i="1" s="1"/>
  <c r="BD140" i="1"/>
  <c r="BC140" i="1"/>
  <c r="BC135" i="1" s="1"/>
  <c r="BB140" i="1"/>
  <c r="BA140" i="1"/>
  <c r="BA135" i="1" s="1"/>
  <c r="AZ140" i="1"/>
  <c r="AY140" i="1"/>
  <c r="AY135" i="1" s="1"/>
  <c r="AX140" i="1"/>
  <c r="AW140" i="1"/>
  <c r="AW135" i="1" s="1"/>
  <c r="AV140" i="1"/>
  <c r="AU140" i="1"/>
  <c r="AU135" i="1" s="1"/>
  <c r="AT140" i="1"/>
  <c r="AS140" i="1"/>
  <c r="AS135" i="1" s="1"/>
  <c r="AR140" i="1"/>
  <c r="AQ140" i="1"/>
  <c r="AQ135" i="1" s="1"/>
  <c r="AP140" i="1"/>
  <c r="AO140" i="1"/>
  <c r="AO135" i="1" s="1"/>
  <c r="AN140" i="1"/>
  <c r="AM140" i="1"/>
  <c r="AM135" i="1" s="1"/>
  <c r="Z140" i="1"/>
  <c r="Y140" i="1"/>
  <c r="Y135" i="1" s="1"/>
  <c r="X140" i="1"/>
  <c r="W140" i="1"/>
  <c r="W135" i="1" s="1"/>
  <c r="V140" i="1"/>
  <c r="L140" i="1"/>
  <c r="K140" i="1"/>
  <c r="J140" i="1"/>
  <c r="CM140" i="1" s="1"/>
  <c r="CM139" i="1"/>
  <c r="J139" i="1"/>
  <c r="H139" i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J135" i="1" s="1"/>
  <c r="AI136" i="1"/>
  <c r="AH136" i="1"/>
  <c r="AH135" i="1" s="1"/>
  <c r="AG136" i="1"/>
  <c r="AF136" i="1"/>
  <c r="AF135" i="1" s="1"/>
  <c r="AE136" i="1"/>
  <c r="AD136" i="1"/>
  <c r="AD135" i="1" s="1"/>
  <c r="AC136" i="1"/>
  <c r="AB136" i="1"/>
  <c r="AB135" i="1" s="1"/>
  <c r="AA136" i="1"/>
  <c r="Z136" i="1"/>
  <c r="Z135" i="1" s="1"/>
  <c r="Y136" i="1"/>
  <c r="X136" i="1"/>
  <c r="W136" i="1"/>
  <c r="V136" i="1"/>
  <c r="V135" i="1" s="1"/>
  <c r="U136" i="1"/>
  <c r="T136" i="1"/>
  <c r="T135" i="1" s="1"/>
  <c r="S136" i="1"/>
  <c r="R136" i="1"/>
  <c r="R135" i="1" s="1"/>
  <c r="Q136" i="1"/>
  <c r="P136" i="1"/>
  <c r="P135" i="1" s="1"/>
  <c r="O136" i="1"/>
  <c r="N136" i="1"/>
  <c r="N135" i="1" s="1"/>
  <c r="M136" i="1"/>
  <c r="L136" i="1"/>
  <c r="L135" i="1" s="1"/>
  <c r="J135" i="1" s="1"/>
  <c r="CM135" i="1" s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K135" i="1"/>
  <c r="AI135" i="1"/>
  <c r="AG135" i="1"/>
  <c r="AE135" i="1"/>
  <c r="AC135" i="1"/>
  <c r="AA135" i="1"/>
  <c r="X135" i="1"/>
  <c r="U135" i="1"/>
  <c r="S135" i="1"/>
  <c r="Q135" i="1"/>
  <c r="O135" i="1"/>
  <c r="M135" i="1"/>
  <c r="K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F26" i="1"/>
  <c r="CE26" i="1"/>
  <c r="CE25" i="1" s="1"/>
  <c r="CE24" i="1" s="1"/>
  <c r="CD26" i="1"/>
  <c r="CC26" i="1"/>
  <c r="CC25" i="1" s="1"/>
  <c r="CB26" i="1"/>
  <c r="CA26" i="1"/>
  <c r="CA25" i="1" s="1"/>
  <c r="CA24" i="1" s="1"/>
  <c r="BZ26" i="1"/>
  <c r="BY26" i="1"/>
  <c r="BY25" i="1" s="1"/>
  <c r="BX26" i="1"/>
  <c r="BW26" i="1"/>
  <c r="BW25" i="1" s="1"/>
  <c r="BW24" i="1" s="1"/>
  <c r="BV26" i="1"/>
  <c r="BU26" i="1"/>
  <c r="BU25" i="1" s="1"/>
  <c r="BT26" i="1"/>
  <c r="BS26" i="1"/>
  <c r="BS25" i="1" s="1"/>
  <c r="BS24" i="1" s="1"/>
  <c r="BR26" i="1"/>
  <c r="BQ26" i="1"/>
  <c r="BQ25" i="1" s="1"/>
  <c r="BP26" i="1"/>
  <c r="BO26" i="1"/>
  <c r="BO25" i="1" s="1"/>
  <c r="BO24" i="1" s="1"/>
  <c r="BN26" i="1"/>
  <c r="BM26" i="1"/>
  <c r="BM25" i="1" s="1"/>
  <c r="BL26" i="1"/>
  <c r="BK26" i="1"/>
  <c r="BK25" i="1" s="1"/>
  <c r="BK24" i="1" s="1"/>
  <c r="BJ26" i="1"/>
  <c r="BI26" i="1"/>
  <c r="BI25" i="1" s="1"/>
  <c r="BH26" i="1"/>
  <c r="BG26" i="1"/>
  <c r="BG25" i="1" s="1"/>
  <c r="BG24" i="1" s="1"/>
  <c r="BF26" i="1"/>
  <c r="BE26" i="1"/>
  <c r="BE25" i="1" s="1"/>
  <c r="BD26" i="1"/>
  <c r="BC26" i="1"/>
  <c r="BC25" i="1" s="1"/>
  <c r="BC24" i="1" s="1"/>
  <c r="BB26" i="1"/>
  <c r="BA26" i="1"/>
  <c r="BA25" i="1" s="1"/>
  <c r="AZ26" i="1"/>
  <c r="AY26" i="1"/>
  <c r="AY25" i="1" s="1"/>
  <c r="AY24" i="1" s="1"/>
  <c r="AX26" i="1"/>
  <c r="AW26" i="1"/>
  <c r="AW25" i="1" s="1"/>
  <c r="AV26" i="1"/>
  <c r="AU26" i="1"/>
  <c r="AU25" i="1" s="1"/>
  <c r="AU24" i="1" s="1"/>
  <c r="AT26" i="1"/>
  <c r="AS26" i="1"/>
  <c r="AS25" i="1" s="1"/>
  <c r="AR26" i="1"/>
  <c r="AQ26" i="1"/>
  <c r="AQ25" i="1" s="1"/>
  <c r="AQ24" i="1" s="1"/>
  <c r="AP26" i="1"/>
  <c r="AO26" i="1"/>
  <c r="AO25" i="1" s="1"/>
  <c r="AN26" i="1"/>
  <c r="AM26" i="1"/>
  <c r="AM25" i="1" s="1"/>
  <c r="AM24" i="1" s="1"/>
  <c r="AL26" i="1"/>
  <c r="AK26" i="1"/>
  <c r="AK25" i="1" s="1"/>
  <c r="AJ26" i="1"/>
  <c r="AI26" i="1"/>
  <c r="AI25" i="1" s="1"/>
  <c r="AI24" i="1" s="1"/>
  <c r="AH26" i="1"/>
  <c r="AG26" i="1"/>
  <c r="AG25" i="1" s="1"/>
  <c r="AF26" i="1"/>
  <c r="AE26" i="1"/>
  <c r="AE25" i="1" s="1"/>
  <c r="AE24" i="1" s="1"/>
  <c r="AD26" i="1"/>
  <c r="AC26" i="1"/>
  <c r="AC25" i="1" s="1"/>
  <c r="AB26" i="1"/>
  <c r="AA26" i="1"/>
  <c r="AA25" i="1" s="1"/>
  <c r="AA24" i="1" s="1"/>
  <c r="Z26" i="1"/>
  <c r="Y26" i="1"/>
  <c r="Y25" i="1" s="1"/>
  <c r="X26" i="1"/>
  <c r="W26" i="1"/>
  <c r="W25" i="1" s="1"/>
  <c r="W24" i="1" s="1"/>
  <c r="V26" i="1"/>
  <c r="U26" i="1"/>
  <c r="U25" i="1" s="1"/>
  <c r="T26" i="1"/>
  <c r="S26" i="1"/>
  <c r="S25" i="1" s="1"/>
  <c r="S24" i="1" s="1"/>
  <c r="R26" i="1"/>
  <c r="Q26" i="1"/>
  <c r="Q25" i="1" s="1"/>
  <c r="P26" i="1"/>
  <c r="O26" i="1"/>
  <c r="O25" i="1" s="1"/>
  <c r="O24" i="1" s="1"/>
  <c r="N26" i="1"/>
  <c r="M26" i="1"/>
  <c r="M25" i="1" s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M13" i="1"/>
  <c r="J13" i="1"/>
  <c r="CM13" i="1" s="1"/>
  <c r="CG12" i="1"/>
  <c r="CG11" i="1" s="1"/>
  <c r="CF12" i="1"/>
  <c r="CE12" i="1"/>
  <c r="CE11" i="1" s="1"/>
  <c r="CD12" i="1"/>
  <c r="CC12" i="1"/>
  <c r="CC11" i="1" s="1"/>
  <c r="CB12" i="1"/>
  <c r="CA12" i="1"/>
  <c r="CA11" i="1" s="1"/>
  <c r="BZ12" i="1"/>
  <c r="BY12" i="1"/>
  <c r="BY11" i="1" s="1"/>
  <c r="BX12" i="1"/>
  <c r="BW12" i="1"/>
  <c r="BW11" i="1" s="1"/>
  <c r="BV12" i="1"/>
  <c r="BU12" i="1"/>
  <c r="BU11" i="1" s="1"/>
  <c r="BT12" i="1"/>
  <c r="BS12" i="1"/>
  <c r="BS11" i="1" s="1"/>
  <c r="BR12" i="1"/>
  <c r="BQ12" i="1"/>
  <c r="BQ11" i="1" s="1"/>
  <c r="BP12" i="1"/>
  <c r="BO12" i="1"/>
  <c r="BO11" i="1" s="1"/>
  <c r="BN12" i="1"/>
  <c r="BM12" i="1"/>
  <c r="BM11" i="1" s="1"/>
  <c r="BL12" i="1"/>
  <c r="BK12" i="1"/>
  <c r="BK11" i="1" s="1"/>
  <c r="BJ12" i="1"/>
  <c r="BI12" i="1"/>
  <c r="BI11" i="1" s="1"/>
  <c r="BH12" i="1"/>
  <c r="BG12" i="1"/>
  <c r="BG11" i="1" s="1"/>
  <c r="BF12" i="1"/>
  <c r="BE12" i="1"/>
  <c r="BE11" i="1" s="1"/>
  <c r="BD12" i="1"/>
  <c r="BC12" i="1"/>
  <c r="BC11" i="1" s="1"/>
  <c r="BB12" i="1"/>
  <c r="BA12" i="1"/>
  <c r="BA11" i="1" s="1"/>
  <c r="AZ12" i="1"/>
  <c r="AY12" i="1"/>
  <c r="AY11" i="1" s="1"/>
  <c r="AX12" i="1"/>
  <c r="AW12" i="1"/>
  <c r="AW11" i="1" s="1"/>
  <c r="AV12" i="1"/>
  <c r="AU12" i="1"/>
  <c r="AU11" i="1" s="1"/>
  <c r="AT12" i="1"/>
  <c r="AS12" i="1"/>
  <c r="AS11" i="1" s="1"/>
  <c r="AR12" i="1"/>
  <c r="AQ12" i="1"/>
  <c r="AQ11" i="1" s="1"/>
  <c r="AP12" i="1"/>
  <c r="AO12" i="1"/>
  <c r="AO11" i="1" s="1"/>
  <c r="AN12" i="1"/>
  <c r="AM12" i="1"/>
  <c r="AM11" i="1" s="1"/>
  <c r="AL12" i="1"/>
  <c r="AK12" i="1"/>
  <c r="AK11" i="1" s="1"/>
  <c r="AJ12" i="1"/>
  <c r="AI12" i="1"/>
  <c r="AI11" i="1" s="1"/>
  <c r="AH12" i="1"/>
  <c r="AG12" i="1"/>
  <c r="AG11" i="1" s="1"/>
  <c r="AF12" i="1"/>
  <c r="AE12" i="1"/>
  <c r="AE11" i="1" s="1"/>
  <c r="AD12" i="1"/>
  <c r="AC12" i="1"/>
  <c r="AC11" i="1" s="1"/>
  <c r="AB12" i="1"/>
  <c r="AA12" i="1"/>
  <c r="AA11" i="1" s="1"/>
  <c r="Z12" i="1"/>
  <c r="Y12" i="1"/>
  <c r="Y11" i="1" s="1"/>
  <c r="X12" i="1"/>
  <c r="W12" i="1"/>
  <c r="W11" i="1" s="1"/>
  <c r="V12" i="1"/>
  <c r="U12" i="1"/>
  <c r="U11" i="1" s="1"/>
  <c r="T12" i="1"/>
  <c r="S12" i="1"/>
  <c r="S11" i="1" s="1"/>
  <c r="R12" i="1"/>
  <c r="Q12" i="1"/>
  <c r="Q11" i="1" s="1"/>
  <c r="P12" i="1"/>
  <c r="O12" i="1"/>
  <c r="O11" i="1" s="1"/>
  <c r="N12" i="1"/>
  <c r="M12" i="1"/>
  <c r="M11" i="1" s="1"/>
  <c r="L12" i="1"/>
  <c r="K12" i="1"/>
  <c r="A12" i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L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Q6" i="1"/>
  <c r="CJ6" i="1"/>
  <c r="CJ5" i="1"/>
  <c r="CJ4" i="1"/>
  <c r="CJ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C2" i="1"/>
  <c r="BA2" i="1"/>
  <c r="AZ2" i="1"/>
  <c r="L2" i="1"/>
  <c r="CJ1" i="1"/>
  <c r="CJ9" i="1" s="1"/>
  <c r="B1" i="1"/>
  <c r="C501" i="1" s="1"/>
  <c r="A1" i="1"/>
  <c r="BB8" i="1"/>
  <c r="BB9" i="1"/>
  <c r="BA8" i="1"/>
  <c r="AZ9" i="1"/>
  <c r="CQ8" i="1"/>
  <c r="BC8" i="1"/>
  <c r="BA9" i="1"/>
  <c r="BC501" i="1" l="1"/>
  <c r="BA501" i="1"/>
  <c r="BB501" i="1"/>
  <c r="N45" i="1"/>
  <c r="N44" i="1" s="1"/>
  <c r="V45" i="1"/>
  <c r="V44" i="1" s="1"/>
  <c r="AD45" i="1"/>
  <c r="AD44" i="1" s="1"/>
  <c r="AL45" i="1"/>
  <c r="AL44" i="1" s="1"/>
  <c r="AT45" i="1"/>
  <c r="AT44" i="1" s="1"/>
  <c r="BB45" i="1"/>
  <c r="BB44" i="1" s="1"/>
  <c r="BJ45" i="1"/>
  <c r="BJ44" i="1" s="1"/>
  <c r="BR45" i="1"/>
  <c r="BR44" i="1" s="1"/>
  <c r="BZ45" i="1"/>
  <c r="BZ44" i="1" s="1"/>
  <c r="J166" i="1"/>
  <c r="CM166" i="1" s="1"/>
  <c r="L155" i="1"/>
  <c r="J12" i="1"/>
  <c r="K11" i="1"/>
  <c r="J26" i="1"/>
  <c r="CM26" i="1" s="1"/>
  <c r="K25" i="1"/>
  <c r="J46" i="1"/>
  <c r="K45" i="1"/>
  <c r="L59" i="1"/>
  <c r="L45" i="1" s="1"/>
  <c r="L44" i="1" s="1"/>
  <c r="L24" i="1" s="1"/>
  <c r="L10" i="1" s="1"/>
  <c r="L502" i="1" s="1"/>
  <c r="L523" i="1" s="1"/>
  <c r="N59" i="1"/>
  <c r="P59" i="1"/>
  <c r="P45" i="1" s="1"/>
  <c r="P44" i="1" s="1"/>
  <c r="R59" i="1"/>
  <c r="R45" i="1" s="1"/>
  <c r="R44" i="1" s="1"/>
  <c r="T59" i="1"/>
  <c r="T45" i="1" s="1"/>
  <c r="T44" i="1" s="1"/>
  <c r="T24" i="1" s="1"/>
  <c r="T10" i="1" s="1"/>
  <c r="T502" i="1" s="1"/>
  <c r="T523" i="1" s="1"/>
  <c r="V59" i="1"/>
  <c r="X59" i="1"/>
  <c r="X45" i="1" s="1"/>
  <c r="X44" i="1" s="1"/>
  <c r="Z59" i="1"/>
  <c r="Z45" i="1" s="1"/>
  <c r="Z44" i="1" s="1"/>
  <c r="AB59" i="1"/>
  <c r="AB45" i="1" s="1"/>
  <c r="AB44" i="1" s="1"/>
  <c r="AB24" i="1" s="1"/>
  <c r="AB10" i="1" s="1"/>
  <c r="AB502" i="1" s="1"/>
  <c r="AB523" i="1" s="1"/>
  <c r="AD59" i="1"/>
  <c r="AF59" i="1"/>
  <c r="AF45" i="1" s="1"/>
  <c r="AF44" i="1" s="1"/>
  <c r="AH59" i="1"/>
  <c r="AH45" i="1" s="1"/>
  <c r="AH44" i="1" s="1"/>
  <c r="AJ59" i="1"/>
  <c r="AJ45" i="1" s="1"/>
  <c r="AJ44" i="1" s="1"/>
  <c r="AJ24" i="1" s="1"/>
  <c r="AJ10" i="1" s="1"/>
  <c r="AJ502" i="1" s="1"/>
  <c r="AJ523" i="1" s="1"/>
  <c r="AL59" i="1"/>
  <c r="AN59" i="1"/>
  <c r="AN45" i="1" s="1"/>
  <c r="AN44" i="1" s="1"/>
  <c r="AP59" i="1"/>
  <c r="AP45" i="1" s="1"/>
  <c r="AP44" i="1" s="1"/>
  <c r="AR59" i="1"/>
  <c r="AR45" i="1" s="1"/>
  <c r="AR44" i="1" s="1"/>
  <c r="AR24" i="1" s="1"/>
  <c r="AR10" i="1" s="1"/>
  <c r="AR502" i="1" s="1"/>
  <c r="AR523" i="1" s="1"/>
  <c r="AT59" i="1"/>
  <c r="AV59" i="1"/>
  <c r="AV45" i="1" s="1"/>
  <c r="AV44" i="1" s="1"/>
  <c r="AX59" i="1"/>
  <c r="AX45" i="1" s="1"/>
  <c r="AX44" i="1" s="1"/>
  <c r="AZ59" i="1"/>
  <c r="AZ45" i="1" s="1"/>
  <c r="AZ44" i="1" s="1"/>
  <c r="AZ24" i="1" s="1"/>
  <c r="AZ10" i="1" s="1"/>
  <c r="AZ502" i="1" s="1"/>
  <c r="AZ523" i="1" s="1"/>
  <c r="BB59" i="1"/>
  <c r="BD59" i="1"/>
  <c r="BD45" i="1" s="1"/>
  <c r="BD44" i="1" s="1"/>
  <c r="BF59" i="1"/>
  <c r="BF45" i="1" s="1"/>
  <c r="BF44" i="1" s="1"/>
  <c r="BH59" i="1"/>
  <c r="BH45" i="1" s="1"/>
  <c r="BH44" i="1" s="1"/>
  <c r="BH24" i="1" s="1"/>
  <c r="BH10" i="1" s="1"/>
  <c r="BH502" i="1" s="1"/>
  <c r="BH523" i="1" s="1"/>
  <c r="BJ59" i="1"/>
  <c r="BL59" i="1"/>
  <c r="BL45" i="1" s="1"/>
  <c r="BL44" i="1" s="1"/>
  <c r="BN59" i="1"/>
  <c r="BN45" i="1" s="1"/>
  <c r="BN44" i="1" s="1"/>
  <c r="BP59" i="1"/>
  <c r="BP45" i="1" s="1"/>
  <c r="BP44" i="1" s="1"/>
  <c r="BP24" i="1" s="1"/>
  <c r="BP10" i="1" s="1"/>
  <c r="BP502" i="1" s="1"/>
  <c r="BP523" i="1" s="1"/>
  <c r="BR59" i="1"/>
  <c r="BT59" i="1"/>
  <c r="BT45" i="1" s="1"/>
  <c r="BT44" i="1" s="1"/>
  <c r="BV59" i="1"/>
  <c r="BV45" i="1" s="1"/>
  <c r="BV44" i="1" s="1"/>
  <c r="BX59" i="1"/>
  <c r="BX45" i="1" s="1"/>
  <c r="BX44" i="1" s="1"/>
  <c r="BX24" i="1" s="1"/>
  <c r="BX10" i="1" s="1"/>
  <c r="BX502" i="1" s="1"/>
  <c r="BX523" i="1" s="1"/>
  <c r="BZ59" i="1"/>
  <c r="CB59" i="1"/>
  <c r="CB45" i="1" s="1"/>
  <c r="CB44" i="1" s="1"/>
  <c r="CD59" i="1"/>
  <c r="CD45" i="1" s="1"/>
  <c r="CD44" i="1" s="1"/>
  <c r="CF59" i="1"/>
  <c r="CF45" i="1" s="1"/>
  <c r="CF44" i="1" s="1"/>
  <c r="CF24" i="1" s="1"/>
  <c r="CF10" i="1" s="1"/>
  <c r="CF502" i="1" s="1"/>
  <c r="CF523" i="1" s="1"/>
  <c r="J99" i="1"/>
  <c r="CM99" i="1" s="1"/>
  <c r="K98" i="1"/>
  <c r="J156" i="1"/>
  <c r="CM156" i="1" s="1"/>
  <c r="K155" i="1"/>
  <c r="J155" i="1" s="1"/>
  <c r="J235" i="1"/>
  <c r="CM235" i="1" s="1"/>
  <c r="J283" i="1"/>
  <c r="CM283" i="1" s="1"/>
  <c r="K282" i="1"/>
  <c r="AY2" i="1"/>
  <c r="BD2" i="1"/>
  <c r="A13" i="1"/>
  <c r="M45" i="1"/>
  <c r="M44" i="1" s="1"/>
  <c r="M24" i="1" s="1"/>
  <c r="M10" i="1" s="1"/>
  <c r="M502" i="1" s="1"/>
  <c r="M523" i="1" s="1"/>
  <c r="Q45" i="1"/>
  <c r="Q44" i="1" s="1"/>
  <c r="Q24" i="1" s="1"/>
  <c r="Q10" i="1" s="1"/>
  <c r="Q502" i="1" s="1"/>
  <c r="Q523" i="1" s="1"/>
  <c r="U45" i="1"/>
  <c r="U44" i="1" s="1"/>
  <c r="U24" i="1" s="1"/>
  <c r="U10" i="1" s="1"/>
  <c r="U502" i="1" s="1"/>
  <c r="U523" i="1" s="1"/>
  <c r="Y45" i="1"/>
  <c r="Y44" i="1" s="1"/>
  <c r="Y24" i="1" s="1"/>
  <c r="Y10" i="1" s="1"/>
  <c r="Y502" i="1" s="1"/>
  <c r="Y523" i="1" s="1"/>
  <c r="AC45" i="1"/>
  <c r="AC44" i="1" s="1"/>
  <c r="AC24" i="1" s="1"/>
  <c r="AC10" i="1" s="1"/>
  <c r="AC502" i="1" s="1"/>
  <c r="AC523" i="1" s="1"/>
  <c r="AG45" i="1"/>
  <c r="AG44" i="1" s="1"/>
  <c r="AG24" i="1" s="1"/>
  <c r="AG10" i="1" s="1"/>
  <c r="AG502" i="1" s="1"/>
  <c r="AG523" i="1" s="1"/>
  <c r="AK45" i="1"/>
  <c r="AK44" i="1" s="1"/>
  <c r="AK24" i="1" s="1"/>
  <c r="AK10" i="1" s="1"/>
  <c r="AK502" i="1" s="1"/>
  <c r="AK523" i="1" s="1"/>
  <c r="AO45" i="1"/>
  <c r="AO44" i="1" s="1"/>
  <c r="AO24" i="1" s="1"/>
  <c r="AO10" i="1" s="1"/>
  <c r="AO502" i="1" s="1"/>
  <c r="AO523" i="1" s="1"/>
  <c r="AS45" i="1"/>
  <c r="AS44" i="1" s="1"/>
  <c r="AS24" i="1" s="1"/>
  <c r="AS10" i="1" s="1"/>
  <c r="AS502" i="1" s="1"/>
  <c r="AS523" i="1" s="1"/>
  <c r="AW45" i="1"/>
  <c r="AW44" i="1" s="1"/>
  <c r="AW24" i="1" s="1"/>
  <c r="AW10" i="1" s="1"/>
  <c r="AW502" i="1" s="1"/>
  <c r="AW523" i="1" s="1"/>
  <c r="BA45" i="1"/>
  <c r="BA44" i="1" s="1"/>
  <c r="BA24" i="1" s="1"/>
  <c r="BA10" i="1" s="1"/>
  <c r="BA502" i="1" s="1"/>
  <c r="BA523" i="1" s="1"/>
  <c r="BE45" i="1"/>
  <c r="BE44" i="1" s="1"/>
  <c r="BE24" i="1" s="1"/>
  <c r="BE10" i="1" s="1"/>
  <c r="BI45" i="1"/>
  <c r="BI44" i="1" s="1"/>
  <c r="BI24" i="1" s="1"/>
  <c r="BI10" i="1" s="1"/>
  <c r="BI502" i="1" s="1"/>
  <c r="BI523" i="1" s="1"/>
  <c r="BM45" i="1"/>
  <c r="BM44" i="1" s="1"/>
  <c r="BM24" i="1" s="1"/>
  <c r="BM10" i="1" s="1"/>
  <c r="BQ45" i="1"/>
  <c r="BQ44" i="1" s="1"/>
  <c r="BQ24" i="1" s="1"/>
  <c r="BQ10" i="1" s="1"/>
  <c r="BQ502" i="1" s="1"/>
  <c r="BQ523" i="1" s="1"/>
  <c r="BU45" i="1"/>
  <c r="BU44" i="1" s="1"/>
  <c r="BU24" i="1" s="1"/>
  <c r="BU10" i="1" s="1"/>
  <c r="BY45" i="1"/>
  <c r="BY44" i="1" s="1"/>
  <c r="BY24" i="1" s="1"/>
  <c r="BY10" i="1" s="1"/>
  <c r="BY502" i="1" s="1"/>
  <c r="BY523" i="1" s="1"/>
  <c r="CC45" i="1"/>
  <c r="CC44" i="1" s="1"/>
  <c r="CC24" i="1" s="1"/>
  <c r="CC10" i="1" s="1"/>
  <c r="CG45" i="1"/>
  <c r="CG44" i="1" s="1"/>
  <c r="CG24" i="1" s="1"/>
  <c r="CG10" i="1" s="1"/>
  <c r="K76" i="1"/>
  <c r="J76" i="1" s="1"/>
  <c r="L114" i="1"/>
  <c r="L97" i="1" s="1"/>
  <c r="L96" i="1" s="1"/>
  <c r="N114" i="1"/>
  <c r="N97" i="1" s="1"/>
  <c r="N96" i="1" s="1"/>
  <c r="N24" i="1" s="1"/>
  <c r="N10" i="1" s="1"/>
  <c r="N502" i="1" s="1"/>
  <c r="N523" i="1" s="1"/>
  <c r="P114" i="1"/>
  <c r="P97" i="1" s="1"/>
  <c r="P96" i="1" s="1"/>
  <c r="P24" i="1" s="1"/>
  <c r="P10" i="1" s="1"/>
  <c r="P502" i="1" s="1"/>
  <c r="P523" i="1" s="1"/>
  <c r="R114" i="1"/>
  <c r="R97" i="1" s="1"/>
  <c r="R96" i="1" s="1"/>
  <c r="T114" i="1"/>
  <c r="T97" i="1" s="1"/>
  <c r="T96" i="1" s="1"/>
  <c r="V114" i="1"/>
  <c r="V97" i="1" s="1"/>
  <c r="V96" i="1" s="1"/>
  <c r="V24" i="1" s="1"/>
  <c r="V10" i="1" s="1"/>
  <c r="V502" i="1" s="1"/>
  <c r="V523" i="1" s="1"/>
  <c r="X114" i="1"/>
  <c r="X97" i="1" s="1"/>
  <c r="X96" i="1" s="1"/>
  <c r="X24" i="1" s="1"/>
  <c r="X10" i="1" s="1"/>
  <c r="X502" i="1" s="1"/>
  <c r="X523" i="1" s="1"/>
  <c r="Z114" i="1"/>
  <c r="Z97" i="1" s="1"/>
  <c r="Z96" i="1" s="1"/>
  <c r="AB114" i="1"/>
  <c r="AB97" i="1" s="1"/>
  <c r="AB96" i="1" s="1"/>
  <c r="AD114" i="1"/>
  <c r="AD97" i="1" s="1"/>
  <c r="AD96" i="1" s="1"/>
  <c r="AD24" i="1" s="1"/>
  <c r="AD10" i="1" s="1"/>
  <c r="AD502" i="1" s="1"/>
  <c r="AD523" i="1" s="1"/>
  <c r="AF114" i="1"/>
  <c r="AF97" i="1" s="1"/>
  <c r="AF96" i="1" s="1"/>
  <c r="AF24" i="1" s="1"/>
  <c r="AF10" i="1" s="1"/>
  <c r="AF502" i="1" s="1"/>
  <c r="AF523" i="1" s="1"/>
  <c r="AH114" i="1"/>
  <c r="AH97" i="1" s="1"/>
  <c r="AH96" i="1" s="1"/>
  <c r="AJ114" i="1"/>
  <c r="AJ97" i="1" s="1"/>
  <c r="AJ96" i="1" s="1"/>
  <c r="AL114" i="1"/>
  <c r="AL97" i="1" s="1"/>
  <c r="AL96" i="1" s="1"/>
  <c r="AL24" i="1" s="1"/>
  <c r="AL10" i="1" s="1"/>
  <c r="AL502" i="1" s="1"/>
  <c r="AL523" i="1" s="1"/>
  <c r="AN114" i="1"/>
  <c r="AN97" i="1" s="1"/>
  <c r="AN96" i="1" s="1"/>
  <c r="AN24" i="1" s="1"/>
  <c r="AN10" i="1" s="1"/>
  <c r="AN502" i="1" s="1"/>
  <c r="AN523" i="1" s="1"/>
  <c r="AP114" i="1"/>
  <c r="AP97" i="1" s="1"/>
  <c r="AP96" i="1" s="1"/>
  <c r="AR114" i="1"/>
  <c r="AR97" i="1" s="1"/>
  <c r="AR96" i="1" s="1"/>
  <c r="AT114" i="1"/>
  <c r="AT97" i="1" s="1"/>
  <c r="AT96" i="1" s="1"/>
  <c r="AT24" i="1" s="1"/>
  <c r="AT10" i="1" s="1"/>
  <c r="AT502" i="1" s="1"/>
  <c r="AT523" i="1" s="1"/>
  <c r="AV114" i="1"/>
  <c r="AV97" i="1" s="1"/>
  <c r="AV96" i="1" s="1"/>
  <c r="AV24" i="1" s="1"/>
  <c r="AV10" i="1" s="1"/>
  <c r="AV502" i="1" s="1"/>
  <c r="AV523" i="1" s="1"/>
  <c r="AX114" i="1"/>
  <c r="AX97" i="1" s="1"/>
  <c r="AX96" i="1" s="1"/>
  <c r="AZ114" i="1"/>
  <c r="AZ97" i="1" s="1"/>
  <c r="AZ96" i="1" s="1"/>
  <c r="BB114" i="1"/>
  <c r="BB97" i="1" s="1"/>
  <c r="BB96" i="1" s="1"/>
  <c r="BB24" i="1" s="1"/>
  <c r="BB10" i="1" s="1"/>
  <c r="BB502" i="1" s="1"/>
  <c r="BB523" i="1" s="1"/>
  <c r="BD114" i="1"/>
  <c r="BD97" i="1" s="1"/>
  <c r="BD96" i="1" s="1"/>
  <c r="BD24" i="1" s="1"/>
  <c r="BD10" i="1" s="1"/>
  <c r="BD502" i="1" s="1"/>
  <c r="BD523" i="1" s="1"/>
  <c r="BF114" i="1"/>
  <c r="BF97" i="1" s="1"/>
  <c r="BF96" i="1" s="1"/>
  <c r="BH114" i="1"/>
  <c r="BH97" i="1" s="1"/>
  <c r="BH96" i="1" s="1"/>
  <c r="BJ114" i="1"/>
  <c r="BJ97" i="1" s="1"/>
  <c r="BJ96" i="1" s="1"/>
  <c r="BJ24" i="1" s="1"/>
  <c r="BJ10" i="1" s="1"/>
  <c r="BL114" i="1"/>
  <c r="BL97" i="1" s="1"/>
  <c r="BL96" i="1" s="1"/>
  <c r="BL24" i="1" s="1"/>
  <c r="BL10" i="1" s="1"/>
  <c r="BL502" i="1" s="1"/>
  <c r="BL523" i="1" s="1"/>
  <c r="BN114" i="1"/>
  <c r="BN97" i="1" s="1"/>
  <c r="BN96" i="1" s="1"/>
  <c r="BP114" i="1"/>
  <c r="BP97" i="1" s="1"/>
  <c r="BP96" i="1" s="1"/>
  <c r="BR114" i="1"/>
  <c r="BR97" i="1" s="1"/>
  <c r="BR96" i="1" s="1"/>
  <c r="BR24" i="1" s="1"/>
  <c r="BR10" i="1" s="1"/>
  <c r="BT114" i="1"/>
  <c r="BT97" i="1" s="1"/>
  <c r="BT96" i="1" s="1"/>
  <c r="BT24" i="1" s="1"/>
  <c r="BT10" i="1" s="1"/>
  <c r="BT502" i="1" s="1"/>
  <c r="BT523" i="1" s="1"/>
  <c r="BV114" i="1"/>
  <c r="BV97" i="1" s="1"/>
  <c r="BV96" i="1" s="1"/>
  <c r="BX114" i="1"/>
  <c r="BX97" i="1" s="1"/>
  <c r="BX96" i="1" s="1"/>
  <c r="BZ114" i="1"/>
  <c r="BZ97" i="1" s="1"/>
  <c r="BZ96" i="1" s="1"/>
  <c r="BZ24" i="1" s="1"/>
  <c r="BZ10" i="1" s="1"/>
  <c r="CB114" i="1"/>
  <c r="CB97" i="1" s="1"/>
  <c r="CB96" i="1" s="1"/>
  <c r="CB24" i="1" s="1"/>
  <c r="CB10" i="1" s="1"/>
  <c r="CB502" i="1" s="1"/>
  <c r="CB523" i="1" s="1"/>
  <c r="CD114" i="1"/>
  <c r="CD97" i="1" s="1"/>
  <c r="CD96" i="1" s="1"/>
  <c r="CF114" i="1"/>
  <c r="CF97" i="1" s="1"/>
  <c r="CF96" i="1" s="1"/>
  <c r="J157" i="1"/>
  <c r="CM157" i="1" s="1"/>
  <c r="K175" i="1"/>
  <c r="J175" i="1" s="1"/>
  <c r="J191" i="1"/>
  <c r="CM191" i="1" s="1"/>
  <c r="K189" i="1"/>
  <c r="J189" i="1" s="1"/>
  <c r="CM189" i="1" s="1"/>
  <c r="K234" i="1"/>
  <c r="J234" i="1" s="1"/>
  <c r="CM234" i="1" s="1"/>
  <c r="S470" i="1"/>
  <c r="S454" i="1" s="1"/>
  <c r="S10" i="1" s="1"/>
  <c r="S502" i="1" s="1"/>
  <c r="S523" i="1" s="1"/>
  <c r="AA470" i="1"/>
  <c r="AA454" i="1" s="1"/>
  <c r="AA10" i="1" s="1"/>
  <c r="AA502" i="1" s="1"/>
  <c r="AA523" i="1" s="1"/>
  <c r="AI470" i="1"/>
  <c r="AI454" i="1" s="1"/>
  <c r="AI10" i="1" s="1"/>
  <c r="AI502" i="1" s="1"/>
  <c r="AI523" i="1" s="1"/>
  <c r="AQ470" i="1"/>
  <c r="AQ454" i="1" s="1"/>
  <c r="AQ10" i="1" s="1"/>
  <c r="AQ502" i="1" s="1"/>
  <c r="AQ523" i="1" s="1"/>
  <c r="AY470" i="1"/>
  <c r="AY454" i="1" s="1"/>
  <c r="AY10" i="1" s="1"/>
  <c r="AY502" i="1" s="1"/>
  <c r="AY523" i="1" s="1"/>
  <c r="BG470" i="1"/>
  <c r="BG454" i="1" s="1"/>
  <c r="BG10" i="1" s="1"/>
  <c r="BO470" i="1"/>
  <c r="BO454" i="1" s="1"/>
  <c r="BO10" i="1" s="1"/>
  <c r="BW470" i="1"/>
  <c r="BW454" i="1" s="1"/>
  <c r="BW10" i="1" s="1"/>
  <c r="CE470" i="1"/>
  <c r="CE454" i="1" s="1"/>
  <c r="CE10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M419" i="1" s="1"/>
  <c r="K418" i="1"/>
  <c r="A523" i="1"/>
  <c r="B502" i="1"/>
  <c r="CJ2" i="1"/>
  <c r="CJ7" i="1"/>
  <c r="CJ8" i="1"/>
  <c r="M9" i="1"/>
  <c r="A503" i="1"/>
  <c r="K309" i="1"/>
  <c r="J309" i="1" s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O10" i="1" s="1"/>
  <c r="O502" i="1" s="1"/>
  <c r="O523" i="1" s="1"/>
  <c r="Q478" i="1"/>
  <c r="Q470" i="1" s="1"/>
  <c r="Q454" i="1" s="1"/>
  <c r="S478" i="1"/>
  <c r="U478" i="1"/>
  <c r="U470" i="1" s="1"/>
  <c r="U454" i="1" s="1"/>
  <c r="W478" i="1"/>
  <c r="W470" i="1" s="1"/>
  <c r="W454" i="1" s="1"/>
  <c r="W10" i="1" s="1"/>
  <c r="W502" i="1" s="1"/>
  <c r="W523" i="1" s="1"/>
  <c r="Y478" i="1"/>
  <c r="Y470" i="1" s="1"/>
  <c r="Y454" i="1" s="1"/>
  <c r="AA478" i="1"/>
  <c r="AC478" i="1"/>
  <c r="AC470" i="1" s="1"/>
  <c r="AC454" i="1" s="1"/>
  <c r="AE478" i="1"/>
  <c r="AE470" i="1" s="1"/>
  <c r="AE454" i="1" s="1"/>
  <c r="AE10" i="1" s="1"/>
  <c r="AE502" i="1" s="1"/>
  <c r="AE523" i="1" s="1"/>
  <c r="AG478" i="1"/>
  <c r="AG470" i="1" s="1"/>
  <c r="AG454" i="1" s="1"/>
  <c r="AI478" i="1"/>
  <c r="AK478" i="1"/>
  <c r="AK470" i="1" s="1"/>
  <c r="AK454" i="1" s="1"/>
  <c r="AM478" i="1"/>
  <c r="AM470" i="1" s="1"/>
  <c r="AM454" i="1" s="1"/>
  <c r="AM10" i="1" s="1"/>
  <c r="AM502" i="1" s="1"/>
  <c r="AM523" i="1" s="1"/>
  <c r="AO478" i="1"/>
  <c r="AO470" i="1" s="1"/>
  <c r="AO454" i="1" s="1"/>
  <c r="AQ478" i="1"/>
  <c r="AS478" i="1"/>
  <c r="AS470" i="1" s="1"/>
  <c r="AS454" i="1" s="1"/>
  <c r="AU478" i="1"/>
  <c r="AU470" i="1" s="1"/>
  <c r="AU454" i="1" s="1"/>
  <c r="AU10" i="1" s="1"/>
  <c r="AU502" i="1" s="1"/>
  <c r="AU523" i="1" s="1"/>
  <c r="AW478" i="1"/>
  <c r="AW470" i="1" s="1"/>
  <c r="AW454" i="1" s="1"/>
  <c r="AY478" i="1"/>
  <c r="BA478" i="1"/>
  <c r="BA470" i="1" s="1"/>
  <c r="BA454" i="1" s="1"/>
  <c r="BC478" i="1"/>
  <c r="BC470" i="1" s="1"/>
  <c r="BC454" i="1" s="1"/>
  <c r="BC10" i="1" s="1"/>
  <c r="BE478" i="1"/>
  <c r="BE470" i="1" s="1"/>
  <c r="BE454" i="1" s="1"/>
  <c r="BG478" i="1"/>
  <c r="BI478" i="1"/>
  <c r="BI470" i="1" s="1"/>
  <c r="BI454" i="1" s="1"/>
  <c r="BK478" i="1"/>
  <c r="BK470" i="1" s="1"/>
  <c r="BK454" i="1" s="1"/>
  <c r="BK10" i="1" s="1"/>
  <c r="BK502" i="1" s="1"/>
  <c r="BK523" i="1" s="1"/>
  <c r="BM478" i="1"/>
  <c r="BM470" i="1" s="1"/>
  <c r="BM454" i="1" s="1"/>
  <c r="BO478" i="1"/>
  <c r="BQ478" i="1"/>
  <c r="BQ470" i="1" s="1"/>
  <c r="BQ454" i="1" s="1"/>
  <c r="BS478" i="1"/>
  <c r="BS470" i="1" s="1"/>
  <c r="BS454" i="1" s="1"/>
  <c r="BS10" i="1" s="1"/>
  <c r="BS502" i="1" s="1"/>
  <c r="BS523" i="1" s="1"/>
  <c r="BU478" i="1"/>
  <c r="BU470" i="1" s="1"/>
  <c r="BU454" i="1" s="1"/>
  <c r="BW478" i="1"/>
  <c r="BY478" i="1"/>
  <c r="BY470" i="1" s="1"/>
  <c r="BY454" i="1" s="1"/>
  <c r="CA478" i="1"/>
  <c r="CA470" i="1" s="1"/>
  <c r="CA454" i="1" s="1"/>
  <c r="CA10" i="1" s="1"/>
  <c r="CA502" i="1" s="1"/>
  <c r="CA523" i="1" s="1"/>
  <c r="CC478" i="1"/>
  <c r="CC470" i="1" s="1"/>
  <c r="CC454" i="1" s="1"/>
  <c r="CE478" i="1"/>
  <c r="CG478" i="1"/>
  <c r="CG470" i="1" s="1"/>
  <c r="CG454" i="1" s="1"/>
  <c r="C502" i="1"/>
  <c r="AZ8" i="1"/>
  <c r="BC9" i="1"/>
  <c r="AZ501" i="1" l="1"/>
  <c r="BC502" i="1"/>
  <c r="BC523" i="1" s="1"/>
  <c r="CG502" i="1"/>
  <c r="CG523" i="1" s="1"/>
  <c r="CD24" i="1"/>
  <c r="CD10" i="1" s="1"/>
  <c r="CD502" i="1" s="1"/>
  <c r="CD523" i="1" s="1"/>
  <c r="BV24" i="1"/>
  <c r="BV10" i="1" s="1"/>
  <c r="BN24" i="1"/>
  <c r="BN10" i="1" s="1"/>
  <c r="BN502" i="1" s="1"/>
  <c r="BN523" i="1" s="1"/>
  <c r="BF24" i="1"/>
  <c r="BF10" i="1" s="1"/>
  <c r="AX24" i="1"/>
  <c r="AX10" i="1" s="1"/>
  <c r="AX502" i="1" s="1"/>
  <c r="AX523" i="1" s="1"/>
  <c r="AP24" i="1"/>
  <c r="AP10" i="1" s="1"/>
  <c r="AP502" i="1" s="1"/>
  <c r="AP523" i="1" s="1"/>
  <c r="AH24" i="1"/>
  <c r="AH10" i="1" s="1"/>
  <c r="AH502" i="1" s="1"/>
  <c r="AH523" i="1" s="1"/>
  <c r="Z24" i="1"/>
  <c r="Z10" i="1" s="1"/>
  <c r="Z502" i="1" s="1"/>
  <c r="Z523" i="1" s="1"/>
  <c r="R24" i="1"/>
  <c r="R10" i="1" s="1"/>
  <c r="R502" i="1" s="1"/>
  <c r="R523" i="1" s="1"/>
  <c r="J393" i="1"/>
  <c r="K392" i="1"/>
  <c r="J392" i="1" s="1"/>
  <c r="J364" i="1"/>
  <c r="K336" i="1"/>
  <c r="J336" i="1" s="1"/>
  <c r="CM336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K417" i="1"/>
  <c r="J417" i="1" s="1"/>
  <c r="CM417" i="1" s="1"/>
  <c r="J418" i="1"/>
  <c r="CM418" i="1" s="1"/>
  <c r="J114" i="1"/>
  <c r="CM114" i="1" s="1"/>
  <c r="A14" i="1"/>
  <c r="K97" i="1"/>
  <c r="J98" i="1"/>
  <c r="CM98" i="1" s="1"/>
  <c r="J45" i="1"/>
  <c r="K44" i="1"/>
  <c r="J44" i="1" s="1"/>
  <c r="J25" i="1"/>
  <c r="J11" i="1"/>
  <c r="J503" i="1" s="1"/>
  <c r="CC502" i="1"/>
  <c r="CC523" i="1" s="1"/>
  <c r="BU502" i="1"/>
  <c r="BU523" i="1" s="1"/>
  <c r="BM502" i="1"/>
  <c r="BM523" i="1" s="1"/>
  <c r="BE502" i="1"/>
  <c r="BE523" i="1" s="1"/>
  <c r="J478" i="1"/>
  <c r="K470" i="1"/>
  <c r="CE502" i="1"/>
  <c r="CE523" i="1" s="1"/>
  <c r="BW502" i="1"/>
  <c r="BW523" i="1" s="1"/>
  <c r="BO502" i="1"/>
  <c r="BO523" i="1" s="1"/>
  <c r="BG502" i="1"/>
  <c r="BG523" i="1" s="1"/>
  <c r="BF502" i="1"/>
  <c r="BF523" i="1" s="1"/>
  <c r="BJ502" i="1"/>
  <c r="BJ523" i="1" s="1"/>
  <c r="BR502" i="1"/>
  <c r="BR523" i="1" s="1"/>
  <c r="BV502" i="1"/>
  <c r="BV523" i="1" s="1"/>
  <c r="BZ502" i="1"/>
  <c r="BZ523" i="1" s="1"/>
  <c r="C523" i="1"/>
  <c r="B523" i="1"/>
  <c r="BE2" i="1"/>
  <c r="AX2" i="1"/>
  <c r="J282" i="1"/>
  <c r="K281" i="1"/>
  <c r="J59" i="1"/>
  <c r="BD8" i="1"/>
  <c r="AY8" i="1"/>
  <c r="BD9" i="1"/>
  <c r="AY9" i="1"/>
  <c r="AY501" i="1" l="1"/>
  <c r="BD501" i="1"/>
  <c r="J281" i="1"/>
  <c r="CM281" i="1" s="1"/>
  <c r="K280" i="1"/>
  <c r="J280" i="1" s="1"/>
  <c r="CM280" i="1" s="1"/>
  <c r="AW2" i="1"/>
  <c r="BF2" i="1"/>
  <c r="J470" i="1"/>
  <c r="CM470" i="1" s="1"/>
  <c r="K454" i="1"/>
  <c r="J454" i="1" s="1"/>
  <c r="CM454" i="1" s="1"/>
  <c r="K96" i="1"/>
  <c r="J97" i="1"/>
  <c r="CM97" i="1" s="1"/>
  <c r="A15" i="1"/>
  <c r="C524" i="1"/>
  <c r="D524" i="1"/>
  <c r="BE9" i="1"/>
  <c r="BE8" i="1"/>
  <c r="AX8" i="1"/>
  <c r="AX9" i="1"/>
  <c r="AX501" i="1" l="1"/>
  <c r="BE501" i="1"/>
  <c r="A16" i="1"/>
  <c r="J96" i="1"/>
  <c r="K24" i="1"/>
  <c r="BG2" i="1"/>
  <c r="AV2" i="1"/>
  <c r="BF9" i="1"/>
  <c r="AW9" i="1"/>
  <c r="BF8" i="1"/>
  <c r="AW8" i="1"/>
  <c r="AW501" i="1" l="1"/>
  <c r="BF501" i="1"/>
  <c r="BH2" i="1"/>
  <c r="AU2" i="1"/>
  <c r="J24" i="1"/>
  <c r="K10" i="1"/>
  <c r="A17" i="1"/>
  <c r="BG9" i="1"/>
  <c r="BG8" i="1"/>
  <c r="AV8" i="1"/>
  <c r="AV9" i="1"/>
  <c r="AV501" i="1" l="1"/>
  <c r="BG501" i="1"/>
  <c r="J10" i="1"/>
  <c r="K502" i="1"/>
  <c r="K523" i="1" s="1"/>
  <c r="BI2" i="1"/>
  <c r="A18" i="1"/>
  <c r="AT2" i="1"/>
  <c r="BH8" i="1"/>
  <c r="AU9" i="1"/>
  <c r="BH9" i="1"/>
  <c r="AU8" i="1"/>
  <c r="AU501" i="1" l="1"/>
  <c r="BH501" i="1"/>
  <c r="A19" i="1"/>
  <c r="AS2" i="1"/>
  <c r="BJ2" i="1"/>
  <c r="CM10" i="1"/>
  <c r="J502" i="1"/>
  <c r="AT8" i="1"/>
  <c r="AT9" i="1"/>
  <c r="BI9" i="1"/>
  <c r="BI8" i="1"/>
  <c r="BI501" i="1" l="1"/>
  <c r="AT501" i="1"/>
  <c r="BK2" i="1"/>
  <c r="AR2" i="1"/>
  <c r="J523" i="1"/>
  <c r="J524" i="1"/>
  <c r="A20" i="1"/>
  <c r="BJ8" i="1"/>
  <c r="AS8" i="1"/>
  <c r="BJ9" i="1"/>
  <c r="AS9" i="1"/>
  <c r="AS501" i="1" l="1"/>
  <c r="BJ501" i="1"/>
  <c r="AQ2" i="1"/>
  <c r="A21" i="1"/>
  <c r="BL2" i="1"/>
  <c r="AR8" i="1"/>
  <c r="AR9" i="1"/>
  <c r="BK8" i="1"/>
  <c r="BK9" i="1"/>
  <c r="BK501" i="1" l="1"/>
  <c r="AR50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P2" i="1"/>
  <c r="BM2" i="1"/>
  <c r="AQ8" i="1"/>
  <c r="BL8" i="1"/>
  <c r="AQ9" i="1"/>
  <c r="BL9" i="1"/>
  <c r="BL501" i="1" l="1"/>
  <c r="AQ501" i="1"/>
  <c r="AO2" i="1"/>
  <c r="BN2" i="1"/>
  <c r="CI1" i="1"/>
  <c r="CI2" i="1" s="1"/>
  <c r="CI3" i="1" s="1"/>
  <c r="CI4" i="1" s="1"/>
  <c r="CI5" i="1" s="1"/>
  <c r="CI6" i="1" s="1"/>
  <c r="CI7" i="1" s="1"/>
  <c r="CI8" i="1" s="1"/>
  <c r="E534" i="1"/>
  <c r="E536" i="1"/>
  <c r="E532" i="1"/>
  <c r="E527" i="1"/>
  <c r="D541" i="1"/>
  <c r="D525" i="1"/>
  <c r="AH518" i="1"/>
  <c r="AH539" i="1" s="1"/>
  <c r="L515" i="1"/>
  <c r="L536" i="1" s="1"/>
  <c r="AN513" i="1"/>
  <c r="AN534" i="1" s="1"/>
  <c r="BP511" i="1"/>
  <c r="BP532" i="1" s="1"/>
  <c r="R510" i="1"/>
  <c r="R531" i="1" s="1"/>
  <c r="AT508" i="1"/>
  <c r="AT529" i="1" s="1"/>
  <c r="BV506" i="1"/>
  <c r="BV527" i="1" s="1"/>
  <c r="X505" i="1"/>
  <c r="X526" i="1" s="1"/>
  <c r="E530" i="1"/>
  <c r="AK520" i="1"/>
  <c r="AK541" i="1" s="1"/>
  <c r="AY519" i="1"/>
  <c r="AY540" i="1" s="1"/>
  <c r="BM518" i="1"/>
  <c r="BM539" i="1" s="1"/>
  <c r="CA517" i="1"/>
  <c r="CA538" i="1" s="1"/>
  <c r="O517" i="1"/>
  <c r="O538" i="1" s="1"/>
  <c r="AC516" i="1"/>
  <c r="AC537" i="1" s="1"/>
  <c r="AQ515" i="1"/>
  <c r="AQ536" i="1" s="1"/>
  <c r="AF520" i="1"/>
  <c r="AF541" i="1" s="1"/>
  <c r="BH518" i="1"/>
  <c r="BH539" i="1" s="1"/>
  <c r="J517" i="1"/>
  <c r="J538" i="1" s="1"/>
  <c r="AL515" i="1"/>
  <c r="AL536" i="1" s="1"/>
  <c r="AM514" i="1"/>
  <c r="AM535" i="1" s="1"/>
  <c r="BA513" i="1"/>
  <c r="BA534" i="1" s="1"/>
  <c r="BO512" i="1"/>
  <c r="BO533" i="1" s="1"/>
  <c r="CC511" i="1"/>
  <c r="CC532" i="1" s="1"/>
  <c r="Q511" i="1"/>
  <c r="Q532" i="1" s="1"/>
  <c r="AE510" i="1"/>
  <c r="AE531" i="1" s="1"/>
  <c r="AS509" i="1"/>
  <c r="AS530" i="1" s="1"/>
  <c r="BG508" i="1"/>
  <c r="BG529" i="1" s="1"/>
  <c r="BU507" i="1"/>
  <c r="BU528" i="1" s="1"/>
  <c r="E507" i="1"/>
  <c r="W506" i="1"/>
  <c r="W527" i="1" s="1"/>
  <c r="AK505" i="1"/>
  <c r="AK526" i="1" s="1"/>
  <c r="AY504" i="1"/>
  <c r="AY525" i="1" s="1"/>
  <c r="AZ504" i="1"/>
  <c r="AZ525" i="1" s="1"/>
  <c r="X506" i="1"/>
  <c r="X527" i="1" s="1"/>
  <c r="BV507" i="1"/>
  <c r="BV528" i="1" s="1"/>
  <c r="AT509" i="1"/>
  <c r="AT530" i="1" s="1"/>
  <c r="R511" i="1"/>
  <c r="R532" i="1" s="1"/>
  <c r="BP512" i="1"/>
  <c r="BP533" i="1" s="1"/>
  <c r="AN514" i="1"/>
  <c r="AN535" i="1" s="1"/>
  <c r="L517" i="1"/>
  <c r="L538" i="1" s="1"/>
  <c r="AH520" i="1"/>
  <c r="AH541" i="1" s="1"/>
  <c r="BH519" i="1"/>
  <c r="BH540" i="1" s="1"/>
  <c r="AL516" i="1"/>
  <c r="AL537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Z504" i="1"/>
  <c r="Z525" i="1" s="1"/>
  <c r="BO520" i="1"/>
  <c r="BO541" i="1" s="1"/>
  <c r="CC519" i="1"/>
  <c r="CC540" i="1" s="1"/>
  <c r="Q519" i="1"/>
  <c r="Q540" i="1" s="1"/>
  <c r="AE518" i="1"/>
  <c r="AE539" i="1" s="1"/>
  <c r="AS517" i="1"/>
  <c r="AS538" i="1" s="1"/>
  <c r="BG516" i="1"/>
  <c r="BG537" i="1" s="1"/>
  <c r="BU515" i="1"/>
  <c r="BU536" i="1" s="1"/>
  <c r="D527" i="1"/>
  <c r="AP519" i="1"/>
  <c r="AP540" i="1" s="1"/>
  <c r="BR517" i="1"/>
  <c r="BR538" i="1" s="1"/>
  <c r="T516" i="1"/>
  <c r="T537" i="1" s="1"/>
  <c r="BQ514" i="1"/>
  <c r="BQ535" i="1" s="1"/>
  <c r="CE513" i="1"/>
  <c r="CE534" i="1" s="1"/>
  <c r="S513" i="1"/>
  <c r="S534" i="1" s="1"/>
  <c r="AG512" i="1"/>
  <c r="AG533" i="1" s="1"/>
  <c r="AU511" i="1"/>
  <c r="AU532" i="1" s="1"/>
  <c r="BI510" i="1"/>
  <c r="BI531" i="1" s="1"/>
  <c r="BW509" i="1"/>
  <c r="BW530" i="1" s="1"/>
  <c r="K509" i="1"/>
  <c r="K530" i="1" s="1"/>
  <c r="Y508" i="1"/>
  <c r="Y529" i="1" s="1"/>
  <c r="AM507" i="1"/>
  <c r="AM528" i="1" s="1"/>
  <c r="BA506" i="1"/>
  <c r="BA527" i="1" s="1"/>
  <c r="BO505" i="1"/>
  <c r="BO526" i="1" s="1"/>
  <c r="CC504" i="1"/>
  <c r="CC525" i="1" s="1"/>
  <c r="Q504" i="1"/>
  <c r="Q525" i="1" s="1"/>
  <c r="AH505" i="1"/>
  <c r="AH526" i="1" s="1"/>
  <c r="CF506" i="1"/>
  <c r="CF527" i="1" s="1"/>
  <c r="BD508" i="1"/>
  <c r="BD529" i="1" s="1"/>
  <c r="AB510" i="1"/>
  <c r="AB531" i="1" s="1"/>
  <c r="BZ511" i="1"/>
  <c r="BZ532" i="1" s="1"/>
  <c r="AX513" i="1"/>
  <c r="AX534" i="1" s="1"/>
  <c r="AF515" i="1"/>
  <c r="AF536" i="1" s="1"/>
  <c r="BB518" i="1"/>
  <c r="BB539" i="1" s="1"/>
  <c r="AD520" i="1"/>
  <c r="AD541" i="1" s="1"/>
  <c r="C517" i="1"/>
  <c r="AL514" i="1"/>
  <c r="AL535" i="1" s="1"/>
  <c r="BN512" i="1"/>
  <c r="BN533" i="1" s="1"/>
  <c r="P511" i="1"/>
  <c r="P532" i="1" s="1"/>
  <c r="AR509" i="1"/>
  <c r="AR530" i="1" s="1"/>
  <c r="BT507" i="1"/>
  <c r="BT528" i="1" s="1"/>
  <c r="V506" i="1"/>
  <c r="V527" i="1" s="1"/>
  <c r="AX504" i="1"/>
  <c r="AX525" i="1" s="1"/>
  <c r="BS520" i="1"/>
  <c r="BS541" i="1" s="1"/>
  <c r="CG519" i="1"/>
  <c r="CG540" i="1" s="1"/>
  <c r="U519" i="1"/>
  <c r="U540" i="1" s="1"/>
  <c r="AI518" i="1"/>
  <c r="AI539" i="1" s="1"/>
  <c r="AW517" i="1"/>
  <c r="AW538" i="1" s="1"/>
  <c r="BK516" i="1"/>
  <c r="BK537" i="1" s="1"/>
  <c r="BY515" i="1"/>
  <c r="BY536" i="1" s="1"/>
  <c r="M515" i="1"/>
  <c r="M536" i="1" s="1"/>
  <c r="AX519" i="1"/>
  <c r="AX540" i="1" s="1"/>
  <c r="BZ517" i="1"/>
  <c r="BZ538" i="1" s="1"/>
  <c r="AB516" i="1"/>
  <c r="AB537" i="1" s="1"/>
  <c r="BU514" i="1"/>
  <c r="BU535" i="1" s="1"/>
  <c r="E514" i="1"/>
  <c r="W513" i="1"/>
  <c r="W534" i="1" s="1"/>
  <c r="AK512" i="1"/>
  <c r="AK533" i="1" s="1"/>
  <c r="AY511" i="1"/>
  <c r="AY532" i="1" s="1"/>
  <c r="BM510" i="1"/>
  <c r="BM531" i="1" s="1"/>
  <c r="CA509" i="1"/>
  <c r="CA530" i="1" s="1"/>
  <c r="O509" i="1"/>
  <c r="O530" i="1" s="1"/>
  <c r="AC508" i="1"/>
  <c r="AC529" i="1" s="1"/>
  <c r="AQ507" i="1"/>
  <c r="AQ528" i="1" s="1"/>
  <c r="BE506" i="1"/>
  <c r="BE527" i="1" s="1"/>
  <c r="BS505" i="1"/>
  <c r="BS526" i="1" s="1"/>
  <c r="CG504" i="1"/>
  <c r="CG525" i="1" s="1"/>
  <c r="U504" i="1"/>
  <c r="U525" i="1" s="1"/>
  <c r="Z505" i="1"/>
  <c r="Z526" i="1" s="1"/>
  <c r="BX506" i="1"/>
  <c r="BX527" i="1" s="1"/>
  <c r="AV508" i="1"/>
  <c r="AV529" i="1" s="1"/>
  <c r="T510" i="1"/>
  <c r="T531" i="1" s="1"/>
  <c r="BR511" i="1"/>
  <c r="BR532" i="1" s="1"/>
  <c r="AP513" i="1"/>
  <c r="AP534" i="1" s="1"/>
  <c r="P515" i="1"/>
  <c r="P536" i="1" s="1"/>
  <c r="AL518" i="1"/>
  <c r="AL539" i="1" s="1"/>
  <c r="D535" i="1"/>
  <c r="BN518" i="1"/>
  <c r="BN539" i="1" s="1"/>
  <c r="AR515" i="1"/>
  <c r="AR536" i="1" s="1"/>
  <c r="BD513" i="1"/>
  <c r="BD534" i="1" s="1"/>
  <c r="CF511" i="1"/>
  <c r="CF532" i="1" s="1"/>
  <c r="AH510" i="1"/>
  <c r="AH531" i="1" s="1"/>
  <c r="BJ508" i="1"/>
  <c r="BJ529" i="1" s="1"/>
  <c r="L507" i="1"/>
  <c r="L528" i="1" s="1"/>
  <c r="AN505" i="1"/>
  <c r="AN526" i="1" s="1"/>
  <c r="D528" i="1"/>
  <c r="AS520" i="1"/>
  <c r="AS541" i="1" s="1"/>
  <c r="BG519" i="1"/>
  <c r="BG540" i="1" s="1"/>
  <c r="BU518" i="1"/>
  <c r="BU539" i="1" s="1"/>
  <c r="D518" i="1"/>
  <c r="W517" i="1"/>
  <c r="W538" i="1" s="1"/>
  <c r="AK516" i="1"/>
  <c r="AK537" i="1" s="1"/>
  <c r="AY515" i="1"/>
  <c r="AY536" i="1" s="1"/>
  <c r="AV520" i="1"/>
  <c r="AV541" i="1" s="1"/>
  <c r="BX518" i="1"/>
  <c r="BX539" i="1" s="1"/>
  <c r="Z517" i="1"/>
  <c r="Z538" i="1" s="1"/>
  <c r="BB515" i="1"/>
  <c r="BB536" i="1" s="1"/>
  <c r="AU514" i="1"/>
  <c r="AU535" i="1" s="1"/>
  <c r="BI513" i="1"/>
  <c r="BI534" i="1" s="1"/>
  <c r="BW512" i="1"/>
  <c r="BW533" i="1" s="1"/>
  <c r="K512" i="1"/>
  <c r="K533" i="1" s="1"/>
  <c r="Y511" i="1"/>
  <c r="Y532" i="1" s="1"/>
  <c r="AM510" i="1"/>
  <c r="AM531" i="1" s="1"/>
  <c r="BA509" i="1"/>
  <c r="BA530" i="1" s="1"/>
  <c r="BO508" i="1"/>
  <c r="BO529" i="1" s="1"/>
  <c r="CC507" i="1"/>
  <c r="CC528" i="1" s="1"/>
  <c r="Q507" i="1"/>
  <c r="Q528" i="1" s="1"/>
  <c r="AE506" i="1"/>
  <c r="AE527" i="1" s="1"/>
  <c r="AS505" i="1"/>
  <c r="AS526" i="1" s="1"/>
  <c r="BG504" i="1"/>
  <c r="BG525" i="1" s="1"/>
  <c r="AJ504" i="1"/>
  <c r="AJ525" i="1" s="1"/>
  <c r="D506" i="1"/>
  <c r="BF507" i="1"/>
  <c r="BF528" i="1" s="1"/>
  <c r="AD509" i="1"/>
  <c r="AD530" i="1" s="1"/>
  <c r="CB510" i="1"/>
  <c r="CB531" i="1" s="1"/>
  <c r="AZ512" i="1"/>
  <c r="AZ533" i="1" s="1"/>
  <c r="X514" i="1"/>
  <c r="X535" i="1" s="1"/>
  <c r="BF516" i="1"/>
  <c r="BF537" i="1" s="1"/>
  <c r="CB519" i="1"/>
  <c r="CB540" i="1" s="1"/>
  <c r="AB519" i="1"/>
  <c r="AB540" i="1" s="1"/>
  <c r="CF515" i="1"/>
  <c r="CF536" i="1" s="1"/>
  <c r="BX513" i="1"/>
  <c r="BX534" i="1" s="1"/>
  <c r="Z512" i="1"/>
  <c r="Z533" i="1" s="1"/>
  <c r="BB510" i="1"/>
  <c r="BB531" i="1" s="1"/>
  <c r="CD508" i="1"/>
  <c r="CD529" i="1" s="1"/>
  <c r="AF507" i="1"/>
  <c r="AF528" i="1" s="1"/>
  <c r="BH505" i="1"/>
  <c r="BH526" i="1" s="1"/>
  <c r="J504" i="1"/>
  <c r="J525" i="1" s="1"/>
  <c r="BG520" i="1"/>
  <c r="BG541" i="1" s="1"/>
  <c r="BU519" i="1"/>
  <c r="BU540" i="1" s="1"/>
  <c r="D519" i="1"/>
  <c r="W518" i="1"/>
  <c r="W539" i="1" s="1"/>
  <c r="AK517" i="1"/>
  <c r="AK538" i="1" s="1"/>
  <c r="AY516" i="1"/>
  <c r="AY537" i="1" s="1"/>
  <c r="BM515" i="1"/>
  <c r="BM536" i="1" s="1"/>
  <c r="BX520" i="1"/>
  <c r="BX541" i="1" s="1"/>
  <c r="Z519" i="1"/>
  <c r="Z540" i="1" s="1"/>
  <c r="BB517" i="1"/>
  <c r="BB538" i="1" s="1"/>
  <c r="CD515" i="1"/>
  <c r="CD536" i="1" s="1"/>
  <c r="BI514" i="1"/>
  <c r="BI535" i="1" s="1"/>
  <c r="BW513" i="1"/>
  <c r="BW534" i="1" s="1"/>
  <c r="K513" i="1"/>
  <c r="K534" i="1" s="1"/>
  <c r="Y512" i="1"/>
  <c r="Y533" i="1" s="1"/>
  <c r="AM511" i="1"/>
  <c r="AM532" i="1" s="1"/>
  <c r="BA510" i="1"/>
  <c r="BA531" i="1" s="1"/>
  <c r="BO509" i="1"/>
  <c r="BO530" i="1" s="1"/>
  <c r="CC508" i="1"/>
  <c r="CC529" i="1" s="1"/>
  <c r="Q508" i="1"/>
  <c r="Q529" i="1" s="1"/>
  <c r="AE507" i="1"/>
  <c r="AE528" i="1" s="1"/>
  <c r="AS506" i="1"/>
  <c r="AS527" i="1" s="1"/>
  <c r="BG505" i="1"/>
  <c r="BG526" i="1" s="1"/>
  <c r="BU504" i="1"/>
  <c r="BU525" i="1" s="1"/>
  <c r="D504" i="1"/>
  <c r="AX505" i="1"/>
  <c r="AX526" i="1" s="1"/>
  <c r="V507" i="1"/>
  <c r="V528" i="1" s="1"/>
  <c r="BT508" i="1"/>
  <c r="BT529" i="1" s="1"/>
  <c r="AR510" i="1"/>
  <c r="AR531" i="1" s="1"/>
  <c r="P512" i="1"/>
  <c r="P533" i="1" s="1"/>
  <c r="BN513" i="1"/>
  <c r="BN534" i="1" s="1"/>
  <c r="BL515" i="1"/>
  <c r="BL536" i="1" s="1"/>
  <c r="C519" i="1"/>
  <c r="C539" i="1"/>
  <c r="Z518" i="1"/>
  <c r="Z539" i="1" s="1"/>
  <c r="D515" i="1"/>
  <c r="AJ513" i="1"/>
  <c r="AJ534" i="1" s="1"/>
  <c r="BL511" i="1"/>
  <c r="BL532" i="1" s="1"/>
  <c r="N510" i="1"/>
  <c r="N531" i="1" s="1"/>
  <c r="AP508" i="1"/>
  <c r="AP529" i="1" s="1"/>
  <c r="BR506" i="1"/>
  <c r="BR527" i="1" s="1"/>
  <c r="T505" i="1"/>
  <c r="T526" i="1" s="1"/>
  <c r="C541" i="1"/>
  <c r="AE520" i="1"/>
  <c r="AE541" i="1" s="1"/>
  <c r="AS519" i="1"/>
  <c r="AS540" i="1" s="1"/>
  <c r="BG518" i="1"/>
  <c r="BG539" i="1" s="1"/>
  <c r="BU517" i="1"/>
  <c r="BU538" i="1" s="1"/>
  <c r="D517" i="1"/>
  <c r="W516" i="1"/>
  <c r="W537" i="1" s="1"/>
  <c r="AK515" i="1"/>
  <c r="AK536" i="1" s="1"/>
  <c r="T520" i="1"/>
  <c r="T541" i="1" s="1"/>
  <c r="AV518" i="1"/>
  <c r="AV539" i="1" s="1"/>
  <c r="BX516" i="1"/>
  <c r="BX537" i="1" s="1"/>
  <c r="Z515" i="1"/>
  <c r="Z536" i="1" s="1"/>
  <c r="AG514" i="1"/>
  <c r="AG535" i="1" s="1"/>
  <c r="AU513" i="1"/>
  <c r="AU534" i="1" s="1"/>
  <c r="BI512" i="1"/>
  <c r="BI533" i="1" s="1"/>
  <c r="BW511" i="1"/>
  <c r="BW532" i="1" s="1"/>
  <c r="K511" i="1"/>
  <c r="K532" i="1" s="1"/>
  <c r="Y510" i="1"/>
  <c r="Y531" i="1" s="1"/>
  <c r="AM509" i="1"/>
  <c r="AM530" i="1" s="1"/>
  <c r="BA508" i="1"/>
  <c r="BA529" i="1" s="1"/>
  <c r="BO507" i="1"/>
  <c r="BO528" i="1" s="1"/>
  <c r="CC506" i="1"/>
  <c r="CC527" i="1" s="1"/>
  <c r="Q506" i="1"/>
  <c r="Q527" i="1" s="1"/>
  <c r="AE505" i="1"/>
  <c r="AE526" i="1" s="1"/>
  <c r="AS504" i="1"/>
  <c r="AS525" i="1" s="1"/>
  <c r="BD504" i="1"/>
  <c r="BD525" i="1" s="1"/>
  <c r="AB506" i="1"/>
  <c r="AB527" i="1" s="1"/>
  <c r="BZ507" i="1"/>
  <c r="BZ528" i="1" s="1"/>
  <c r="AX509" i="1"/>
  <c r="AX530" i="1" s="1"/>
  <c r="V511" i="1"/>
  <c r="V532" i="1" s="1"/>
  <c r="BT512" i="1"/>
  <c r="BT533" i="1" s="1"/>
  <c r="AR514" i="1"/>
  <c r="AR535" i="1" s="1"/>
  <c r="T517" i="1"/>
  <c r="T538" i="1" s="1"/>
  <c r="AP520" i="1"/>
  <c r="AP541" i="1" s="1"/>
  <c r="E529" i="1"/>
  <c r="D538" i="1"/>
  <c r="CF519" i="1"/>
  <c r="CF540" i="1" s="1"/>
  <c r="BJ516" i="1"/>
  <c r="BJ537" i="1" s="1"/>
  <c r="Z514" i="1"/>
  <c r="Z535" i="1" s="1"/>
  <c r="BB512" i="1"/>
  <c r="BB533" i="1" s="1"/>
  <c r="CD510" i="1"/>
  <c r="CD531" i="1" s="1"/>
  <c r="AF509" i="1"/>
  <c r="AF530" i="1" s="1"/>
  <c r="BH507" i="1"/>
  <c r="BH528" i="1" s="1"/>
  <c r="J506" i="1"/>
  <c r="J527" i="1" s="1"/>
  <c r="AL504" i="1"/>
  <c r="AL525" i="1" s="1"/>
  <c r="BQ520" i="1"/>
  <c r="BQ541" i="1" s="1"/>
  <c r="CE519" i="1"/>
  <c r="CE540" i="1" s="1"/>
  <c r="S519" i="1"/>
  <c r="S540" i="1" s="1"/>
  <c r="AG518" i="1"/>
  <c r="AG539" i="1" s="1"/>
  <c r="AU517" i="1"/>
  <c r="AU538" i="1" s="1"/>
  <c r="BI516" i="1"/>
  <c r="BI537" i="1" s="1"/>
  <c r="BW515" i="1"/>
  <c r="BW536" i="1" s="1"/>
  <c r="D529" i="1"/>
  <c r="AT519" i="1"/>
  <c r="AT540" i="1" s="1"/>
  <c r="BV517" i="1"/>
  <c r="BV538" i="1" s="1"/>
  <c r="X516" i="1"/>
  <c r="X537" i="1" s="1"/>
  <c r="BS514" i="1"/>
  <c r="BS535" i="1" s="1"/>
  <c r="CG513" i="1"/>
  <c r="CG534" i="1" s="1"/>
  <c r="U513" i="1"/>
  <c r="U534" i="1" s="1"/>
  <c r="AI512" i="1"/>
  <c r="AI533" i="1" s="1"/>
  <c r="AW511" i="1"/>
  <c r="AW532" i="1" s="1"/>
  <c r="BK510" i="1"/>
  <c r="BK531" i="1" s="1"/>
  <c r="BY509" i="1"/>
  <c r="BY530" i="1" s="1"/>
  <c r="M509" i="1"/>
  <c r="M530" i="1" s="1"/>
  <c r="AA508" i="1"/>
  <c r="AA529" i="1" s="1"/>
  <c r="AO507" i="1"/>
  <c r="AO528" i="1" s="1"/>
  <c r="BC506" i="1"/>
  <c r="BC527" i="1" s="1"/>
  <c r="BQ505" i="1"/>
  <c r="BQ526" i="1" s="1"/>
  <c r="CE504" i="1"/>
  <c r="CE525" i="1" s="1"/>
  <c r="S504" i="1"/>
  <c r="S525" i="1" s="1"/>
  <c r="AL505" i="1"/>
  <c r="AL526" i="1" s="1"/>
  <c r="J507" i="1"/>
  <c r="J528" i="1" s="1"/>
  <c r="BH508" i="1"/>
  <c r="BH529" i="1" s="1"/>
  <c r="AF510" i="1"/>
  <c r="AF531" i="1" s="1"/>
  <c r="CD511" i="1"/>
  <c r="CD532" i="1" s="1"/>
  <c r="BB513" i="1"/>
  <c r="BB534" i="1" s="1"/>
  <c r="AN515" i="1"/>
  <c r="AN536" i="1" s="1"/>
  <c r="BJ518" i="1"/>
  <c r="BJ539" i="1" s="1"/>
  <c r="C537" i="1"/>
  <c r="J518" i="1"/>
  <c r="J539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C540" i="1"/>
  <c r="AI520" i="1"/>
  <c r="AI541" i="1" s="1"/>
  <c r="AW519" i="1"/>
  <c r="AW540" i="1" s="1"/>
  <c r="BK518" i="1"/>
  <c r="BK539" i="1" s="1"/>
  <c r="BY517" i="1"/>
  <c r="BY538" i="1" s="1"/>
  <c r="M517" i="1"/>
  <c r="M538" i="1" s="1"/>
  <c r="AA516" i="1"/>
  <c r="AA537" i="1" s="1"/>
  <c r="AO515" i="1"/>
  <c r="AO536" i="1" s="1"/>
  <c r="AB520" i="1"/>
  <c r="AB541" i="1" s="1"/>
  <c r="BD518" i="1"/>
  <c r="BD539" i="1" s="1"/>
  <c r="CF516" i="1"/>
  <c r="CF537" i="1" s="1"/>
  <c r="AH515" i="1"/>
  <c r="AH536" i="1" s="1"/>
  <c r="AK514" i="1"/>
  <c r="AK535" i="1" s="1"/>
  <c r="AY513" i="1"/>
  <c r="AY534" i="1" s="1"/>
  <c r="BM512" i="1"/>
  <c r="BM533" i="1" s="1"/>
  <c r="CA511" i="1"/>
  <c r="CA532" i="1" s="1"/>
  <c r="O511" i="1"/>
  <c r="O532" i="1" s="1"/>
  <c r="AC510" i="1"/>
  <c r="AC531" i="1" s="1"/>
  <c r="AQ509" i="1"/>
  <c r="AQ530" i="1" s="1"/>
  <c r="BE508" i="1"/>
  <c r="BE529" i="1" s="1"/>
  <c r="BS507" i="1"/>
  <c r="BS528" i="1" s="1"/>
  <c r="CG506" i="1"/>
  <c r="CG527" i="1" s="1"/>
  <c r="U506" i="1"/>
  <c r="U527" i="1" s="1"/>
  <c r="AI505" i="1"/>
  <c r="AI526" i="1" s="1"/>
  <c r="AW504" i="1"/>
  <c r="AW525" i="1" s="1"/>
  <c r="AV504" i="1"/>
  <c r="AV525" i="1" s="1"/>
  <c r="T506" i="1"/>
  <c r="T527" i="1" s="1"/>
  <c r="BR507" i="1"/>
  <c r="BR528" i="1" s="1"/>
  <c r="AP509" i="1"/>
  <c r="AP530" i="1" s="1"/>
  <c r="N511" i="1"/>
  <c r="N532" i="1" s="1"/>
  <c r="BL512" i="1"/>
  <c r="BL533" i="1" s="1"/>
  <c r="AJ514" i="1"/>
  <c r="AJ535" i="1" s="1"/>
  <c r="CD516" i="1"/>
  <c r="CD537" i="1" s="1"/>
  <c r="Z520" i="1"/>
  <c r="Z541" i="1" s="1"/>
  <c r="BF518" i="1"/>
  <c r="BF539" i="1" s="1"/>
  <c r="AJ515" i="1"/>
  <c r="AJ536" i="1" s="1"/>
  <c r="AZ513" i="1"/>
  <c r="AZ534" i="1" s="1"/>
  <c r="CB511" i="1"/>
  <c r="CB532" i="1" s="1"/>
  <c r="AD510" i="1"/>
  <c r="AD531" i="1" s="1"/>
  <c r="BF508" i="1"/>
  <c r="BF529" i="1" s="1"/>
  <c r="D507" i="1"/>
  <c r="AJ505" i="1"/>
  <c r="AJ526" i="1" s="1"/>
  <c r="D530" i="1"/>
  <c r="AM520" i="1"/>
  <c r="AM541" i="1" s="1"/>
  <c r="BA519" i="1"/>
  <c r="BA540" i="1" s="1"/>
  <c r="BO518" i="1"/>
  <c r="BO539" i="1" s="1"/>
  <c r="CC517" i="1"/>
  <c r="CC538" i="1" s="1"/>
  <c r="Q517" i="1"/>
  <c r="Q538" i="1" s="1"/>
  <c r="AE516" i="1"/>
  <c r="AE537" i="1" s="1"/>
  <c r="AS515" i="1"/>
  <c r="AS536" i="1" s="1"/>
  <c r="AJ520" i="1"/>
  <c r="AJ541" i="1" s="1"/>
  <c r="BL518" i="1"/>
  <c r="BL539" i="1" s="1"/>
  <c r="N517" i="1"/>
  <c r="N538" i="1" s="1"/>
  <c r="AP515" i="1"/>
  <c r="AP536" i="1" s="1"/>
  <c r="AO514" i="1"/>
  <c r="AO535" i="1" s="1"/>
  <c r="BC513" i="1"/>
  <c r="BC534" i="1" s="1"/>
  <c r="BQ512" i="1"/>
  <c r="BQ533" i="1" s="1"/>
  <c r="CE511" i="1"/>
  <c r="CE532" i="1" s="1"/>
  <c r="S511" i="1"/>
  <c r="S532" i="1" s="1"/>
  <c r="AG510" i="1"/>
  <c r="AG531" i="1" s="1"/>
  <c r="AU509" i="1"/>
  <c r="AU530" i="1" s="1"/>
  <c r="BI508" i="1"/>
  <c r="BI529" i="1" s="1"/>
  <c r="BW507" i="1"/>
  <c r="BW528" i="1" s="1"/>
  <c r="K507" i="1"/>
  <c r="K528" i="1" s="1"/>
  <c r="Y506" i="1"/>
  <c r="Y527" i="1" s="1"/>
  <c r="AM505" i="1"/>
  <c r="AM526" i="1" s="1"/>
  <c r="BA504" i="1"/>
  <c r="BA525" i="1" s="1"/>
  <c r="AN504" i="1"/>
  <c r="AN525" i="1" s="1"/>
  <c r="L506" i="1"/>
  <c r="L527" i="1" s="1"/>
  <c r="BJ507" i="1"/>
  <c r="BJ528" i="1" s="1"/>
  <c r="AH509" i="1"/>
  <c r="AH530" i="1" s="1"/>
  <c r="CF510" i="1"/>
  <c r="CF531" i="1" s="1"/>
  <c r="BD512" i="1"/>
  <c r="BD533" i="1" s="1"/>
  <c r="AB514" i="1"/>
  <c r="AB535" i="1" s="1"/>
  <c r="BN516" i="1"/>
  <c r="BN537" i="1" s="1"/>
  <c r="J520" i="1"/>
  <c r="J541" i="1" s="1"/>
  <c r="AL520" i="1"/>
  <c r="AL541" i="1" s="1"/>
  <c r="P517" i="1"/>
  <c r="P538" i="1" s="1"/>
  <c r="AP514" i="1"/>
  <c r="AP535" i="1" s="1"/>
  <c r="BR512" i="1"/>
  <c r="BR533" i="1" s="1"/>
  <c r="T511" i="1"/>
  <c r="T532" i="1" s="1"/>
  <c r="AV509" i="1"/>
  <c r="AV530" i="1" s="1"/>
  <c r="BX507" i="1"/>
  <c r="BX528" i="1" s="1"/>
  <c r="Z506" i="1"/>
  <c r="Z527" i="1" s="1"/>
  <c r="BB504" i="1"/>
  <c r="BB525" i="1" s="1"/>
  <c r="BY520" i="1"/>
  <c r="BY541" i="1" s="1"/>
  <c r="M520" i="1"/>
  <c r="M541" i="1" s="1"/>
  <c r="AA519" i="1"/>
  <c r="AA540" i="1" s="1"/>
  <c r="AO518" i="1"/>
  <c r="AO539" i="1" s="1"/>
  <c r="BC517" i="1"/>
  <c r="BC538" i="1" s="1"/>
  <c r="BQ516" i="1"/>
  <c r="BQ537" i="1" s="1"/>
  <c r="CE515" i="1"/>
  <c r="CE536" i="1" s="1"/>
  <c r="S515" i="1"/>
  <c r="S536" i="1" s="1"/>
  <c r="BJ519" i="1"/>
  <c r="BJ540" i="1" s="1"/>
  <c r="L518" i="1"/>
  <c r="L539" i="1" s="1"/>
  <c r="AN516" i="1"/>
  <c r="AN537" i="1" s="1"/>
  <c r="CA514" i="1"/>
  <c r="CA535" i="1" s="1"/>
  <c r="O514" i="1"/>
  <c r="O535" i="1" s="1"/>
  <c r="AC513" i="1"/>
  <c r="AC534" i="1" s="1"/>
  <c r="AQ512" i="1"/>
  <c r="AQ533" i="1" s="1"/>
  <c r="BE511" i="1"/>
  <c r="BE532" i="1" s="1"/>
  <c r="BS510" i="1"/>
  <c r="BS531" i="1" s="1"/>
  <c r="CG509" i="1"/>
  <c r="CG530" i="1" s="1"/>
  <c r="U509" i="1"/>
  <c r="U530" i="1" s="1"/>
  <c r="AI508" i="1"/>
  <c r="AI529" i="1" s="1"/>
  <c r="AW507" i="1"/>
  <c r="AW528" i="1" s="1"/>
  <c r="BK506" i="1"/>
  <c r="BK527" i="1" s="1"/>
  <c r="BY505" i="1"/>
  <c r="BY526" i="1" s="1"/>
  <c r="M505" i="1"/>
  <c r="M526" i="1" s="1"/>
  <c r="AA504" i="1"/>
  <c r="AA525" i="1" s="1"/>
  <c r="V505" i="1"/>
  <c r="V526" i="1" s="1"/>
  <c r="BT506" i="1"/>
  <c r="BT527" i="1" s="1"/>
  <c r="AR508" i="1"/>
  <c r="AR529" i="1" s="1"/>
  <c r="P510" i="1"/>
  <c r="P531" i="1" s="1"/>
  <c r="BN511" i="1"/>
  <c r="BN532" i="1" s="1"/>
  <c r="AL513" i="1"/>
  <c r="AL534" i="1" s="1"/>
  <c r="J515" i="1"/>
  <c r="J536" i="1" s="1"/>
  <c r="AD518" i="1"/>
  <c r="AD539" i="1" s="1"/>
  <c r="BZ520" i="1"/>
  <c r="BZ541" i="1" s="1"/>
  <c r="BD517" i="1"/>
  <c r="BD538" i="1" s="1"/>
  <c r="BJ514" i="1"/>
  <c r="BJ535" i="1" s="1"/>
  <c r="L513" i="1"/>
  <c r="L534" i="1" s="1"/>
  <c r="AN511" i="1"/>
  <c r="AN532" i="1" s="1"/>
  <c r="BP509" i="1"/>
  <c r="BP530" i="1" s="1"/>
  <c r="R508" i="1"/>
  <c r="R529" i="1" s="1"/>
  <c r="AT506" i="1"/>
  <c r="AT527" i="1" s="1"/>
  <c r="BV504" i="1"/>
  <c r="BV525" i="1" s="1"/>
  <c r="D536" i="1"/>
  <c r="AA520" i="1"/>
  <c r="AA541" i="1" s="1"/>
  <c r="AO519" i="1"/>
  <c r="AO540" i="1" s="1"/>
  <c r="BC518" i="1"/>
  <c r="BC539" i="1" s="1"/>
  <c r="BQ517" i="1"/>
  <c r="BQ538" i="1" s="1"/>
  <c r="CE516" i="1"/>
  <c r="CE537" i="1" s="1"/>
  <c r="S516" i="1"/>
  <c r="S537" i="1" s="1"/>
  <c r="AG515" i="1"/>
  <c r="AG536" i="1" s="1"/>
  <c r="L520" i="1"/>
  <c r="L541" i="1" s="1"/>
  <c r="AN518" i="1"/>
  <c r="AN539" i="1" s="1"/>
  <c r="BP516" i="1"/>
  <c r="BP537" i="1" s="1"/>
  <c r="R515" i="1"/>
  <c r="R536" i="1" s="1"/>
  <c r="AC514" i="1"/>
  <c r="AC535" i="1" s="1"/>
  <c r="AQ513" i="1"/>
  <c r="AQ534" i="1" s="1"/>
  <c r="BE512" i="1"/>
  <c r="BE533" i="1" s="1"/>
  <c r="BS511" i="1"/>
  <c r="BS532" i="1" s="1"/>
  <c r="CG510" i="1"/>
  <c r="CG531" i="1" s="1"/>
  <c r="U510" i="1"/>
  <c r="U531" i="1" s="1"/>
  <c r="AI509" i="1"/>
  <c r="AI530" i="1" s="1"/>
  <c r="AW508" i="1"/>
  <c r="AW529" i="1" s="1"/>
  <c r="BK507" i="1"/>
  <c r="BK528" i="1" s="1"/>
  <c r="BY506" i="1"/>
  <c r="BY527" i="1" s="1"/>
  <c r="M506" i="1"/>
  <c r="M527" i="1" s="1"/>
  <c r="AA505" i="1"/>
  <c r="AA526" i="1" s="1"/>
  <c r="AO504" i="1"/>
  <c r="AO525" i="1" s="1"/>
  <c r="BL504" i="1"/>
  <c r="BL525" i="1" s="1"/>
  <c r="AJ506" i="1"/>
  <c r="AJ527" i="1" s="1"/>
  <c r="D508" i="1"/>
  <c r="BF509" i="1"/>
  <c r="BF530" i="1" s="1"/>
  <c r="AD511" i="1"/>
  <c r="AD532" i="1" s="1"/>
  <c r="CB512" i="1"/>
  <c r="CB533" i="1" s="1"/>
  <c r="AZ514" i="1"/>
  <c r="AZ535" i="1" s="1"/>
  <c r="AJ517" i="1"/>
  <c r="AJ538" i="1" s="1"/>
  <c r="BF520" i="1"/>
  <c r="BF541" i="1" s="1"/>
  <c r="BX519" i="1"/>
  <c r="BX540" i="1" s="1"/>
  <c r="BB516" i="1"/>
  <c r="BB537" i="1" s="1"/>
  <c r="V514" i="1"/>
  <c r="V535" i="1" s="1"/>
  <c r="AX512" i="1"/>
  <c r="AX533" i="1" s="1"/>
  <c r="BZ510" i="1"/>
  <c r="BZ531" i="1" s="1"/>
  <c r="AB509" i="1"/>
  <c r="AB530" i="1" s="1"/>
  <c r="BD507" i="1"/>
  <c r="BD528" i="1" s="1"/>
  <c r="CF505" i="1"/>
  <c r="CF526" i="1" s="1"/>
  <c r="AH504" i="1"/>
  <c r="AH525" i="1" s="1"/>
  <c r="BK520" i="1"/>
  <c r="BK541" i="1" s="1"/>
  <c r="BY519" i="1"/>
  <c r="BY540" i="1" s="1"/>
  <c r="M519" i="1"/>
  <c r="M540" i="1" s="1"/>
  <c r="AA518" i="1"/>
  <c r="AA539" i="1" s="1"/>
  <c r="AO517" i="1"/>
  <c r="AO538" i="1" s="1"/>
  <c r="BC516" i="1"/>
  <c r="BC537" i="1" s="1"/>
  <c r="BQ515" i="1"/>
  <c r="BQ536" i="1" s="1"/>
  <c r="CF520" i="1"/>
  <c r="CF541" i="1" s="1"/>
  <c r="AH519" i="1"/>
  <c r="AH540" i="1" s="1"/>
  <c r="BJ517" i="1"/>
  <c r="BJ538" i="1" s="1"/>
  <c r="L516" i="1"/>
  <c r="L537" i="1" s="1"/>
  <c r="BM514" i="1"/>
  <c r="BM535" i="1" s="1"/>
  <c r="CA513" i="1"/>
  <c r="CA534" i="1" s="1"/>
  <c r="O513" i="1"/>
  <c r="O534" i="1" s="1"/>
  <c r="AC512" i="1"/>
  <c r="AC533" i="1" s="1"/>
  <c r="AQ511" i="1"/>
  <c r="AQ532" i="1" s="1"/>
  <c r="BE510" i="1"/>
  <c r="BE531" i="1" s="1"/>
  <c r="BS509" i="1"/>
  <c r="BS530" i="1" s="1"/>
  <c r="CG508" i="1"/>
  <c r="CG529" i="1" s="1"/>
  <c r="U508" i="1"/>
  <c r="U529" i="1" s="1"/>
  <c r="AI507" i="1"/>
  <c r="AI528" i="1" s="1"/>
  <c r="AW506" i="1"/>
  <c r="AW527" i="1" s="1"/>
  <c r="BK505" i="1"/>
  <c r="BK526" i="1" s="1"/>
  <c r="BY504" i="1"/>
  <c r="BY525" i="1" s="1"/>
  <c r="M504" i="1"/>
  <c r="M525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V515" i="1"/>
  <c r="AV536" i="1" s="1"/>
  <c r="BR518" i="1"/>
  <c r="BR539" i="1" s="1"/>
  <c r="D537" i="1"/>
  <c r="CF517" i="1"/>
  <c r="CF538" i="1" s="1"/>
  <c r="BX514" i="1"/>
  <c r="BX535" i="1" s="1"/>
  <c r="Z513" i="1"/>
  <c r="Z534" i="1" s="1"/>
  <c r="BB511" i="1"/>
  <c r="BB532" i="1" s="1"/>
  <c r="CD509" i="1"/>
  <c r="CD530" i="1" s="1"/>
  <c r="AF508" i="1"/>
  <c r="AF529" i="1" s="1"/>
  <c r="BH506" i="1"/>
  <c r="BH527" i="1" s="1"/>
  <c r="J505" i="1"/>
  <c r="J526" i="1" s="1"/>
  <c r="AC504" i="1"/>
  <c r="AC525" i="1" s="1"/>
  <c r="O505" i="1"/>
  <c r="O526" i="1" s="1"/>
  <c r="CA505" i="1"/>
  <c r="CA526" i="1" s="1"/>
  <c r="BM506" i="1"/>
  <c r="BM527" i="1" s="1"/>
  <c r="AY507" i="1"/>
  <c r="AY528" i="1" s="1"/>
  <c r="AK508" i="1"/>
  <c r="AK529" i="1" s="1"/>
  <c r="W509" i="1"/>
  <c r="W530" i="1" s="1"/>
  <c r="E510" i="1"/>
  <c r="BU510" i="1"/>
  <c r="BU531" i="1" s="1"/>
  <c r="BG511" i="1"/>
  <c r="BG532" i="1" s="1"/>
  <c r="AS512" i="1"/>
  <c r="AS533" i="1" s="1"/>
  <c r="AE513" i="1"/>
  <c r="AE534" i="1" s="1"/>
  <c r="Q514" i="1"/>
  <c r="Q535" i="1" s="1"/>
  <c r="CC514" i="1"/>
  <c r="CC535" i="1" s="1"/>
  <c r="AR516" i="1"/>
  <c r="AR537" i="1" s="1"/>
  <c r="P518" i="1"/>
  <c r="P539" i="1" s="1"/>
  <c r="BN519" i="1"/>
  <c r="BN540" i="1" s="1"/>
  <c r="U515" i="1"/>
  <c r="U536" i="1" s="1"/>
  <c r="CG515" i="1"/>
  <c r="CG536" i="1" s="1"/>
  <c r="BS516" i="1"/>
  <c r="BS537" i="1" s="1"/>
  <c r="BE517" i="1"/>
  <c r="BE538" i="1" s="1"/>
  <c r="AQ518" i="1"/>
  <c r="AQ539" i="1" s="1"/>
  <c r="AC519" i="1"/>
  <c r="AC540" i="1" s="1"/>
  <c r="O520" i="1"/>
  <c r="O541" i="1" s="1"/>
  <c r="CA520" i="1"/>
  <c r="CA541" i="1" s="1"/>
  <c r="AZ505" i="1"/>
  <c r="AZ526" i="1" s="1"/>
  <c r="X507" i="1"/>
  <c r="X528" i="1" s="1"/>
  <c r="BV508" i="1"/>
  <c r="BV529" i="1" s="1"/>
  <c r="AT510" i="1"/>
  <c r="AT531" i="1" s="1"/>
  <c r="R512" i="1"/>
  <c r="R533" i="1" s="1"/>
  <c r="BP513" i="1"/>
  <c r="BP534" i="1" s="1"/>
  <c r="BP515" i="1"/>
  <c r="BP536" i="1" s="1"/>
  <c r="L519" i="1"/>
  <c r="L540" i="1" s="1"/>
  <c r="E533" i="1"/>
  <c r="V518" i="1"/>
  <c r="V539" i="1" s="1"/>
  <c r="CF514" i="1"/>
  <c r="CF535" i="1" s="1"/>
  <c r="AH513" i="1"/>
  <c r="AH534" i="1" s="1"/>
  <c r="BJ511" i="1"/>
  <c r="BJ532" i="1" s="1"/>
  <c r="L510" i="1"/>
  <c r="L531" i="1" s="1"/>
  <c r="AN508" i="1"/>
  <c r="AN529" i="1" s="1"/>
  <c r="BP506" i="1"/>
  <c r="BP527" i="1" s="1"/>
  <c r="R505" i="1"/>
  <c r="R526" i="1" s="1"/>
  <c r="Y504" i="1"/>
  <c r="Y525" i="1" s="1"/>
  <c r="K505" i="1"/>
  <c r="K526" i="1" s="1"/>
  <c r="BW505" i="1"/>
  <c r="BW526" i="1" s="1"/>
  <c r="BI506" i="1"/>
  <c r="BI527" i="1" s="1"/>
  <c r="AU507" i="1"/>
  <c r="AU528" i="1" s="1"/>
  <c r="AG508" i="1"/>
  <c r="AG529" i="1" s="1"/>
  <c r="S509" i="1"/>
  <c r="S530" i="1" s="1"/>
  <c r="CE509" i="1"/>
  <c r="CE530" i="1" s="1"/>
  <c r="BQ510" i="1"/>
  <c r="BQ531" i="1" s="1"/>
  <c r="BC511" i="1"/>
  <c r="BC532" i="1" s="1"/>
  <c r="AO512" i="1"/>
  <c r="AO533" i="1" s="1"/>
  <c r="AA513" i="1"/>
  <c r="AA534" i="1" s="1"/>
  <c r="M514" i="1"/>
  <c r="M535" i="1" s="1"/>
  <c r="BY514" i="1"/>
  <c r="BY535" i="1" s="1"/>
  <c r="AJ516" i="1"/>
  <c r="AJ537" i="1" s="1"/>
  <c r="C518" i="1"/>
  <c r="BF519" i="1"/>
  <c r="BF540" i="1" s="1"/>
  <c r="Q515" i="1"/>
  <c r="Q536" i="1" s="1"/>
  <c r="CC515" i="1"/>
  <c r="CC536" i="1" s="1"/>
  <c r="BO516" i="1"/>
  <c r="BO537" i="1" s="1"/>
  <c r="BA517" i="1"/>
  <c r="BA538" i="1" s="1"/>
  <c r="AM518" i="1"/>
  <c r="AM539" i="1" s="1"/>
  <c r="Y519" i="1"/>
  <c r="Y540" i="1" s="1"/>
  <c r="K520" i="1"/>
  <c r="K541" i="1" s="1"/>
  <c r="BW520" i="1"/>
  <c r="BW541" i="1" s="1"/>
  <c r="AP504" i="1"/>
  <c r="AP525" i="1" s="1"/>
  <c r="N506" i="1"/>
  <c r="N527" i="1" s="1"/>
  <c r="BL507" i="1"/>
  <c r="BL528" i="1" s="1"/>
  <c r="AJ509" i="1"/>
  <c r="AJ530" i="1" s="1"/>
  <c r="D511" i="1"/>
  <c r="BF512" i="1"/>
  <c r="BF533" i="1" s="1"/>
  <c r="AD514" i="1"/>
  <c r="AD535" i="1" s="1"/>
  <c r="BR516" i="1"/>
  <c r="BR537" i="1" s="1"/>
  <c r="N520" i="1"/>
  <c r="N541" i="1" s="1"/>
  <c r="BN520" i="1"/>
  <c r="BN541" i="1" s="1"/>
  <c r="AR517" i="1"/>
  <c r="AR538" i="1" s="1"/>
  <c r="BD514" i="1"/>
  <c r="BD535" i="1" s="1"/>
  <c r="CF512" i="1"/>
  <c r="CF533" i="1" s="1"/>
  <c r="AH511" i="1"/>
  <c r="AH532" i="1" s="1"/>
  <c r="BJ509" i="1"/>
  <c r="BJ530" i="1" s="1"/>
  <c r="L508" i="1"/>
  <c r="L529" i="1" s="1"/>
  <c r="AN506" i="1"/>
  <c r="AN527" i="1" s="1"/>
  <c r="BP504" i="1"/>
  <c r="BP525" i="1" s="1"/>
  <c r="AQ504" i="1"/>
  <c r="AQ525" i="1" s="1"/>
  <c r="AC505" i="1"/>
  <c r="AC526" i="1" s="1"/>
  <c r="O506" i="1"/>
  <c r="O527" i="1" s="1"/>
  <c r="CA506" i="1"/>
  <c r="CA527" i="1" s="1"/>
  <c r="BM507" i="1"/>
  <c r="BM528" i="1" s="1"/>
  <c r="AY508" i="1"/>
  <c r="AY529" i="1" s="1"/>
  <c r="AK509" i="1"/>
  <c r="AK530" i="1" s="1"/>
  <c r="BD519" i="1"/>
  <c r="BD540" i="1" s="1"/>
  <c r="AH516" i="1"/>
  <c r="AH537" i="1" s="1"/>
  <c r="L514" i="1"/>
  <c r="L535" i="1" s="1"/>
  <c r="AN512" i="1"/>
  <c r="AN533" i="1" s="1"/>
  <c r="BP510" i="1"/>
  <c r="BP531" i="1" s="1"/>
  <c r="R509" i="1"/>
  <c r="R530" i="1" s="1"/>
  <c r="AT507" i="1"/>
  <c r="AT528" i="1" s="1"/>
  <c r="BV505" i="1"/>
  <c r="BV526" i="1" s="1"/>
  <c r="X504" i="1"/>
  <c r="X525" i="1" s="1"/>
  <c r="BI504" i="1"/>
  <c r="BI525" i="1" s="1"/>
  <c r="AU505" i="1"/>
  <c r="AU526" i="1" s="1"/>
  <c r="AG506" i="1"/>
  <c r="AG527" i="1" s="1"/>
  <c r="S507" i="1"/>
  <c r="S528" i="1" s="1"/>
  <c r="CE507" i="1"/>
  <c r="CE528" i="1" s="1"/>
  <c r="BQ508" i="1"/>
  <c r="BQ529" i="1" s="1"/>
  <c r="BC509" i="1"/>
  <c r="BC530" i="1" s="1"/>
  <c r="AO510" i="1"/>
  <c r="AO531" i="1" s="1"/>
  <c r="AA511" i="1"/>
  <c r="AA532" i="1" s="1"/>
  <c r="M512" i="1"/>
  <c r="M533" i="1" s="1"/>
  <c r="BY512" i="1"/>
  <c r="BY533" i="1" s="1"/>
  <c r="BK513" i="1"/>
  <c r="BK534" i="1" s="1"/>
  <c r="AW514" i="1"/>
  <c r="AW535" i="1" s="1"/>
  <c r="BF515" i="1"/>
  <c r="BF536" i="1" s="1"/>
  <c r="AD517" i="1"/>
  <c r="AD538" i="1" s="1"/>
  <c r="CB518" i="1"/>
  <c r="CB539" i="1" s="1"/>
  <c r="AZ520" i="1"/>
  <c r="AZ541" i="1" s="1"/>
  <c r="BA515" i="1"/>
  <c r="BA536" i="1" s="1"/>
  <c r="AM516" i="1"/>
  <c r="AM537" i="1" s="1"/>
  <c r="Y517" i="1"/>
  <c r="Y538" i="1" s="1"/>
  <c r="K518" i="1"/>
  <c r="K539" i="1" s="1"/>
  <c r="BW518" i="1"/>
  <c r="BW539" i="1" s="1"/>
  <c r="BI519" i="1"/>
  <c r="BI540" i="1" s="1"/>
  <c r="AU520" i="1"/>
  <c r="AU541" i="1" s="1"/>
  <c r="BN504" i="1"/>
  <c r="BN525" i="1" s="1"/>
  <c r="AL506" i="1"/>
  <c r="AL527" i="1" s="1"/>
  <c r="J508" i="1"/>
  <c r="J529" i="1" s="1"/>
  <c r="BH509" i="1"/>
  <c r="BH530" i="1" s="1"/>
  <c r="AF511" i="1"/>
  <c r="AF532" i="1" s="1"/>
  <c r="CD512" i="1"/>
  <c r="CD533" i="1" s="1"/>
  <c r="BB514" i="1"/>
  <c r="BB535" i="1" s="1"/>
  <c r="AN517" i="1"/>
  <c r="AN538" i="1" s="1"/>
  <c r="BJ520" i="1"/>
  <c r="BJ541" i="1" s="1"/>
  <c r="BT519" i="1"/>
  <c r="BT540" i="1" s="1"/>
  <c r="AX516" i="1"/>
  <c r="AX537" i="1" s="1"/>
  <c r="T514" i="1"/>
  <c r="T535" i="1" s="1"/>
  <c r="AV512" i="1"/>
  <c r="AV533" i="1" s="1"/>
  <c r="BX510" i="1"/>
  <c r="BX531" i="1" s="1"/>
  <c r="Z509" i="1"/>
  <c r="Z530" i="1" s="1"/>
  <c r="BB507" i="1"/>
  <c r="BB528" i="1" s="1"/>
  <c r="CD505" i="1"/>
  <c r="CD526" i="1" s="1"/>
  <c r="AF504" i="1"/>
  <c r="AF525" i="1" s="1"/>
  <c r="BE504" i="1"/>
  <c r="BE525" i="1" s="1"/>
  <c r="AQ505" i="1"/>
  <c r="AQ526" i="1" s="1"/>
  <c r="AC506" i="1"/>
  <c r="AC527" i="1" s="1"/>
  <c r="O507" i="1"/>
  <c r="O528" i="1" s="1"/>
  <c r="CA507" i="1"/>
  <c r="CA528" i="1" s="1"/>
  <c r="BM508" i="1"/>
  <c r="BM529" i="1" s="1"/>
  <c r="AY509" i="1"/>
  <c r="AY530" i="1" s="1"/>
  <c r="AK510" i="1"/>
  <c r="AK531" i="1" s="1"/>
  <c r="W511" i="1"/>
  <c r="W532" i="1" s="1"/>
  <c r="E512" i="1"/>
  <c r="BU512" i="1"/>
  <c r="BU533" i="1" s="1"/>
  <c r="BG513" i="1"/>
  <c r="BG534" i="1" s="1"/>
  <c r="AS514" i="1"/>
  <c r="AS535" i="1" s="1"/>
  <c r="AX515" i="1"/>
  <c r="AX536" i="1" s="1"/>
  <c r="V517" i="1"/>
  <c r="V538" i="1" s="1"/>
  <c r="BT518" i="1"/>
  <c r="BT539" i="1" s="1"/>
  <c r="AR520" i="1"/>
  <c r="AR541" i="1" s="1"/>
  <c r="AW515" i="1"/>
  <c r="AW536" i="1" s="1"/>
  <c r="AI516" i="1"/>
  <c r="AI537" i="1" s="1"/>
  <c r="U517" i="1"/>
  <c r="U538" i="1" s="1"/>
  <c r="CG517" i="1"/>
  <c r="CG538" i="1" s="1"/>
  <c r="BS518" i="1"/>
  <c r="BS539" i="1" s="1"/>
  <c r="BE519" i="1"/>
  <c r="BE540" i="1" s="1"/>
  <c r="AQ520" i="1"/>
  <c r="AQ541" i="1" s="1"/>
  <c r="E528" i="1"/>
  <c r="AB505" i="1"/>
  <c r="AB526" i="1" s="1"/>
  <c r="BZ506" i="1"/>
  <c r="BZ527" i="1" s="1"/>
  <c r="AX508" i="1"/>
  <c r="AX529" i="1" s="1"/>
  <c r="V510" i="1"/>
  <c r="V531" i="1" s="1"/>
  <c r="BT511" i="1"/>
  <c r="BT532" i="1" s="1"/>
  <c r="AR513" i="1"/>
  <c r="AR534" i="1" s="1"/>
  <c r="T515" i="1"/>
  <c r="T536" i="1" s="1"/>
  <c r="D539" i="1"/>
  <c r="BT515" i="1"/>
  <c r="BT536" i="1" s="1"/>
  <c r="T512" i="1"/>
  <c r="T533" i="1" s="1"/>
  <c r="BX508" i="1"/>
  <c r="BX529" i="1" s="1"/>
  <c r="BB505" i="1"/>
  <c r="BB526" i="1" s="1"/>
  <c r="BW504" i="1"/>
  <c r="BW525" i="1" s="1"/>
  <c r="AU506" i="1"/>
  <c r="AU527" i="1" s="1"/>
  <c r="S508" i="1"/>
  <c r="S529" i="1" s="1"/>
  <c r="BQ509" i="1"/>
  <c r="BQ530" i="1" s="1"/>
  <c r="BC510" i="1"/>
  <c r="BC531" i="1" s="1"/>
  <c r="AO511" i="1"/>
  <c r="AO532" i="1" s="1"/>
  <c r="AA512" i="1"/>
  <c r="AA533" i="1" s="1"/>
  <c r="M513" i="1"/>
  <c r="M534" i="1" s="1"/>
  <c r="BY513" i="1"/>
  <c r="BY534" i="1" s="1"/>
  <c r="BK514" i="1"/>
  <c r="BK535" i="1" s="1"/>
  <c r="C516" i="1"/>
  <c r="BF517" i="1"/>
  <c r="BF538" i="1" s="1"/>
  <c r="AD519" i="1"/>
  <c r="AD540" i="1" s="1"/>
  <c r="CB520" i="1"/>
  <c r="CB541" i="1" s="1"/>
  <c r="BO515" i="1"/>
  <c r="BO536" i="1" s="1"/>
  <c r="BA516" i="1"/>
  <c r="BA537" i="1" s="1"/>
  <c r="AM517" i="1"/>
  <c r="AM538" i="1" s="1"/>
  <c r="Y518" i="1"/>
  <c r="Y539" i="1" s="1"/>
  <c r="K519" i="1"/>
  <c r="K540" i="1" s="1"/>
  <c r="BW519" i="1"/>
  <c r="BW540" i="1" s="1"/>
  <c r="BI520" i="1"/>
  <c r="BI541" i="1" s="1"/>
  <c r="V504" i="1"/>
  <c r="V525" i="1" s="1"/>
  <c r="BT505" i="1"/>
  <c r="BT526" i="1" s="1"/>
  <c r="AR507" i="1"/>
  <c r="AR528" i="1" s="1"/>
  <c r="P509" i="1"/>
  <c r="P530" i="1" s="1"/>
  <c r="BN510" i="1"/>
  <c r="BN531" i="1" s="1"/>
  <c r="AL512" i="1"/>
  <c r="AL533" i="1" s="1"/>
  <c r="J514" i="1"/>
  <c r="J535" i="1" s="1"/>
  <c r="AD516" i="1"/>
  <c r="AD537" i="1" s="1"/>
  <c r="AZ519" i="1"/>
  <c r="AZ540" i="1" s="1"/>
  <c r="X519" i="1"/>
  <c r="X540" i="1" s="1"/>
  <c r="CB515" i="1"/>
  <c r="CB536" i="1" s="1"/>
  <c r="BV513" i="1"/>
  <c r="BV534" i="1" s="1"/>
  <c r="X512" i="1"/>
  <c r="X533" i="1" s="1"/>
  <c r="AZ510" i="1"/>
  <c r="AZ531" i="1" s="1"/>
  <c r="CB508" i="1"/>
  <c r="CB529" i="1" s="1"/>
  <c r="AD507" i="1"/>
  <c r="AD528" i="1" s="1"/>
  <c r="BF505" i="1"/>
  <c r="BF526" i="1" s="1"/>
  <c r="C504" i="1"/>
  <c r="BQ504" i="1"/>
  <c r="BQ525" i="1" s="1"/>
  <c r="BC505" i="1"/>
  <c r="BC526" i="1" s="1"/>
  <c r="AO506" i="1"/>
  <c r="AO527" i="1" s="1"/>
  <c r="AA507" i="1"/>
  <c r="AA528" i="1" s="1"/>
  <c r="M508" i="1"/>
  <c r="M529" i="1" s="1"/>
  <c r="BY508" i="1"/>
  <c r="BY529" i="1" s="1"/>
  <c r="BK509" i="1"/>
  <c r="BK530" i="1" s="1"/>
  <c r="AW510" i="1"/>
  <c r="AW531" i="1" s="1"/>
  <c r="AI511" i="1"/>
  <c r="AI532" i="1" s="1"/>
  <c r="U512" i="1"/>
  <c r="U533" i="1" s="1"/>
  <c r="CG512" i="1"/>
  <c r="CG533" i="1" s="1"/>
  <c r="BS513" i="1"/>
  <c r="BS534" i="1" s="1"/>
  <c r="BE514" i="1"/>
  <c r="BE535" i="1" s="1"/>
  <c r="BV515" i="1"/>
  <c r="BV536" i="1" s="1"/>
  <c r="AT517" i="1"/>
  <c r="AT538" i="1" s="1"/>
  <c r="R519" i="1"/>
  <c r="R540" i="1" s="1"/>
  <c r="BP520" i="1"/>
  <c r="BP541" i="1" s="1"/>
  <c r="BI515" i="1"/>
  <c r="BI536" i="1" s="1"/>
  <c r="AU516" i="1"/>
  <c r="AU537" i="1" s="1"/>
  <c r="AG517" i="1"/>
  <c r="AG538" i="1" s="1"/>
  <c r="S518" i="1"/>
  <c r="S539" i="1" s="1"/>
  <c r="CE518" i="1"/>
  <c r="CE539" i="1" s="1"/>
  <c r="BQ519" i="1"/>
  <c r="BQ540" i="1" s="1"/>
  <c r="BC520" i="1"/>
  <c r="BC541" i="1" s="1"/>
  <c r="R504" i="1"/>
  <c r="R525" i="1" s="1"/>
  <c r="BP505" i="1"/>
  <c r="BP526" i="1" s="1"/>
  <c r="AN507" i="1"/>
  <c r="AN528" i="1" s="1"/>
  <c r="L509" i="1"/>
  <c r="L530" i="1" s="1"/>
  <c r="BJ510" i="1"/>
  <c r="BJ531" i="1" s="1"/>
  <c r="AH512" i="1"/>
  <c r="AH533" i="1" s="1"/>
  <c r="CF513" i="1"/>
  <c r="CF534" i="1" s="1"/>
  <c r="V516" i="1"/>
  <c r="V537" i="1" s="1"/>
  <c r="AR519" i="1"/>
  <c r="AR540" i="1" s="1"/>
  <c r="D531" i="1"/>
  <c r="BP517" i="1"/>
  <c r="BP538" i="1" s="1"/>
  <c r="BP514" i="1"/>
  <c r="BP535" i="1" s="1"/>
  <c r="R513" i="1"/>
  <c r="R534" i="1" s="1"/>
  <c r="AT511" i="1"/>
  <c r="AT532" i="1" s="1"/>
  <c r="BV509" i="1"/>
  <c r="BV530" i="1" s="1"/>
  <c r="X508" i="1"/>
  <c r="X529" i="1" s="1"/>
  <c r="AZ506" i="1"/>
  <c r="AZ527" i="1" s="1"/>
  <c r="CB504" i="1"/>
  <c r="CB525" i="1" s="1"/>
  <c r="AG504" i="1"/>
  <c r="AG525" i="1" s="1"/>
  <c r="S505" i="1"/>
  <c r="S526" i="1" s="1"/>
  <c r="CE505" i="1"/>
  <c r="CE526" i="1" s="1"/>
  <c r="BQ506" i="1"/>
  <c r="BQ527" i="1" s="1"/>
  <c r="BC507" i="1"/>
  <c r="BC528" i="1" s="1"/>
  <c r="AO508" i="1"/>
  <c r="AO529" i="1" s="1"/>
  <c r="AA509" i="1"/>
  <c r="AA530" i="1" s="1"/>
  <c r="M510" i="1"/>
  <c r="M531" i="1" s="1"/>
  <c r="BY510" i="1"/>
  <c r="BY531" i="1" s="1"/>
  <c r="BK511" i="1"/>
  <c r="BK532" i="1" s="1"/>
  <c r="AW512" i="1"/>
  <c r="AW533" i="1" s="1"/>
  <c r="AI513" i="1"/>
  <c r="AI534" i="1" s="1"/>
  <c r="U514" i="1"/>
  <c r="U535" i="1" s="1"/>
  <c r="CG514" i="1"/>
  <c r="CG535" i="1" s="1"/>
  <c r="AZ516" i="1"/>
  <c r="AZ537" i="1" s="1"/>
  <c r="X518" i="1"/>
  <c r="X539" i="1" s="1"/>
  <c r="BV519" i="1"/>
  <c r="BV540" i="1" s="1"/>
  <c r="Y515" i="1"/>
  <c r="Y536" i="1" s="1"/>
  <c r="K516" i="1"/>
  <c r="K537" i="1" s="1"/>
  <c r="BW516" i="1"/>
  <c r="BW537" i="1" s="1"/>
  <c r="BI517" i="1"/>
  <c r="BI538" i="1" s="1"/>
  <c r="AU518" i="1"/>
  <c r="AU539" i="1" s="1"/>
  <c r="AG519" i="1"/>
  <c r="AG540" i="1" s="1"/>
  <c r="S520" i="1"/>
  <c r="S541" i="1" s="1"/>
  <c r="CE520" i="1"/>
  <c r="CE541" i="1" s="1"/>
  <c r="BF504" i="1"/>
  <c r="BF525" i="1" s="1"/>
  <c r="AD506" i="1"/>
  <c r="AD527" i="1" s="1"/>
  <c r="CB507" i="1"/>
  <c r="CB528" i="1" s="1"/>
  <c r="AZ509" i="1"/>
  <c r="AZ530" i="1" s="1"/>
  <c r="X511" i="1"/>
  <c r="X532" i="1" s="1"/>
  <c r="BV512" i="1"/>
  <c r="BV533" i="1" s="1"/>
  <c r="AT514" i="1"/>
  <c r="AT535" i="1" s="1"/>
  <c r="X517" i="1"/>
  <c r="X538" i="1" s="1"/>
  <c r="AT520" i="1"/>
  <c r="AT541" i="1" s="1"/>
  <c r="AV519" i="1"/>
  <c r="AV540" i="1" s="1"/>
  <c r="Z516" i="1"/>
  <c r="Z537" i="1" s="1"/>
  <c r="D514" i="1"/>
  <c r="AJ512" i="1"/>
  <c r="AJ533" i="1" s="1"/>
  <c r="BL510" i="1"/>
  <c r="BL531" i="1" s="1"/>
  <c r="N509" i="1"/>
  <c r="N530" i="1" s="1"/>
  <c r="AP507" i="1"/>
  <c r="AP528" i="1" s="1"/>
  <c r="BR505" i="1"/>
  <c r="BR526" i="1" s="1"/>
  <c r="T504" i="1"/>
  <c r="T525" i="1" s="1"/>
  <c r="BO504" i="1"/>
  <c r="BO525" i="1" s="1"/>
  <c r="BA505" i="1"/>
  <c r="BA526" i="1" s="1"/>
  <c r="AM506" i="1"/>
  <c r="AM527" i="1" s="1"/>
  <c r="Y507" i="1"/>
  <c r="Y528" i="1" s="1"/>
  <c r="K508" i="1"/>
  <c r="K529" i="1" s="1"/>
  <c r="BW508" i="1"/>
  <c r="BW529" i="1" s="1"/>
  <c r="BI509" i="1"/>
  <c r="BI530" i="1" s="1"/>
  <c r="AU510" i="1"/>
  <c r="AU531" i="1" s="1"/>
  <c r="AG511" i="1"/>
  <c r="AG532" i="1" s="1"/>
  <c r="S512" i="1"/>
  <c r="S533" i="1" s="1"/>
  <c r="CE512" i="1"/>
  <c r="CE533" i="1" s="1"/>
  <c r="BQ513" i="1"/>
  <c r="BQ534" i="1" s="1"/>
  <c r="BC514" i="1"/>
  <c r="BC535" i="1" s="1"/>
  <c r="BR515" i="1"/>
  <c r="BR536" i="1" s="1"/>
  <c r="AP517" i="1"/>
  <c r="AP538" i="1" s="1"/>
  <c r="N519" i="1"/>
  <c r="N540" i="1" s="1"/>
  <c r="BL520" i="1"/>
  <c r="BL541" i="1" s="1"/>
  <c r="BG515" i="1"/>
  <c r="BG536" i="1" s="1"/>
  <c r="AS516" i="1"/>
  <c r="AS537" i="1" s="1"/>
  <c r="AE517" i="1"/>
  <c r="AE538" i="1" s="1"/>
  <c r="Q518" i="1"/>
  <c r="Q539" i="1" s="1"/>
  <c r="CC518" i="1"/>
  <c r="CC539" i="1" s="1"/>
  <c r="BO519" i="1"/>
  <c r="BO540" i="1" s="1"/>
  <c r="BA520" i="1"/>
  <c r="BA541" i="1" s="1"/>
  <c r="BR504" i="1"/>
  <c r="BR525" i="1" s="1"/>
  <c r="AP506" i="1"/>
  <c r="AP527" i="1" s="1"/>
  <c r="N508" i="1"/>
  <c r="N529" i="1" s="1"/>
  <c r="BL509" i="1"/>
  <c r="BL530" i="1" s="1"/>
  <c r="AJ511" i="1"/>
  <c r="AJ532" i="1" s="1"/>
  <c r="D513" i="1"/>
  <c r="AV517" i="1"/>
  <c r="AV538" i="1" s="1"/>
  <c r="AP518" i="1"/>
  <c r="AP539" i="1" s="1"/>
  <c r="P519" i="1"/>
  <c r="P540" i="1" s="1"/>
  <c r="BR513" i="1"/>
  <c r="BR534" i="1" s="1"/>
  <c r="AV510" i="1"/>
  <c r="AV531" i="1" s="1"/>
  <c r="Z507" i="1"/>
  <c r="Z528" i="1" s="1"/>
  <c r="K504" i="1"/>
  <c r="K525" i="1" s="1"/>
  <c r="BI505" i="1"/>
  <c r="BI526" i="1" s="1"/>
  <c r="AG507" i="1"/>
  <c r="AG528" i="1" s="1"/>
  <c r="CE508" i="1"/>
  <c r="CE529" i="1" s="1"/>
  <c r="W510" i="1"/>
  <c r="W531" i="1" s="1"/>
  <c r="E511" i="1"/>
  <c r="BU511" i="1"/>
  <c r="BU532" i="1" s="1"/>
  <c r="BG512" i="1"/>
  <c r="BG533" i="1" s="1"/>
  <c r="AS513" i="1"/>
  <c r="AS534" i="1" s="1"/>
  <c r="AE514" i="1"/>
  <c r="AE535" i="1" s="1"/>
  <c r="V515" i="1"/>
  <c r="V536" i="1" s="1"/>
  <c r="BT516" i="1"/>
  <c r="BT537" i="1" s="1"/>
  <c r="AR518" i="1"/>
  <c r="AR539" i="1" s="1"/>
  <c r="P520" i="1"/>
  <c r="P541" i="1" s="1"/>
  <c r="AI515" i="1"/>
  <c r="AI536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C538" i="1"/>
  <c r="D505" i="1"/>
  <c r="BF506" i="1"/>
  <c r="BF527" i="1" s="1"/>
  <c r="AD508" i="1"/>
  <c r="AD529" i="1" s="1"/>
  <c r="CB509" i="1"/>
  <c r="CB530" i="1" s="1"/>
  <c r="AZ511" i="1"/>
  <c r="AZ532" i="1" s="1"/>
  <c r="X513" i="1"/>
  <c r="X534" i="1" s="1"/>
  <c r="BV514" i="1"/>
  <c r="BV535" i="1" s="1"/>
  <c r="CB517" i="1"/>
  <c r="CB538" i="1" s="1"/>
  <c r="BV520" i="1"/>
  <c r="BV541" i="1" s="1"/>
  <c r="AZ517" i="1"/>
  <c r="AZ538" i="1" s="1"/>
  <c r="BH514" i="1"/>
  <c r="BH535" i="1" s="1"/>
  <c r="J513" i="1"/>
  <c r="J534" i="1" s="1"/>
  <c r="AL511" i="1"/>
  <c r="AL532" i="1" s="1"/>
  <c r="BN509" i="1"/>
  <c r="BN530" i="1" s="1"/>
  <c r="P508" i="1"/>
  <c r="P529" i="1" s="1"/>
  <c r="AR506" i="1"/>
  <c r="AR527" i="1" s="1"/>
  <c r="BT504" i="1"/>
  <c r="BT525" i="1" s="1"/>
  <c r="AK504" i="1"/>
  <c r="AK525" i="1" s="1"/>
  <c r="W505" i="1"/>
  <c r="W526" i="1" s="1"/>
  <c r="E506" i="1"/>
  <c r="BU506" i="1"/>
  <c r="BU527" i="1" s="1"/>
  <c r="BG507" i="1"/>
  <c r="BG528" i="1" s="1"/>
  <c r="AS508" i="1"/>
  <c r="AS529" i="1" s="1"/>
  <c r="AE509" i="1"/>
  <c r="AE530" i="1" s="1"/>
  <c r="Q510" i="1"/>
  <c r="Q531" i="1" s="1"/>
  <c r="CC510" i="1"/>
  <c r="CC531" i="1" s="1"/>
  <c r="BO511" i="1"/>
  <c r="BO532" i="1" s="1"/>
  <c r="BA512" i="1"/>
  <c r="BA533" i="1" s="1"/>
  <c r="AM513" i="1"/>
  <c r="AM534" i="1" s="1"/>
  <c r="Y514" i="1"/>
  <c r="Y535" i="1" s="1"/>
  <c r="K515" i="1"/>
  <c r="K536" i="1" s="1"/>
  <c r="BH516" i="1"/>
  <c r="BH537" i="1" s="1"/>
  <c r="AF518" i="1"/>
  <c r="AF539" i="1" s="1"/>
  <c r="CD519" i="1"/>
  <c r="CD540" i="1" s="1"/>
  <c r="AC515" i="1"/>
  <c r="AC536" i="1" s="1"/>
  <c r="O516" i="1"/>
  <c r="O537" i="1" s="1"/>
  <c r="CA516" i="1"/>
  <c r="CA537" i="1" s="1"/>
  <c r="BM517" i="1"/>
  <c r="BM538" i="1" s="1"/>
  <c r="AY518" i="1"/>
  <c r="AY539" i="1" s="1"/>
  <c r="AK519" i="1"/>
  <c r="AK540" i="1" s="1"/>
  <c r="W520" i="1"/>
  <c r="W541" i="1" s="1"/>
  <c r="D532" i="1"/>
  <c r="CD504" i="1"/>
  <c r="CD525" i="1" s="1"/>
  <c r="BB506" i="1"/>
  <c r="BB527" i="1" s="1"/>
  <c r="Z508" i="1"/>
  <c r="Z529" i="1" s="1"/>
  <c r="BX509" i="1"/>
  <c r="BX530" i="1" s="1"/>
  <c r="AV511" i="1"/>
  <c r="AV532" i="1" s="1"/>
  <c r="T513" i="1"/>
  <c r="T534" i="1" s="1"/>
  <c r="BR514" i="1"/>
  <c r="BR535" i="1" s="1"/>
  <c r="BT517" i="1"/>
  <c r="BT538" i="1" s="1"/>
  <c r="AN519" i="1"/>
  <c r="AN540" i="1" s="1"/>
  <c r="R516" i="1"/>
  <c r="R537" i="1" s="1"/>
  <c r="CD513" i="1"/>
  <c r="CD534" i="1" s="1"/>
  <c r="AF512" i="1"/>
  <c r="AF533" i="1" s="1"/>
  <c r="BH510" i="1"/>
  <c r="BH531" i="1" s="1"/>
  <c r="J509" i="1"/>
  <c r="J530" i="1" s="1"/>
  <c r="AL507" i="1"/>
  <c r="AL528" i="1" s="1"/>
  <c r="BN505" i="1"/>
  <c r="BN526" i="1" s="1"/>
  <c r="P504" i="1"/>
  <c r="P525" i="1" s="1"/>
  <c r="BM504" i="1"/>
  <c r="BM525" i="1" s="1"/>
  <c r="AY505" i="1"/>
  <c r="AY526" i="1" s="1"/>
  <c r="AK506" i="1"/>
  <c r="AK527" i="1" s="1"/>
  <c r="W507" i="1"/>
  <c r="W528" i="1" s="1"/>
  <c r="E508" i="1"/>
  <c r="BU508" i="1"/>
  <c r="BU529" i="1" s="1"/>
  <c r="BG509" i="1"/>
  <c r="BG530" i="1" s="1"/>
  <c r="AS510" i="1"/>
  <c r="AS531" i="1" s="1"/>
  <c r="AE511" i="1"/>
  <c r="AE532" i="1" s="1"/>
  <c r="Q512" i="1"/>
  <c r="Q533" i="1" s="1"/>
  <c r="CC512" i="1"/>
  <c r="CC533" i="1" s="1"/>
  <c r="BO513" i="1"/>
  <c r="BO534" i="1" s="1"/>
  <c r="BA514" i="1"/>
  <c r="BA535" i="1" s="1"/>
  <c r="BN515" i="1"/>
  <c r="BN536" i="1" s="1"/>
  <c r="AL517" i="1"/>
  <c r="AL538" i="1" s="1"/>
  <c r="J519" i="1"/>
  <c r="J540" i="1" s="1"/>
  <c r="BH520" i="1"/>
  <c r="BH541" i="1" s="1"/>
  <c r="BE515" i="1"/>
  <c r="BE536" i="1" s="1"/>
  <c r="AQ516" i="1"/>
  <c r="AQ537" i="1" s="1"/>
  <c r="AC517" i="1"/>
  <c r="AC538" i="1" s="1"/>
  <c r="O518" i="1"/>
  <c r="O539" i="1" s="1"/>
  <c r="CA518" i="1"/>
  <c r="CA539" i="1" s="1"/>
  <c r="BM519" i="1"/>
  <c r="BM540" i="1" s="1"/>
  <c r="AY520" i="1"/>
  <c r="AY541" i="1" s="1"/>
  <c r="D526" i="1"/>
  <c r="AR505" i="1"/>
  <c r="AR526" i="1" s="1"/>
  <c r="P507" i="1"/>
  <c r="P528" i="1" s="1"/>
  <c r="BN508" i="1"/>
  <c r="BN529" i="1" s="1"/>
  <c r="AL510" i="1"/>
  <c r="AL531" i="1" s="1"/>
  <c r="J512" i="1"/>
  <c r="J533" i="1" s="1"/>
  <c r="BH513" i="1"/>
  <c r="BH534" i="1" s="1"/>
  <c r="AZ515" i="1"/>
  <c r="AZ536" i="1" s="1"/>
  <c r="BV518" i="1"/>
  <c r="BV539" i="1" s="1"/>
  <c r="E531" i="1"/>
  <c r="BX517" i="1"/>
  <c r="BX538" i="1" s="1"/>
  <c r="BT514" i="1"/>
  <c r="BT535" i="1" s="1"/>
  <c r="V513" i="1"/>
  <c r="V534" i="1" s="1"/>
  <c r="AX511" i="1"/>
  <c r="AX532" i="1" s="1"/>
  <c r="BZ509" i="1"/>
  <c r="BZ530" i="1" s="1"/>
  <c r="AB508" i="1"/>
  <c r="AB529" i="1" s="1"/>
  <c r="BD506" i="1"/>
  <c r="BD527" i="1" s="1"/>
  <c r="CF504" i="1"/>
  <c r="CF525" i="1" s="1"/>
  <c r="AI504" i="1"/>
  <c r="AI525" i="1" s="1"/>
  <c r="U505" i="1"/>
  <c r="U526" i="1" s="1"/>
  <c r="CG505" i="1"/>
  <c r="CG526" i="1" s="1"/>
  <c r="BS506" i="1"/>
  <c r="BS527" i="1" s="1"/>
  <c r="BE507" i="1"/>
  <c r="BE528" i="1" s="1"/>
  <c r="AQ508" i="1"/>
  <c r="AQ529" i="1" s="1"/>
  <c r="AC509" i="1"/>
  <c r="AC530" i="1" s="1"/>
  <c r="O510" i="1"/>
  <c r="O531" i="1" s="1"/>
  <c r="CA510" i="1"/>
  <c r="CA531" i="1" s="1"/>
  <c r="BM511" i="1"/>
  <c r="BM532" i="1" s="1"/>
  <c r="AY512" i="1"/>
  <c r="AY533" i="1" s="1"/>
  <c r="AK513" i="1"/>
  <c r="AK534" i="1" s="1"/>
  <c r="W514" i="1"/>
  <c r="W535" i="1" s="1"/>
  <c r="E515" i="1"/>
  <c r="BD516" i="1"/>
  <c r="BD537" i="1" s="1"/>
  <c r="AB518" i="1"/>
  <c r="AB539" i="1" s="1"/>
  <c r="BZ519" i="1"/>
  <c r="BZ540" i="1" s="1"/>
  <c r="AA515" i="1"/>
  <c r="AA536" i="1" s="1"/>
  <c r="M516" i="1"/>
  <c r="M537" i="1" s="1"/>
  <c r="BY516" i="1"/>
  <c r="BY537" i="1" s="1"/>
  <c r="BK517" i="1"/>
  <c r="BK538" i="1" s="1"/>
  <c r="AW518" i="1"/>
  <c r="AW539" i="1" s="1"/>
  <c r="AI519" i="1"/>
  <c r="AI540" i="1" s="1"/>
  <c r="U520" i="1"/>
  <c r="U541" i="1" s="1"/>
  <c r="CG520" i="1"/>
  <c r="CG541" i="1" s="1"/>
  <c r="BD505" i="1"/>
  <c r="BD526" i="1" s="1"/>
  <c r="AB507" i="1"/>
  <c r="AB528" i="1" s="1"/>
  <c r="BZ508" i="1"/>
  <c r="BZ529" i="1" s="1"/>
  <c r="AX510" i="1"/>
  <c r="AX531" i="1" s="1"/>
  <c r="V512" i="1"/>
  <c r="V533" i="1" s="1"/>
  <c r="BT513" i="1"/>
  <c r="BT534" i="1" s="1"/>
  <c r="BX515" i="1"/>
  <c r="BX536" i="1" s="1"/>
  <c r="T519" i="1"/>
  <c r="T540" i="1" s="1"/>
  <c r="BF514" i="1"/>
  <c r="BF535" i="1" s="1"/>
  <c r="BR520" i="1"/>
  <c r="BR541" i="1" s="1"/>
  <c r="AJ519" i="1"/>
  <c r="AJ540" i="1" s="1"/>
  <c r="N516" i="1"/>
  <c r="N537" i="1" s="1"/>
  <c r="CB513" i="1"/>
  <c r="CB534" i="1" s="1"/>
  <c r="AD512" i="1"/>
  <c r="AD533" i="1" s="1"/>
  <c r="BF510" i="1"/>
  <c r="BF531" i="1" s="1"/>
  <c r="D509" i="1"/>
  <c r="AJ507" i="1"/>
  <c r="AJ528" i="1" s="1"/>
  <c r="BL505" i="1"/>
  <c r="BL526" i="1" s="1"/>
  <c r="N504" i="1"/>
  <c r="N525" i="1" s="1"/>
  <c r="BE520" i="1"/>
  <c r="BE541" i="1" s="1"/>
  <c r="BS519" i="1"/>
  <c r="BS540" i="1" s="1"/>
  <c r="CG518" i="1"/>
  <c r="CG539" i="1" s="1"/>
  <c r="U518" i="1"/>
  <c r="U539" i="1" s="1"/>
  <c r="AI517" i="1"/>
  <c r="AI538" i="1" s="1"/>
  <c r="AW516" i="1"/>
  <c r="AW537" i="1" s="1"/>
  <c r="BK515" i="1"/>
  <c r="BK536" i="1" s="1"/>
  <c r="BT520" i="1"/>
  <c r="BT541" i="1" s="1"/>
  <c r="V519" i="1"/>
  <c r="V540" i="1" s="1"/>
  <c r="AX517" i="1"/>
  <c r="AX538" i="1" s="1"/>
  <c r="BZ515" i="1"/>
  <c r="BZ536" i="1" s="1"/>
  <c r="BG514" i="1"/>
  <c r="BG535" i="1" s="1"/>
  <c r="BU513" i="1"/>
  <c r="BU534" i="1" s="1"/>
  <c r="E513" i="1"/>
  <c r="W512" i="1"/>
  <c r="W533" i="1" s="1"/>
  <c r="AK511" i="1"/>
  <c r="AK532" i="1" s="1"/>
  <c r="AY510" i="1"/>
  <c r="AY531" i="1" s="1"/>
  <c r="BM509" i="1"/>
  <c r="BM530" i="1" s="1"/>
  <c r="CA508" i="1"/>
  <c r="CA529" i="1" s="1"/>
  <c r="O508" i="1"/>
  <c r="O529" i="1" s="1"/>
  <c r="AC507" i="1"/>
  <c r="AC528" i="1" s="1"/>
  <c r="AQ506" i="1"/>
  <c r="AQ527" i="1" s="1"/>
  <c r="BE505" i="1"/>
  <c r="BE526" i="1" s="1"/>
  <c r="BS504" i="1"/>
  <c r="BS525" i="1" s="1"/>
  <c r="L504" i="1"/>
  <c r="L525" i="1" s="1"/>
  <c r="BJ505" i="1"/>
  <c r="BJ526" i="1" s="1"/>
  <c r="AH507" i="1"/>
  <c r="AH528" i="1" s="1"/>
  <c r="CF508" i="1"/>
  <c r="CF529" i="1" s="1"/>
  <c r="BD510" i="1"/>
  <c r="BD531" i="1" s="1"/>
  <c r="AB512" i="1"/>
  <c r="AB533" i="1" s="1"/>
  <c r="BZ513" i="1"/>
  <c r="BZ534" i="1" s="1"/>
  <c r="J516" i="1"/>
  <c r="J537" i="1" s="1"/>
  <c r="AF519" i="1"/>
  <c r="AF540" i="1" s="1"/>
  <c r="BB520" i="1"/>
  <c r="BB541" i="1" s="1"/>
  <c r="AF517" i="1"/>
  <c r="AF538" i="1" s="1"/>
  <c r="AX514" i="1"/>
  <c r="AX535" i="1" s="1"/>
  <c r="BZ512" i="1"/>
  <c r="BZ533" i="1" s="1"/>
  <c r="AB511" i="1"/>
  <c r="AB532" i="1" s="1"/>
  <c r="BD509" i="1"/>
  <c r="BD530" i="1" s="1"/>
  <c r="CF507" i="1"/>
  <c r="CF528" i="1" s="1"/>
  <c r="AH506" i="1"/>
  <c r="AH527" i="1" s="1"/>
  <c r="BJ504" i="1"/>
  <c r="BJ525" i="1" s="1"/>
  <c r="CC520" i="1"/>
  <c r="CC541" i="1" s="1"/>
  <c r="Q520" i="1"/>
  <c r="Q541" i="1" s="1"/>
  <c r="AE519" i="1"/>
  <c r="AE540" i="1" s="1"/>
  <c r="AS518" i="1"/>
  <c r="AS539" i="1" s="1"/>
  <c r="BG517" i="1"/>
  <c r="BG538" i="1" s="1"/>
  <c r="BU516" i="1"/>
  <c r="BU537" i="1" s="1"/>
  <c r="D516" i="1"/>
  <c r="W515" i="1"/>
  <c r="W536" i="1" s="1"/>
  <c r="BR519" i="1"/>
  <c r="BR540" i="1" s="1"/>
  <c r="T518" i="1"/>
  <c r="T539" i="1" s="1"/>
  <c r="AV516" i="1"/>
  <c r="AV537" i="1" s="1"/>
  <c r="CE514" i="1"/>
  <c r="CE535" i="1" s="1"/>
  <c r="S514" i="1"/>
  <c r="S535" i="1" s="1"/>
  <c r="AG513" i="1"/>
  <c r="AG534" i="1" s="1"/>
  <c r="AU512" i="1"/>
  <c r="AU533" i="1" s="1"/>
  <c r="BI511" i="1"/>
  <c r="BI532" i="1" s="1"/>
  <c r="BW510" i="1"/>
  <c r="BW531" i="1" s="1"/>
  <c r="K510" i="1"/>
  <c r="K531" i="1" s="1"/>
  <c r="Y509" i="1"/>
  <c r="Y530" i="1" s="1"/>
  <c r="AM508" i="1"/>
  <c r="AM529" i="1" s="1"/>
  <c r="BA507" i="1"/>
  <c r="BA528" i="1" s="1"/>
  <c r="BO506" i="1"/>
  <c r="BO527" i="1" s="1"/>
  <c r="CC505" i="1"/>
  <c r="CC526" i="1" s="1"/>
  <c r="Q505" i="1"/>
  <c r="Q526" i="1" s="1"/>
  <c r="AE504" i="1"/>
  <c r="AE525" i="1" s="1"/>
  <c r="N505" i="1"/>
  <c r="N526" i="1" s="1"/>
  <c r="BL506" i="1"/>
  <c r="BL527" i="1" s="1"/>
  <c r="AJ508" i="1"/>
  <c r="AJ529" i="1" s="1"/>
  <c r="D510" i="1"/>
  <c r="BF511" i="1"/>
  <c r="BF532" i="1" s="1"/>
  <c r="AD513" i="1"/>
  <c r="AD534" i="1" s="1"/>
  <c r="CB514" i="1"/>
  <c r="CB535" i="1" s="1"/>
  <c r="N518" i="1"/>
  <c r="N539" i="1" s="1"/>
  <c r="D533" i="1"/>
  <c r="AX518" i="1"/>
  <c r="AX539" i="1" s="1"/>
  <c r="AB515" i="1"/>
  <c r="AB536" i="1" s="1"/>
  <c r="AV513" i="1"/>
  <c r="AV534" i="1" s="1"/>
  <c r="BX511" i="1"/>
  <c r="BX532" i="1" s="1"/>
  <c r="Z510" i="1"/>
  <c r="Z531" i="1" s="1"/>
  <c r="BB508" i="1"/>
  <c r="BB529" i="1" s="1"/>
  <c r="CD506" i="1"/>
  <c r="CD527" i="1" s="1"/>
  <c r="AF505" i="1"/>
  <c r="AF526" i="1" s="1"/>
  <c r="BU520" i="1"/>
  <c r="BU541" i="1" s="1"/>
  <c r="D520" i="1"/>
  <c r="W519" i="1"/>
  <c r="W540" i="1" s="1"/>
  <c r="AK518" i="1"/>
  <c r="AK539" i="1" s="1"/>
  <c r="AY517" i="1"/>
  <c r="AY538" i="1" s="1"/>
  <c r="BM516" i="1"/>
  <c r="BM537" i="1" s="1"/>
  <c r="CA515" i="1"/>
  <c r="CA536" i="1" s="1"/>
  <c r="O515" i="1"/>
  <c r="O536" i="1" s="1"/>
  <c r="BB519" i="1"/>
  <c r="BB540" i="1" s="1"/>
  <c r="CD517" i="1"/>
  <c r="CD538" i="1" s="1"/>
  <c r="AF516" i="1"/>
  <c r="AF537" i="1" s="1"/>
  <c r="BW514" i="1"/>
  <c r="BW535" i="1" s="1"/>
  <c r="K514" i="1"/>
  <c r="K535" i="1" s="1"/>
  <c r="Y513" i="1"/>
  <c r="Y534" i="1" s="1"/>
  <c r="AM512" i="1"/>
  <c r="AM533" i="1" s="1"/>
  <c r="BA511" i="1"/>
  <c r="BA532" i="1" s="1"/>
  <c r="BO510" i="1"/>
  <c r="BO531" i="1" s="1"/>
  <c r="CC509" i="1"/>
  <c r="CC530" i="1" s="1"/>
  <c r="Q509" i="1"/>
  <c r="Q530" i="1" s="1"/>
  <c r="AE508" i="1"/>
  <c r="AE529" i="1" s="1"/>
  <c r="AS507" i="1"/>
  <c r="AS528" i="1" s="1"/>
  <c r="BG506" i="1"/>
  <c r="BG527" i="1" s="1"/>
  <c r="BU505" i="1"/>
  <c r="BU526" i="1" s="1"/>
  <c r="E505" i="1"/>
  <c r="W504" i="1"/>
  <c r="W525" i="1" s="1"/>
  <c r="AD505" i="1"/>
  <c r="AD526" i="1" s="1"/>
  <c r="CB506" i="1"/>
  <c r="CB527" i="1" s="1"/>
  <c r="AZ508" i="1"/>
  <c r="AZ529" i="1" s="1"/>
  <c r="X510" i="1"/>
  <c r="X531" i="1" s="1"/>
  <c r="BV511" i="1"/>
  <c r="BV532" i="1" s="1"/>
  <c r="AT513" i="1"/>
  <c r="AT534" i="1" s="1"/>
  <c r="X515" i="1"/>
  <c r="X536" i="1" s="1"/>
  <c r="AT518" i="1"/>
  <c r="AT539" i="1" s="1"/>
  <c r="E535" i="1"/>
  <c r="R518" i="1"/>
  <c r="R539" i="1" s="1"/>
  <c r="CD514" i="1"/>
  <c r="CD535" i="1" s="1"/>
  <c r="AF513" i="1"/>
  <c r="AF534" i="1" s="1"/>
  <c r="BH511" i="1"/>
  <c r="BH532" i="1" s="1"/>
  <c r="J510" i="1"/>
  <c r="J531" i="1" s="1"/>
  <c r="AL508" i="1"/>
  <c r="AL529" i="1" s="1"/>
  <c r="BN506" i="1"/>
  <c r="BN527" i="1" s="1"/>
  <c r="P505" i="1"/>
  <c r="P526" i="1" s="1"/>
  <c r="D540" i="1"/>
  <c r="AG520" i="1"/>
  <c r="AG541" i="1" s="1"/>
  <c r="AU519" i="1"/>
  <c r="AU540" i="1" s="1"/>
  <c r="BI518" i="1"/>
  <c r="BI539" i="1" s="1"/>
  <c r="BW517" i="1"/>
  <c r="BW538" i="1" s="1"/>
  <c r="K517" i="1"/>
  <c r="K538" i="1" s="1"/>
  <c r="Y516" i="1"/>
  <c r="Y537" i="1" s="1"/>
  <c r="AM515" i="1"/>
  <c r="AM536" i="1" s="1"/>
  <c r="X520" i="1"/>
  <c r="X541" i="1" s="1"/>
  <c r="AZ518" i="1"/>
  <c r="AZ539" i="1" s="1"/>
  <c r="CB516" i="1"/>
  <c r="CB537" i="1" s="1"/>
  <c r="AD515" i="1"/>
  <c r="AD536" i="1" s="1"/>
  <c r="AI514" i="1"/>
  <c r="AI535" i="1" s="1"/>
  <c r="AW513" i="1"/>
  <c r="AW534" i="1" s="1"/>
  <c r="BK512" i="1"/>
  <c r="BK533" i="1" s="1"/>
  <c r="BY511" i="1"/>
  <c r="BY532" i="1" s="1"/>
  <c r="M511" i="1"/>
  <c r="M532" i="1" s="1"/>
  <c r="AA510" i="1"/>
  <c r="AA531" i="1" s="1"/>
  <c r="AO509" i="1"/>
  <c r="AO530" i="1" s="1"/>
  <c r="BC508" i="1"/>
  <c r="BC529" i="1" s="1"/>
  <c r="BQ507" i="1"/>
  <c r="BQ528" i="1" s="1"/>
  <c r="CE506" i="1"/>
  <c r="CE527" i="1" s="1"/>
  <c r="S506" i="1"/>
  <c r="S527" i="1" s="1"/>
  <c r="AG505" i="1"/>
  <c r="AG526" i="1" s="1"/>
  <c r="AU504" i="1"/>
  <c r="AU525" i="1" s="1"/>
  <c r="BH504" i="1"/>
  <c r="BH525" i="1" s="1"/>
  <c r="AF506" i="1"/>
  <c r="AF527" i="1" s="1"/>
  <c r="CD507" i="1"/>
  <c r="CD528" i="1" s="1"/>
  <c r="BB509" i="1"/>
  <c r="BB530" i="1" s="1"/>
  <c r="Z511" i="1"/>
  <c r="Z532" i="1" s="1"/>
  <c r="BX512" i="1"/>
  <c r="BX533" i="1" s="1"/>
  <c r="AV514" i="1"/>
  <c r="AV535" i="1" s="1"/>
  <c r="AB517" i="1"/>
  <c r="AB538" i="1" s="1"/>
  <c r="AX520" i="1"/>
  <c r="AX541" i="1" s="1"/>
  <c r="BL517" i="1"/>
  <c r="BL538" i="1" s="1"/>
  <c r="BN514" i="1"/>
  <c r="BN535" i="1" s="1"/>
  <c r="P513" i="1"/>
  <c r="P534" i="1" s="1"/>
  <c r="AR511" i="1"/>
  <c r="AR532" i="1" s="1"/>
  <c r="BT509" i="1"/>
  <c r="BT530" i="1" s="1"/>
  <c r="V508" i="1"/>
  <c r="V529" i="1" s="1"/>
  <c r="AX506" i="1"/>
  <c r="AX527" i="1" s="1"/>
  <c r="BZ504" i="1"/>
  <c r="BZ525" i="1" s="1"/>
  <c r="D534" i="1"/>
  <c r="Y520" i="1"/>
  <c r="Y541" i="1" s="1"/>
  <c r="AM519" i="1"/>
  <c r="AM540" i="1" s="1"/>
  <c r="BA518" i="1"/>
  <c r="BA539" i="1" s="1"/>
  <c r="BO517" i="1"/>
  <c r="BO538" i="1" s="1"/>
  <c r="CC516" i="1"/>
  <c r="CC537" i="1" s="1"/>
  <c r="Q516" i="1"/>
  <c r="Q537" i="1" s="1"/>
  <c r="AE515" i="1"/>
  <c r="AE536" i="1" s="1"/>
  <c r="C520" i="1"/>
  <c r="AJ518" i="1"/>
  <c r="AJ539" i="1" s="1"/>
  <c r="BL516" i="1"/>
  <c r="BL537" i="1" s="1"/>
  <c r="N515" i="1"/>
  <c r="N536" i="1" s="1"/>
  <c r="AA514" i="1"/>
  <c r="AA535" i="1" s="1"/>
  <c r="AO513" i="1"/>
  <c r="AO534" i="1" s="1"/>
  <c r="BC512" i="1"/>
  <c r="BC533" i="1" s="1"/>
  <c r="BQ511" i="1"/>
  <c r="BQ532" i="1" s="1"/>
  <c r="CE510" i="1"/>
  <c r="CE531" i="1" s="1"/>
  <c r="S510" i="1"/>
  <c r="S531" i="1" s="1"/>
  <c r="AG509" i="1"/>
  <c r="AG530" i="1" s="1"/>
  <c r="AU508" i="1"/>
  <c r="AU529" i="1" s="1"/>
  <c r="BI507" i="1"/>
  <c r="BI528" i="1" s="1"/>
  <c r="BW506" i="1"/>
  <c r="BW527" i="1" s="1"/>
  <c r="K506" i="1"/>
  <c r="K527" i="1" s="1"/>
  <c r="Y505" i="1"/>
  <c r="Y526" i="1" s="1"/>
  <c r="AM504" i="1"/>
  <c r="AM525" i="1" s="1"/>
  <c r="BX504" i="1"/>
  <c r="BX525" i="1" s="1"/>
  <c r="AV506" i="1"/>
  <c r="AV527" i="1" s="1"/>
  <c r="T508" i="1"/>
  <c r="T529" i="1" s="1"/>
  <c r="BR509" i="1"/>
  <c r="BR530" i="1" s="1"/>
  <c r="AP511" i="1"/>
  <c r="AP532" i="1" s="1"/>
  <c r="N513" i="1"/>
  <c r="N534" i="1" s="1"/>
  <c r="BL514" i="1"/>
  <c r="BL535" i="1" s="1"/>
  <c r="BH517" i="1"/>
  <c r="BH538" i="1" s="1"/>
  <c r="CD520" i="1"/>
  <c r="CD541" i="1" s="1"/>
  <c r="CD518" i="1"/>
  <c r="CD539" i="1" s="1"/>
  <c r="BH515" i="1"/>
  <c r="BH536" i="1" s="1"/>
  <c r="BL513" i="1"/>
  <c r="BL534" i="1" s="1"/>
  <c r="N512" i="1"/>
  <c r="N533" i="1" s="1"/>
  <c r="AP510" i="1"/>
  <c r="AP531" i="1" s="1"/>
  <c r="BR508" i="1"/>
  <c r="BR529" i="1" s="1"/>
  <c r="T507" i="1"/>
  <c r="T528" i="1" s="1"/>
  <c r="AV505" i="1"/>
  <c r="AV526" i="1" s="1"/>
  <c r="E526" i="1"/>
  <c r="AW520" i="1"/>
  <c r="AW541" i="1" s="1"/>
  <c r="BK519" i="1"/>
  <c r="BK540" i="1" s="1"/>
  <c r="BY518" i="1"/>
  <c r="BY539" i="1" s="1"/>
  <c r="M518" i="1"/>
  <c r="M539" i="1" s="1"/>
  <c r="AA517" i="1"/>
  <c r="AA538" i="1" s="1"/>
  <c r="AO516" i="1"/>
  <c r="AO537" i="1" s="1"/>
  <c r="BC515" i="1"/>
  <c r="BC536" i="1" s="1"/>
  <c r="BD520" i="1"/>
  <c r="BD541" i="1" s="1"/>
  <c r="CF518" i="1"/>
  <c r="CF539" i="1" s="1"/>
  <c r="AH517" i="1"/>
  <c r="AH538" i="1" s="1"/>
  <c r="BJ515" i="1"/>
  <c r="BJ536" i="1" s="1"/>
  <c r="AY514" i="1"/>
  <c r="AY535" i="1" s="1"/>
  <c r="BM513" i="1"/>
  <c r="BM534" i="1" s="1"/>
  <c r="CA512" i="1"/>
  <c r="CA533" i="1" s="1"/>
  <c r="O512" i="1"/>
  <c r="O533" i="1" s="1"/>
  <c r="AC511" i="1"/>
  <c r="AC532" i="1" s="1"/>
  <c r="AQ510" i="1"/>
  <c r="AQ531" i="1" s="1"/>
  <c r="BE509" i="1"/>
  <c r="BE530" i="1" s="1"/>
  <c r="BS508" i="1"/>
  <c r="BS529" i="1" s="1"/>
  <c r="CG507" i="1"/>
  <c r="CG528" i="1" s="1"/>
  <c r="U507" i="1"/>
  <c r="U528" i="1" s="1"/>
  <c r="AI506" i="1"/>
  <c r="AI527" i="1" s="1"/>
  <c r="AW505" i="1"/>
  <c r="AW526" i="1" s="1"/>
  <c r="BK504" i="1"/>
  <c r="BK525" i="1" s="1"/>
  <c r="AB504" i="1"/>
  <c r="AB525" i="1" s="1"/>
  <c r="BZ505" i="1"/>
  <c r="BZ526" i="1" s="1"/>
  <c r="AX507" i="1"/>
  <c r="AX528" i="1" s="1"/>
  <c r="V509" i="1"/>
  <c r="V530" i="1" s="1"/>
  <c r="BT510" i="1"/>
  <c r="BT531" i="1" s="1"/>
  <c r="AR512" i="1"/>
  <c r="AR533" i="1" s="1"/>
  <c r="P514" i="1"/>
  <c r="P535" i="1" s="1"/>
  <c r="AP516" i="1"/>
  <c r="AP537" i="1" s="1"/>
  <c r="BL519" i="1"/>
  <c r="BL540" i="1" s="1"/>
  <c r="V520" i="1"/>
  <c r="V541" i="1" s="1"/>
  <c r="BZ516" i="1"/>
  <c r="BZ537" i="1" s="1"/>
  <c r="AH514" i="1"/>
  <c r="AH535" i="1" s="1"/>
  <c r="BJ512" i="1"/>
  <c r="BJ533" i="1" s="1"/>
  <c r="L511" i="1"/>
  <c r="L532" i="1" s="1"/>
  <c r="AN509" i="1"/>
  <c r="AN530" i="1" s="1"/>
  <c r="BP507" i="1"/>
  <c r="BP528" i="1" s="1"/>
  <c r="R506" i="1"/>
  <c r="R527" i="1" s="1"/>
  <c r="AT504" i="1"/>
  <c r="AT525" i="1" s="1"/>
  <c r="AO520" i="1"/>
  <c r="AO541" i="1" s="1"/>
  <c r="BC519" i="1"/>
  <c r="BC540" i="1" s="1"/>
  <c r="BQ518" i="1"/>
  <c r="BQ539" i="1" s="1"/>
  <c r="CE517" i="1"/>
  <c r="CE538" i="1" s="1"/>
  <c r="S517" i="1"/>
  <c r="S538" i="1" s="1"/>
  <c r="AG516" i="1"/>
  <c r="AG537" i="1" s="1"/>
  <c r="AU515" i="1"/>
  <c r="AU536" i="1" s="1"/>
  <c r="AN520" i="1"/>
  <c r="AN541" i="1" s="1"/>
  <c r="BP518" i="1"/>
  <c r="BP539" i="1" s="1"/>
  <c r="R517" i="1"/>
  <c r="R538" i="1" s="1"/>
  <c r="AT515" i="1"/>
  <c r="AT536" i="1" s="1"/>
  <c r="AQ514" i="1"/>
  <c r="AQ535" i="1" s="1"/>
  <c r="BE513" i="1"/>
  <c r="BE534" i="1" s="1"/>
  <c r="BS512" i="1"/>
  <c r="BS533" i="1" s="1"/>
  <c r="CG511" i="1"/>
  <c r="CG532" i="1" s="1"/>
  <c r="U511" i="1"/>
  <c r="U532" i="1" s="1"/>
  <c r="AI510" i="1"/>
  <c r="AI531" i="1" s="1"/>
  <c r="AW509" i="1"/>
  <c r="AW530" i="1" s="1"/>
  <c r="BK508" i="1"/>
  <c r="BK529" i="1" s="1"/>
  <c r="BY507" i="1"/>
  <c r="BY528" i="1" s="1"/>
  <c r="M507" i="1"/>
  <c r="M528" i="1" s="1"/>
  <c r="AA506" i="1"/>
  <c r="AA527" i="1" s="1"/>
  <c r="AO505" i="1"/>
  <c r="AO526" i="1" s="1"/>
  <c r="BC504" i="1"/>
  <c r="BC525" i="1" s="1"/>
  <c r="AR504" i="1"/>
  <c r="AR525" i="1" s="1"/>
  <c r="P506" i="1"/>
  <c r="P527" i="1" s="1"/>
  <c r="BN507" i="1"/>
  <c r="BN528" i="1" s="1"/>
  <c r="AL509" i="1"/>
  <c r="AL530" i="1" s="1"/>
  <c r="J511" i="1"/>
  <c r="J532" i="1" s="1"/>
  <c r="BH512" i="1"/>
  <c r="BH533" i="1" s="1"/>
  <c r="AF514" i="1"/>
  <c r="AF535" i="1" s="1"/>
  <c r="BV516" i="1"/>
  <c r="BV537" i="1" s="1"/>
  <c r="R520" i="1"/>
  <c r="R541" i="1" s="1"/>
  <c r="BP519" i="1"/>
  <c r="BP540" i="1" s="1"/>
  <c r="AT516" i="1"/>
  <c r="AT537" i="1" s="1"/>
  <c r="R514" i="1"/>
  <c r="R535" i="1" s="1"/>
  <c r="AT512" i="1"/>
  <c r="AT533" i="1" s="1"/>
  <c r="BV510" i="1"/>
  <c r="BV531" i="1" s="1"/>
  <c r="X509" i="1"/>
  <c r="X530" i="1" s="1"/>
  <c r="AZ507" i="1"/>
  <c r="AZ528" i="1" s="1"/>
  <c r="CB505" i="1"/>
  <c r="CB526" i="1" s="1"/>
  <c r="AD504" i="1"/>
  <c r="AD525" i="1" s="1"/>
  <c r="BM520" i="1"/>
  <c r="BM541" i="1" s="1"/>
  <c r="CA519" i="1"/>
  <c r="CA540" i="1" s="1"/>
  <c r="O519" i="1"/>
  <c r="O540" i="1" s="1"/>
  <c r="AC518" i="1"/>
  <c r="AC539" i="1" s="1"/>
  <c r="AQ517" i="1"/>
  <c r="AQ538" i="1" s="1"/>
  <c r="BE516" i="1"/>
  <c r="BE537" i="1" s="1"/>
  <c r="BS515" i="1"/>
  <c r="BS536" i="1" s="1"/>
  <c r="C525" i="1"/>
  <c r="AL519" i="1"/>
  <c r="AL540" i="1" s="1"/>
  <c r="BN517" i="1"/>
  <c r="BN538" i="1" s="1"/>
  <c r="P516" i="1"/>
  <c r="P537" i="1" s="1"/>
  <c r="BO514" i="1"/>
  <c r="BO535" i="1" s="1"/>
  <c r="CC513" i="1"/>
  <c r="CC534" i="1" s="1"/>
  <c r="Q513" i="1"/>
  <c r="Q534" i="1" s="1"/>
  <c r="AE512" i="1"/>
  <c r="AE533" i="1" s="1"/>
  <c r="AS511" i="1"/>
  <c r="AS532" i="1" s="1"/>
  <c r="BG510" i="1"/>
  <c r="BG531" i="1" s="1"/>
  <c r="BU509" i="1"/>
  <c r="BU530" i="1" s="1"/>
  <c r="E509" i="1"/>
  <c r="W508" i="1"/>
  <c r="W529" i="1" s="1"/>
  <c r="AK507" i="1"/>
  <c r="AK528" i="1" s="1"/>
  <c r="AY506" i="1"/>
  <c r="AY527" i="1" s="1"/>
  <c r="BM505" i="1"/>
  <c r="BM526" i="1" s="1"/>
  <c r="CA504" i="1"/>
  <c r="CA525" i="1" s="1"/>
  <c r="O504" i="1"/>
  <c r="O525" i="1" s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BD515" i="1"/>
  <c r="BD536" i="1" s="1"/>
  <c r="BZ518" i="1"/>
  <c r="BZ539" i="1" s="1"/>
  <c r="AP8" i="1"/>
  <c r="AP9" i="1"/>
  <c r="BM9" i="1"/>
  <c r="BM8" i="1"/>
  <c r="BM501" i="1" l="1"/>
  <c r="AP501" i="1"/>
  <c r="AN2" i="1"/>
  <c r="BO2" i="1"/>
  <c r="AO9" i="1"/>
  <c r="BN9" i="1"/>
  <c r="AO8" i="1"/>
  <c r="BN8" i="1"/>
  <c r="BN501" i="1" l="1"/>
  <c r="AO501" i="1"/>
  <c r="BP2" i="1"/>
  <c r="AM2" i="1"/>
  <c r="BO9" i="1"/>
  <c r="AN8" i="1"/>
  <c r="AN9" i="1"/>
  <c r="BO8" i="1"/>
  <c r="BO501" i="1" l="1"/>
  <c r="AN501" i="1"/>
  <c r="AL2" i="1"/>
  <c r="BQ2" i="1"/>
  <c r="AM9" i="1"/>
  <c r="BP9" i="1"/>
  <c r="AM8" i="1"/>
  <c r="BP8" i="1"/>
  <c r="BP501" i="1" l="1"/>
  <c r="AM501" i="1"/>
  <c r="BR2" i="1"/>
  <c r="AK2" i="1"/>
  <c r="BQ9" i="1"/>
  <c r="AL8" i="1"/>
  <c r="AL9" i="1"/>
  <c r="BQ8" i="1"/>
  <c r="BQ501" i="1" l="1"/>
  <c r="AL501" i="1"/>
  <c r="AJ2" i="1"/>
  <c r="BS2" i="1"/>
  <c r="AK9" i="1"/>
  <c r="AK8" i="1"/>
  <c r="BR8" i="1"/>
  <c r="BR9" i="1"/>
  <c r="BR501" i="1" l="1"/>
  <c r="AK501" i="1"/>
  <c r="AI2" i="1"/>
  <c r="BT2" i="1"/>
  <c r="AJ8" i="1"/>
  <c r="AJ9" i="1"/>
  <c r="BS9" i="1"/>
  <c r="BS8" i="1"/>
  <c r="BS501" i="1" l="1"/>
  <c r="AJ501" i="1"/>
  <c r="BU2" i="1"/>
  <c r="BT8" i="1"/>
  <c r="BT9" i="1"/>
  <c r="AI9" i="1"/>
  <c r="AI8" i="1"/>
  <c r="AI501" i="1" l="1"/>
  <c r="BT501" i="1"/>
  <c r="BV2" i="1"/>
  <c r="BU9" i="1"/>
  <c r="BU8" i="1"/>
  <c r="BU501" i="1" l="1"/>
  <c r="BW2" i="1"/>
  <c r="BV9" i="1"/>
  <c r="BV8" i="1"/>
  <c r="BV501" i="1" l="1"/>
  <c r="BX2" i="1"/>
  <c r="BW9" i="1"/>
  <c r="BW8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9" i="1"/>
  <c r="CF8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<sst xmlns="http://schemas.openxmlformats.org/spreadsheetml/2006/main" count="957" uniqueCount="224">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</sst>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דצמבר-2023</v>
          </cell>
        </row>
        <row r="4">
          <cell r="C4" t="str">
            <v>31.12.23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67936</v>
          </cell>
        </row>
        <row r="12">
          <cell r="B12" t="str">
            <v>קרן י'</v>
          </cell>
          <cell r="N12">
            <v>1667341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31.12.23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63.7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>הכשרה- אג"ח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25.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14425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25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20893703.638618756</v>
      </c>
      <c r="K10" s="56">
        <f t="shared" ref="K10:CG10" si="9">SUM(K11,K24,K392,K417,K454,K486,K494)</f>
        <v>0</v>
      </c>
      <c r="L10" s="56">
        <f t="shared" si="9"/>
        <v>70906.969999999987</v>
      </c>
      <c r="M10" s="56">
        <f t="shared" si="9"/>
        <v>1731768.2576400004</v>
      </c>
      <c r="N10" s="56">
        <f t="shared" si="9"/>
        <v>0</v>
      </c>
      <c r="O10" s="56">
        <f t="shared" si="9"/>
        <v>427847.62432000006</v>
      </c>
      <c r="P10" s="56">
        <f t="shared" si="9"/>
        <v>336794.8468</v>
      </c>
      <c r="Q10" s="56">
        <f t="shared" si="9"/>
        <v>4383372.5382399997</v>
      </c>
      <c r="R10" s="56">
        <f t="shared" si="9"/>
        <v>357716.73612999998</v>
      </c>
      <c r="S10" s="56">
        <f t="shared" si="9"/>
        <v>437537.08523999999</v>
      </c>
      <c r="T10" s="56">
        <f t="shared" si="9"/>
        <v>476038.46570999996</v>
      </c>
      <c r="U10" s="56">
        <f t="shared" si="9"/>
        <v>2593015.1885900004</v>
      </c>
      <c r="V10" s="56">
        <f t="shared" si="9"/>
        <v>1843.92743</v>
      </c>
      <c r="W10" s="56">
        <f t="shared" si="9"/>
        <v>174.88247000000001</v>
      </c>
      <c r="X10" s="56">
        <f t="shared" si="9"/>
        <v>277937.84771</v>
      </c>
      <c r="Y10" s="56">
        <f t="shared" si="9"/>
        <v>215958.33410000001</v>
      </c>
      <c r="Z10" s="56">
        <f t="shared" si="9"/>
        <v>814257.87749999994</v>
      </c>
      <c r="AA10" s="56">
        <f t="shared" si="9"/>
        <v>2280671.51724</v>
      </c>
      <c r="AB10" s="56">
        <f t="shared" si="9"/>
        <v>295261.35761000001</v>
      </c>
      <c r="AC10" s="56">
        <f t="shared" si="9"/>
        <v>580988.20486000006</v>
      </c>
      <c r="AD10" s="56">
        <f t="shared" si="9"/>
        <v>2737423.0565999998</v>
      </c>
      <c r="AE10" s="56">
        <f t="shared" si="9"/>
        <v>271478.17642999999</v>
      </c>
      <c r="AF10" s="56">
        <f t="shared" si="9"/>
        <v>167234.57652999999</v>
      </c>
      <c r="AG10" s="56">
        <f t="shared" si="9"/>
        <v>125473.13499999999</v>
      </c>
      <c r="AH10" s="56">
        <f t="shared" si="9"/>
        <v>236670.09605875745</v>
      </c>
      <c r="AI10" s="56">
        <f t="shared" si="9"/>
        <v>252042.95527000001</v>
      </c>
      <c r="AJ10" s="56">
        <f t="shared" si="9"/>
        <v>101124.09019</v>
      </c>
      <c r="AK10" s="56">
        <f t="shared" si="9"/>
        <v>949808.43241999997</v>
      </c>
      <c r="AL10" s="56">
        <f t="shared" si="9"/>
        <v>187850.34253999998</v>
      </c>
      <c r="AM10" s="56">
        <f t="shared" si="9"/>
        <v>415879.11229000002</v>
      </c>
      <c r="AN10" s="56">
        <f t="shared" si="9"/>
        <v>26118.375690000001</v>
      </c>
      <c r="AO10" s="56">
        <f t="shared" si="9"/>
        <v>140509.62800999999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25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1758202.8886187584</v>
      </c>
      <c r="K11" s="60">
        <f t="shared" ref="K11:BV11" si="12">SUM(K12,K20)</f>
        <v>0</v>
      </c>
      <c r="L11" s="60">
        <f t="shared" si="12"/>
        <v>4865.95</v>
      </c>
      <c r="M11" s="60">
        <f t="shared" si="12"/>
        <v>108497.07764</v>
      </c>
      <c r="N11" s="60">
        <f t="shared" si="12"/>
        <v>0</v>
      </c>
      <c r="O11" s="60">
        <f t="shared" si="12"/>
        <v>6650.6643200000708</v>
      </c>
      <c r="P11" s="60">
        <f t="shared" si="12"/>
        <v>36707.336800000063</v>
      </c>
      <c r="Q11" s="60">
        <f t="shared" si="12"/>
        <v>466882.16823999933</v>
      </c>
      <c r="R11" s="60">
        <f t="shared" si="12"/>
        <v>83359.656130000061</v>
      </c>
      <c r="S11" s="60">
        <f t="shared" si="12"/>
        <v>13697.995240000031</v>
      </c>
      <c r="T11" s="60">
        <f t="shared" si="12"/>
        <v>58914.835709999956</v>
      </c>
      <c r="U11" s="60">
        <f t="shared" si="12"/>
        <v>176430.55859000032</v>
      </c>
      <c r="V11" s="60">
        <f t="shared" si="12"/>
        <v>175.96742999999989</v>
      </c>
      <c r="W11" s="60">
        <f t="shared" si="12"/>
        <v>33.372470000000014</v>
      </c>
      <c r="X11" s="60">
        <f t="shared" si="12"/>
        <v>25244.457709999988</v>
      </c>
      <c r="Y11" s="60">
        <f t="shared" si="12"/>
        <v>3327.0240999999696</v>
      </c>
      <c r="Z11" s="60">
        <f t="shared" si="12"/>
        <v>132418.76749999999</v>
      </c>
      <c r="AA11" s="60">
        <f t="shared" si="12"/>
        <v>141690.51724000051</v>
      </c>
      <c r="AB11" s="60">
        <f t="shared" si="12"/>
        <v>7354.3676099999875</v>
      </c>
      <c r="AC11" s="60">
        <f t="shared" si="12"/>
        <v>53591.414860000172</v>
      </c>
      <c r="AD11" s="60">
        <f t="shared" si="12"/>
        <v>147307.55660000071</v>
      </c>
      <c r="AE11" s="60">
        <f t="shared" si="12"/>
        <v>12876.91642999999</v>
      </c>
      <c r="AF11" s="60">
        <f t="shared" si="12"/>
        <v>12997.996530000009</v>
      </c>
      <c r="AG11" s="60">
        <f t="shared" si="12"/>
        <v>10053.615000000011</v>
      </c>
      <c r="AH11" s="60">
        <f t="shared" si="12"/>
        <v>29155.226058757449</v>
      </c>
      <c r="AI11" s="60">
        <f t="shared" si="12"/>
        <v>54675.595270000013</v>
      </c>
      <c r="AJ11" s="60">
        <f t="shared" si="12"/>
        <v>2703.9001899999939</v>
      </c>
      <c r="AK11" s="60">
        <f t="shared" si="12"/>
        <v>109081.43241999995</v>
      </c>
      <c r="AL11" s="60">
        <f t="shared" si="12"/>
        <v>17168.962539999979</v>
      </c>
      <c r="AM11" s="60">
        <f t="shared" si="12"/>
        <v>31300.322289999982</v>
      </c>
      <c r="AN11" s="60">
        <f t="shared" si="12"/>
        <v>524.5956899999976</v>
      </c>
      <c r="AO11" s="60">
        <f t="shared" si="12"/>
        <v>10514.638009999981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25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1758202.8886187584</v>
      </c>
      <c r="K12" s="60">
        <f t="shared" ref="K12:BB12" si="14">SUM(K13:K19)</f>
        <v>0</v>
      </c>
      <c r="L12" s="60">
        <f t="shared" si="14"/>
        <v>4865.95</v>
      </c>
      <c r="M12" s="60">
        <f t="shared" si="14"/>
        <v>108497.07764</v>
      </c>
      <c r="N12" s="60">
        <f t="shared" si="14"/>
        <v>0</v>
      </c>
      <c r="O12" s="60">
        <f t="shared" si="14"/>
        <v>6650.6643200000708</v>
      </c>
      <c r="P12" s="60">
        <f t="shared" si="14"/>
        <v>36707.336800000063</v>
      </c>
      <c r="Q12" s="60">
        <f t="shared" si="14"/>
        <v>466882.16823999933</v>
      </c>
      <c r="R12" s="60">
        <f t="shared" si="14"/>
        <v>83359.656130000061</v>
      </c>
      <c r="S12" s="60">
        <f t="shared" si="14"/>
        <v>13697.995240000031</v>
      </c>
      <c r="T12" s="60">
        <f t="shared" si="14"/>
        <v>58914.835709999956</v>
      </c>
      <c r="U12" s="60">
        <f t="shared" si="14"/>
        <v>176430.55859000032</v>
      </c>
      <c r="V12" s="60">
        <f t="shared" si="14"/>
        <v>175.96742999999989</v>
      </c>
      <c r="W12" s="60">
        <f t="shared" si="14"/>
        <v>33.372470000000014</v>
      </c>
      <c r="X12" s="60">
        <f t="shared" si="14"/>
        <v>25244.457709999988</v>
      </c>
      <c r="Y12" s="60">
        <f t="shared" si="14"/>
        <v>3327.0240999999696</v>
      </c>
      <c r="Z12" s="60">
        <f t="shared" si="14"/>
        <v>132418.76749999999</v>
      </c>
      <c r="AA12" s="60">
        <f t="shared" si="14"/>
        <v>141690.51724000051</v>
      </c>
      <c r="AB12" s="60">
        <f t="shared" si="14"/>
        <v>7354.3676099999875</v>
      </c>
      <c r="AC12" s="60">
        <f t="shared" si="14"/>
        <v>53591.414860000172</v>
      </c>
      <c r="AD12" s="60">
        <f t="shared" si="14"/>
        <v>147307.55660000071</v>
      </c>
      <c r="AE12" s="60">
        <f t="shared" si="14"/>
        <v>12876.91642999999</v>
      </c>
      <c r="AF12" s="60">
        <f t="shared" si="14"/>
        <v>12997.996530000009</v>
      </c>
      <c r="AG12" s="60">
        <f t="shared" si="14"/>
        <v>10053.615000000011</v>
      </c>
      <c r="AH12" s="60">
        <f t="shared" si="14"/>
        <v>29155.226058757449</v>
      </c>
      <c r="AI12" s="60">
        <f t="shared" si="14"/>
        <v>54675.595270000013</v>
      </c>
      <c r="AJ12" s="60">
        <f t="shared" si="14"/>
        <v>2703.9001899999939</v>
      </c>
      <c r="AK12" s="60">
        <f t="shared" si="14"/>
        <v>109081.43241999995</v>
      </c>
      <c r="AL12" s="60">
        <f t="shared" si="14"/>
        <v>17168.962539999979</v>
      </c>
      <c r="AM12" s="60">
        <f t="shared" si="14"/>
        <v>31300.322289999982</v>
      </c>
      <c r="AN12" s="60">
        <f t="shared" si="14"/>
        <v>524.5956899999976</v>
      </c>
      <c r="AO12" s="60">
        <f t="shared" si="14"/>
        <v>10514.638009999981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25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960235.88861875888</v>
      </c>
      <c r="K13" s="70"/>
      <c r="L13" s="70">
        <v>2350.2399999999998</v>
      </c>
      <c r="M13" s="70">
        <f>30778.99+40537.64/1000</f>
        <v>30819.52764</v>
      </c>
      <c r="N13" s="70"/>
      <c r="O13" s="70">
        <f>2350.98+1051.57432000007</f>
        <v>3402.5543200000702</v>
      </c>
      <c r="P13" s="70">
        <f>8725.5+1452.84680000006</f>
        <v>10178.346800000059</v>
      </c>
      <c r="Q13" s="70">
        <f>173027.21+7201.46823999937</f>
        <v>180228.67823999937</v>
      </c>
      <c r="R13" s="70">
        <f>6461.98-7681.67386999994</f>
        <v>-1219.69386999994</v>
      </c>
      <c r="S13" s="70">
        <f>12064.03+62.94524000003</f>
        <v>12126.975240000031</v>
      </c>
      <c r="T13" s="70">
        <f>32580.07+3354.96570999996</f>
        <v>35935.03570999996</v>
      </c>
      <c r="U13" s="70">
        <f>125870.02+12337.8785900003</f>
        <v>138207.89859000032</v>
      </c>
      <c r="V13" s="70">
        <f>176.1-1.0125700000001</f>
        <v>175.0874299999999</v>
      </c>
      <c r="W13" s="70">
        <f>33.76-0.777529999999985</f>
        <v>32.982470000000013</v>
      </c>
      <c r="X13" s="70">
        <f>21259.67+1873.08770999999</f>
        <v>23132.757709999987</v>
      </c>
      <c r="Y13" s="70">
        <f>4253.66-2740.64590000003</f>
        <v>1513.0140999999699</v>
      </c>
      <c r="Z13" s="70">
        <f>94892.33+9989.29749999999</f>
        <v>104881.62749999999</v>
      </c>
      <c r="AA13" s="70">
        <f>106841.88+25735.9272400005</f>
        <v>132577.80724000052</v>
      </c>
      <c r="AB13" s="70">
        <f>7361.26-546.912390000012</f>
        <v>6814.347609999988</v>
      </c>
      <c r="AC13" s="70">
        <f>33335.8+6071.44486000016</f>
        <v>39407.244860000166</v>
      </c>
      <c r="AD13" s="70">
        <f>95850.13+11545.6166000007</f>
        <v>107395.74660000071</v>
      </c>
      <c r="AE13" s="70">
        <f>2285.6+1180.61642999999</f>
        <v>3466.2164299999899</v>
      </c>
      <c r="AF13" s="70">
        <f>9971.99+1329.78653000001</f>
        <v>11301.77653000001</v>
      </c>
      <c r="AG13" s="70">
        <f>6999.6+1346.58500000001</f>
        <v>8346.1850000000104</v>
      </c>
      <c r="AH13" s="70">
        <f>28310.49-224.563941242552</f>
        <v>28085.92605875745</v>
      </c>
      <c r="AI13" s="70">
        <f>2675.54+1589.05527000001</f>
        <v>4264.5952700000098</v>
      </c>
      <c r="AJ13" s="70">
        <f>1562.95+359.300189999994</f>
        <v>1922.2501899999941</v>
      </c>
      <c r="AK13" s="70">
        <f>28889.52-120.967580000055</f>
        <v>28768.552419999945</v>
      </c>
      <c r="AL13" s="70">
        <f>2804.72+1821.22253999998</f>
        <v>4625.94253999998</v>
      </c>
      <c r="AM13" s="70">
        <f>28535.47+2495.32228999998</f>
        <v>31030.792289999983</v>
      </c>
      <c r="AN13" s="70">
        <f>503.7+20.8956899999976</f>
        <v>524.5956899999976</v>
      </c>
      <c r="AO13" s="70">
        <f>8410.51+1528.36800999998</f>
        <v>9938.8780099999803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25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669918.48000000021</v>
      </c>
      <c r="K14" s="70"/>
      <c r="L14" s="70">
        <v>2515.71</v>
      </c>
      <c r="M14" s="70">
        <v>76787.72</v>
      </c>
      <c r="N14" s="70"/>
      <c r="O14" s="70">
        <v>3248.11</v>
      </c>
      <c r="P14" s="70">
        <v>26528.99</v>
      </c>
      <c r="Q14" s="70">
        <v>286653.49</v>
      </c>
      <c r="R14" s="70"/>
      <c r="S14" s="70">
        <v>1571.02</v>
      </c>
      <c r="T14" s="70">
        <v>22979.8</v>
      </c>
      <c r="U14" s="70">
        <v>38222.660000000003</v>
      </c>
      <c r="V14" s="70">
        <v>0.88</v>
      </c>
      <c r="W14" s="70">
        <v>0.39</v>
      </c>
      <c r="X14" s="70">
        <v>2111.6999999999998</v>
      </c>
      <c r="Y14" s="70">
        <v>1814.01</v>
      </c>
      <c r="Z14" s="70">
        <v>27537.14</v>
      </c>
      <c r="AA14" s="70">
        <v>9112.7099999999991</v>
      </c>
      <c r="AB14" s="70">
        <v>175.74</v>
      </c>
      <c r="AC14" s="70">
        <v>12362.76</v>
      </c>
      <c r="AD14" s="70">
        <v>34811.85</v>
      </c>
      <c r="AE14" s="70">
        <v>9410.7000000000007</v>
      </c>
      <c r="AF14" s="70">
        <v>1696.22</v>
      </c>
      <c r="AG14" s="70">
        <v>1707.43</v>
      </c>
      <c r="AH14" s="70">
        <v>1069.3</v>
      </c>
      <c r="AI14" s="70">
        <v>15117.31</v>
      </c>
      <c r="AJ14" s="70">
        <v>781.65</v>
      </c>
      <c r="AK14" s="70">
        <v>80312.88</v>
      </c>
      <c r="AL14" s="70">
        <v>12543.02</v>
      </c>
      <c r="AM14" s="70">
        <v>269.52999999999997</v>
      </c>
      <c r="AN14" s="70"/>
      <c r="AO14" s="70">
        <v>575.76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25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889.83</v>
      </c>
      <c r="K15" s="70"/>
      <c r="L15" s="70"/>
      <c r="M15" s="70">
        <v>889.83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25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119873.04000000001</v>
      </c>
      <c r="K16" s="70"/>
      <c r="L16" s="70"/>
      <c r="M16" s="70"/>
      <c r="N16" s="70"/>
      <c r="O16" s="70"/>
      <c r="P16" s="70"/>
      <c r="Q16" s="70"/>
      <c r="R16" s="70">
        <v>84579.35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>
        <v>35293.69</v>
      </c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25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25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25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7285.65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>
        <v>364.28</v>
      </c>
      <c r="AC19" s="70">
        <v>1821.41</v>
      </c>
      <c r="AD19" s="70">
        <v>5099.96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25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25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25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25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25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18490590.649999999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65516.079999999987</v>
      </c>
      <c r="M24" s="60">
        <f t="shared" si="18"/>
        <v>1438703.34</v>
      </c>
      <c r="N24" s="60">
        <f t="shared" si="18"/>
        <v>0</v>
      </c>
      <c r="O24" s="60">
        <f t="shared" si="18"/>
        <v>415693.14999999997</v>
      </c>
      <c r="P24" s="60">
        <f t="shared" si="18"/>
        <v>298760.09999999998</v>
      </c>
      <c r="Q24" s="60">
        <f t="shared" si="18"/>
        <v>3681725.6500000004</v>
      </c>
      <c r="R24" s="60">
        <f t="shared" si="18"/>
        <v>247386.94999999998</v>
      </c>
      <c r="S24" s="60">
        <f t="shared" si="18"/>
        <v>420612.99999999994</v>
      </c>
      <c r="T24" s="60">
        <f t="shared" si="18"/>
        <v>417123.63</v>
      </c>
      <c r="U24" s="60">
        <f t="shared" si="18"/>
        <v>2351369.2199999997</v>
      </c>
      <c r="V24" s="60">
        <f t="shared" si="18"/>
        <v>1667.96</v>
      </c>
      <c r="W24" s="60">
        <f t="shared" si="18"/>
        <v>141.51</v>
      </c>
      <c r="X24" s="60">
        <f t="shared" si="18"/>
        <v>252693.39</v>
      </c>
      <c r="Y24" s="60">
        <f t="shared" si="18"/>
        <v>211622.24000000002</v>
      </c>
      <c r="Z24" s="60">
        <f t="shared" si="18"/>
        <v>681839.11</v>
      </c>
      <c r="AA24" s="60">
        <f t="shared" si="18"/>
        <v>2118271.0999999996</v>
      </c>
      <c r="AB24" s="60">
        <f t="shared" si="18"/>
        <v>282126.46000000002</v>
      </c>
      <c r="AC24" s="60">
        <f t="shared" si="18"/>
        <v>519133.68999999989</v>
      </c>
      <c r="AD24" s="60">
        <f t="shared" si="18"/>
        <v>2535188.0299999993</v>
      </c>
      <c r="AE24" s="60">
        <f t="shared" si="18"/>
        <v>255363.68</v>
      </c>
      <c r="AF24" s="60">
        <f t="shared" si="18"/>
        <v>153149.56</v>
      </c>
      <c r="AG24" s="60">
        <f t="shared" si="18"/>
        <v>114159.76999999999</v>
      </c>
      <c r="AH24" s="60">
        <f t="shared" si="18"/>
        <v>206456.62999999998</v>
      </c>
      <c r="AI24" s="60">
        <f t="shared" si="18"/>
        <v>197367.36</v>
      </c>
      <c r="AJ24" s="60">
        <f t="shared" si="18"/>
        <v>97582.22</v>
      </c>
      <c r="AK24" s="60">
        <f t="shared" si="18"/>
        <v>816087.88</v>
      </c>
      <c r="AL24" s="60">
        <f t="shared" si="18"/>
        <v>170681.38</v>
      </c>
      <c r="AM24" s="60">
        <f t="shared" si="18"/>
        <v>384578.79000000004</v>
      </c>
      <c r="AN24" s="60">
        <f t="shared" si="18"/>
        <v>25593.780000000002</v>
      </c>
      <c r="AO24" s="60">
        <f t="shared" si="18"/>
        <v>129994.99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25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6321190.7100000009</v>
      </c>
      <c r="K25" s="60">
        <f>SUM(K26,K36)</f>
        <v>0</v>
      </c>
      <c r="L25" s="60">
        <f t="shared" ref="L25:BW25" si="20">SUM(L26,L36)</f>
        <v>29799.269999999997</v>
      </c>
      <c r="M25" s="60">
        <f t="shared" si="20"/>
        <v>200675.06</v>
      </c>
      <c r="N25" s="60">
        <f t="shared" si="20"/>
        <v>0</v>
      </c>
      <c r="O25" s="60">
        <f t="shared" si="20"/>
        <v>324130.5</v>
      </c>
      <c r="P25" s="60">
        <f t="shared" si="20"/>
        <v>0</v>
      </c>
      <c r="Q25" s="60">
        <f t="shared" si="20"/>
        <v>847198.41999999993</v>
      </c>
      <c r="R25" s="60">
        <f t="shared" si="20"/>
        <v>242562.86</v>
      </c>
      <c r="S25" s="60">
        <f t="shared" si="20"/>
        <v>337868.05</v>
      </c>
      <c r="T25" s="60">
        <f t="shared" si="20"/>
        <v>90830.349999999991</v>
      </c>
      <c r="U25" s="60">
        <f t="shared" si="20"/>
        <v>978101.37</v>
      </c>
      <c r="V25" s="60">
        <f t="shared" si="20"/>
        <v>228.71</v>
      </c>
      <c r="W25" s="60">
        <f t="shared" si="20"/>
        <v>17</v>
      </c>
      <c r="X25" s="60">
        <f t="shared" si="20"/>
        <v>91300.47</v>
      </c>
      <c r="Y25" s="60">
        <f t="shared" si="20"/>
        <v>182525.58000000002</v>
      </c>
      <c r="Z25" s="60">
        <f t="shared" si="20"/>
        <v>51897.07</v>
      </c>
      <c r="AA25" s="60">
        <f t="shared" si="20"/>
        <v>663669.80000000005</v>
      </c>
      <c r="AB25" s="60">
        <f t="shared" si="20"/>
        <v>242949.62</v>
      </c>
      <c r="AC25" s="60">
        <f t="shared" si="20"/>
        <v>165123.15</v>
      </c>
      <c r="AD25" s="60">
        <f t="shared" si="20"/>
        <v>1056257.8799999999</v>
      </c>
      <c r="AE25" s="60">
        <f t="shared" si="20"/>
        <v>54716.46</v>
      </c>
      <c r="AF25" s="60">
        <f t="shared" si="20"/>
        <v>40805.33</v>
      </c>
      <c r="AG25" s="60">
        <f t="shared" si="20"/>
        <v>41199.71</v>
      </c>
      <c r="AH25" s="60">
        <f t="shared" si="20"/>
        <v>85896.67</v>
      </c>
      <c r="AI25" s="60">
        <f t="shared" si="20"/>
        <v>60305.43</v>
      </c>
      <c r="AJ25" s="60">
        <f t="shared" si="20"/>
        <v>76050.820000000007</v>
      </c>
      <c r="AK25" s="60">
        <f t="shared" si="20"/>
        <v>284626.19</v>
      </c>
      <c r="AL25" s="60">
        <f t="shared" si="20"/>
        <v>44841.479999999996</v>
      </c>
      <c r="AM25" s="60">
        <f t="shared" si="20"/>
        <v>104274.39</v>
      </c>
      <c r="AN25" s="60">
        <f t="shared" si="20"/>
        <v>20121.32</v>
      </c>
      <c r="AO25" s="60">
        <f t="shared" si="20"/>
        <v>3217.75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25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5975401.5300000003</v>
      </c>
      <c r="K26" s="83">
        <f>SUM(K27,K34:K35)</f>
        <v>0</v>
      </c>
      <c r="L26" s="83">
        <f t="shared" ref="L26:BW26" si="22">SUM(L27,L34:L35)</f>
        <v>29799.269999999997</v>
      </c>
      <c r="M26" s="83">
        <f t="shared" si="22"/>
        <v>200675.06</v>
      </c>
      <c r="N26" s="83">
        <f t="shared" si="22"/>
        <v>0</v>
      </c>
      <c r="O26" s="83">
        <f t="shared" si="22"/>
        <v>324130.5</v>
      </c>
      <c r="P26" s="83">
        <f t="shared" si="22"/>
        <v>0</v>
      </c>
      <c r="Q26" s="83">
        <f t="shared" si="22"/>
        <v>847198.41999999993</v>
      </c>
      <c r="R26" s="83">
        <f t="shared" si="22"/>
        <v>242562.86</v>
      </c>
      <c r="S26" s="83">
        <f t="shared" si="22"/>
        <v>337868.05</v>
      </c>
      <c r="T26" s="83">
        <f t="shared" si="22"/>
        <v>67380.399999999994</v>
      </c>
      <c r="U26" s="83">
        <f t="shared" si="22"/>
        <v>815629.87</v>
      </c>
      <c r="V26" s="83">
        <f t="shared" si="22"/>
        <v>228.71</v>
      </c>
      <c r="W26" s="83">
        <f t="shared" si="22"/>
        <v>17</v>
      </c>
      <c r="X26" s="83">
        <f t="shared" si="22"/>
        <v>91300.47</v>
      </c>
      <c r="Y26" s="83">
        <f t="shared" si="22"/>
        <v>182525.58000000002</v>
      </c>
      <c r="Z26" s="83">
        <f t="shared" si="22"/>
        <v>51897.07</v>
      </c>
      <c r="AA26" s="83">
        <f t="shared" si="22"/>
        <v>663669.80000000005</v>
      </c>
      <c r="AB26" s="83">
        <f t="shared" si="22"/>
        <v>228459.76</v>
      </c>
      <c r="AC26" s="83">
        <f t="shared" si="22"/>
        <v>135642.91999999998</v>
      </c>
      <c r="AD26" s="83">
        <f t="shared" si="22"/>
        <v>940360.24</v>
      </c>
      <c r="AE26" s="83">
        <f t="shared" si="22"/>
        <v>54716.46</v>
      </c>
      <c r="AF26" s="83">
        <f t="shared" si="22"/>
        <v>40805.33</v>
      </c>
      <c r="AG26" s="83">
        <f t="shared" si="22"/>
        <v>41199.71</v>
      </c>
      <c r="AH26" s="83">
        <f t="shared" si="22"/>
        <v>85896.67</v>
      </c>
      <c r="AI26" s="83">
        <f t="shared" si="22"/>
        <v>60305.43</v>
      </c>
      <c r="AJ26" s="83">
        <f t="shared" si="22"/>
        <v>76050.820000000007</v>
      </c>
      <c r="AK26" s="83">
        <f t="shared" si="22"/>
        <v>284626.19</v>
      </c>
      <c r="AL26" s="83">
        <f t="shared" si="22"/>
        <v>44841.479999999996</v>
      </c>
      <c r="AM26" s="83">
        <f t="shared" si="22"/>
        <v>104274.39</v>
      </c>
      <c r="AN26" s="83">
        <f t="shared" si="22"/>
        <v>20121.32</v>
      </c>
      <c r="AO26" s="83">
        <f t="shared" si="22"/>
        <v>3217.75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25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5953755.1200000001</v>
      </c>
      <c r="K27" s="83">
        <f>SUM(K28:K32)</f>
        <v>0</v>
      </c>
      <c r="L27" s="83">
        <f t="shared" ref="L27:BW27" si="25">SUM(L28:L32)</f>
        <v>8152.8599999999988</v>
      </c>
      <c r="M27" s="83">
        <f t="shared" si="25"/>
        <v>200675.06</v>
      </c>
      <c r="N27" s="83">
        <f t="shared" si="25"/>
        <v>0</v>
      </c>
      <c r="O27" s="83">
        <f t="shared" si="25"/>
        <v>324130.5</v>
      </c>
      <c r="P27" s="83">
        <f t="shared" si="25"/>
        <v>0</v>
      </c>
      <c r="Q27" s="83">
        <f t="shared" si="25"/>
        <v>847198.41999999993</v>
      </c>
      <c r="R27" s="83">
        <f t="shared" si="25"/>
        <v>242562.86</v>
      </c>
      <c r="S27" s="83">
        <f t="shared" si="25"/>
        <v>337868.05</v>
      </c>
      <c r="T27" s="83">
        <f t="shared" si="25"/>
        <v>67380.399999999994</v>
      </c>
      <c r="U27" s="83">
        <f t="shared" si="25"/>
        <v>815629.87</v>
      </c>
      <c r="V27" s="83">
        <f t="shared" si="25"/>
        <v>228.71</v>
      </c>
      <c r="W27" s="83">
        <f t="shared" si="25"/>
        <v>17</v>
      </c>
      <c r="X27" s="83">
        <f t="shared" si="25"/>
        <v>91300.47</v>
      </c>
      <c r="Y27" s="83">
        <f t="shared" si="25"/>
        <v>182525.58000000002</v>
      </c>
      <c r="Z27" s="83">
        <f t="shared" si="25"/>
        <v>51897.07</v>
      </c>
      <c r="AA27" s="83">
        <f t="shared" si="25"/>
        <v>663669.80000000005</v>
      </c>
      <c r="AB27" s="83">
        <f t="shared" si="25"/>
        <v>228459.76</v>
      </c>
      <c r="AC27" s="83">
        <f t="shared" si="25"/>
        <v>135642.91999999998</v>
      </c>
      <c r="AD27" s="83">
        <f t="shared" si="25"/>
        <v>940360.24</v>
      </c>
      <c r="AE27" s="83">
        <f t="shared" si="25"/>
        <v>54716.46</v>
      </c>
      <c r="AF27" s="83">
        <f t="shared" si="25"/>
        <v>40805.33</v>
      </c>
      <c r="AG27" s="83">
        <f t="shared" si="25"/>
        <v>41199.71</v>
      </c>
      <c r="AH27" s="83">
        <f t="shared" si="25"/>
        <v>85896.67</v>
      </c>
      <c r="AI27" s="83">
        <f t="shared" si="25"/>
        <v>60305.43</v>
      </c>
      <c r="AJ27" s="83">
        <f t="shared" si="25"/>
        <v>76050.820000000007</v>
      </c>
      <c r="AK27" s="83">
        <f t="shared" si="25"/>
        <v>284626.19</v>
      </c>
      <c r="AL27" s="83">
        <f t="shared" si="25"/>
        <v>44841.479999999996</v>
      </c>
      <c r="AM27" s="83">
        <f t="shared" si="25"/>
        <v>104274.39</v>
      </c>
      <c r="AN27" s="83">
        <f t="shared" si="25"/>
        <v>20121.32</v>
      </c>
      <c r="AO27" s="83">
        <f t="shared" si="25"/>
        <v>3217.75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25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2260437.0699999994</v>
      </c>
      <c r="K28" s="70"/>
      <c r="L28" s="70">
        <v>1432.57</v>
      </c>
      <c r="M28" s="70">
        <v>122097.73</v>
      </c>
      <c r="N28" s="70"/>
      <c r="O28" s="70">
        <v>190131.55</v>
      </c>
      <c r="P28" s="70"/>
      <c r="Q28" s="70">
        <v>462134.6</v>
      </c>
      <c r="R28" s="70"/>
      <c r="S28" s="70">
        <v>139127.5</v>
      </c>
      <c r="T28" s="70"/>
      <c r="U28" s="70">
        <v>254621.91</v>
      </c>
      <c r="V28" s="70"/>
      <c r="W28" s="70"/>
      <c r="X28" s="70">
        <v>32246.16</v>
      </c>
      <c r="Y28" s="70">
        <v>81774.84</v>
      </c>
      <c r="Z28" s="70"/>
      <c r="AA28" s="70">
        <v>230923.48</v>
      </c>
      <c r="AB28" s="70">
        <v>106598.76</v>
      </c>
      <c r="AC28" s="70">
        <v>1226.7</v>
      </c>
      <c r="AD28" s="70">
        <v>336222.85</v>
      </c>
      <c r="AE28" s="70">
        <v>30073.54</v>
      </c>
      <c r="AF28" s="70">
        <v>17996.79</v>
      </c>
      <c r="AG28" s="70">
        <v>18609.87</v>
      </c>
      <c r="AH28" s="70">
        <v>41430.480000000003</v>
      </c>
      <c r="AI28" s="70"/>
      <c r="AJ28" s="70">
        <v>34085.32</v>
      </c>
      <c r="AK28" s="70">
        <v>118192.86</v>
      </c>
      <c r="AL28" s="70"/>
      <c r="AM28" s="70">
        <v>32508.26</v>
      </c>
      <c r="AN28" s="70">
        <v>9001.2999999999993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25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1177892.31</v>
      </c>
      <c r="K29" s="70"/>
      <c r="L29" s="70">
        <v>2766.41</v>
      </c>
      <c r="M29" s="70">
        <v>62211.41</v>
      </c>
      <c r="N29" s="70"/>
      <c r="O29" s="70">
        <v>111043.95</v>
      </c>
      <c r="P29" s="70"/>
      <c r="Q29" s="70">
        <v>249395.85</v>
      </c>
      <c r="R29" s="70"/>
      <c r="S29" s="70">
        <v>8236</v>
      </c>
      <c r="T29" s="70">
        <v>9780.25</v>
      </c>
      <c r="U29" s="70"/>
      <c r="V29" s="70"/>
      <c r="W29" s="70"/>
      <c r="X29" s="70">
        <v>33178.14</v>
      </c>
      <c r="Y29" s="70">
        <v>53158.98</v>
      </c>
      <c r="Z29" s="70"/>
      <c r="AA29" s="70">
        <v>136875.20000000001</v>
      </c>
      <c r="AB29" s="70">
        <v>57974.46</v>
      </c>
      <c r="AC29" s="70">
        <v>10379.799999999999</v>
      </c>
      <c r="AD29" s="70">
        <v>244515.52</v>
      </c>
      <c r="AE29" s="70">
        <v>14817.91</v>
      </c>
      <c r="AF29" s="70">
        <v>13452.64</v>
      </c>
      <c r="AG29" s="70">
        <v>8815.35</v>
      </c>
      <c r="AH29" s="70">
        <v>21432.6</v>
      </c>
      <c r="AI29" s="70"/>
      <c r="AJ29" s="70">
        <v>35970.5</v>
      </c>
      <c r="AK29" s="70">
        <v>44847.62</v>
      </c>
      <c r="AL29" s="70">
        <v>9306.2800000000007</v>
      </c>
      <c r="AM29" s="70">
        <v>41616.29</v>
      </c>
      <c r="AN29" s="70">
        <v>7340.65</v>
      </c>
      <c r="AO29" s="70">
        <v>776.5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25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90171.169999999984</v>
      </c>
      <c r="K30" s="70"/>
      <c r="L30" s="70">
        <v>690.06</v>
      </c>
      <c r="M30" s="70">
        <v>5904.34</v>
      </c>
      <c r="N30" s="70"/>
      <c r="O30" s="70">
        <v>10597.11</v>
      </c>
      <c r="P30" s="70"/>
      <c r="Q30" s="70">
        <v>16884.77</v>
      </c>
      <c r="R30" s="70"/>
      <c r="S30" s="70"/>
      <c r="T30" s="70"/>
      <c r="U30" s="70"/>
      <c r="V30" s="70"/>
      <c r="W30" s="70"/>
      <c r="X30" s="70">
        <v>6357.92</v>
      </c>
      <c r="Y30" s="70"/>
      <c r="Z30" s="70"/>
      <c r="AA30" s="70"/>
      <c r="AB30" s="70">
        <v>347.03</v>
      </c>
      <c r="AC30" s="70"/>
      <c r="AD30" s="70">
        <v>758.68</v>
      </c>
      <c r="AE30" s="70">
        <v>790.3</v>
      </c>
      <c r="AF30" s="70">
        <v>573.07000000000005</v>
      </c>
      <c r="AG30" s="70">
        <v>547.52</v>
      </c>
      <c r="AH30" s="70">
        <v>1717.68</v>
      </c>
      <c r="AI30" s="70"/>
      <c r="AJ30" s="70">
        <v>1126.3399999999999</v>
      </c>
      <c r="AK30" s="70">
        <v>43876.35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25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8288.43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2004.06</v>
      </c>
      <c r="AC31" s="70"/>
      <c r="AD31" s="70">
        <v>6284.37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25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2416966.1400000006</v>
      </c>
      <c r="K32" s="70"/>
      <c r="L32" s="70">
        <v>3263.82</v>
      </c>
      <c r="M32" s="70">
        <v>10461.58</v>
      </c>
      <c r="N32" s="70"/>
      <c r="O32" s="70">
        <v>12357.89</v>
      </c>
      <c r="P32" s="70"/>
      <c r="Q32" s="70">
        <v>118783.2</v>
      </c>
      <c r="R32" s="70">
        <v>242562.86</v>
      </c>
      <c r="S32" s="70">
        <v>190504.55</v>
      </c>
      <c r="T32" s="70">
        <v>57600.15</v>
      </c>
      <c r="U32" s="70">
        <v>561007.96</v>
      </c>
      <c r="V32" s="70">
        <v>228.71</v>
      </c>
      <c r="W32" s="70">
        <v>17</v>
      </c>
      <c r="X32" s="70">
        <v>19518.25</v>
      </c>
      <c r="Y32" s="70">
        <v>47591.76</v>
      </c>
      <c r="Z32" s="70">
        <v>51897.07</v>
      </c>
      <c r="AA32" s="70">
        <v>295871.12</v>
      </c>
      <c r="AB32" s="70">
        <v>61535.45</v>
      </c>
      <c r="AC32" s="70">
        <v>124036.42</v>
      </c>
      <c r="AD32" s="70">
        <v>352578.82</v>
      </c>
      <c r="AE32" s="70">
        <v>9034.7099999999991</v>
      </c>
      <c r="AF32" s="70">
        <v>8782.83</v>
      </c>
      <c r="AG32" s="70">
        <v>13226.97</v>
      </c>
      <c r="AH32" s="70">
        <v>21315.91</v>
      </c>
      <c r="AI32" s="70">
        <v>60305.43</v>
      </c>
      <c r="AJ32" s="70">
        <v>4868.66</v>
      </c>
      <c r="AK32" s="70">
        <v>77709.36</v>
      </c>
      <c r="AL32" s="70">
        <v>35535.199999999997</v>
      </c>
      <c r="AM32" s="70">
        <v>30149.84</v>
      </c>
      <c r="AN32" s="70">
        <v>3779.37</v>
      </c>
      <c r="AO32" s="70">
        <v>2441.25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25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21646.41</v>
      </c>
      <c r="K33" s="72">
        <f>SUM(K34:K35)</f>
        <v>0</v>
      </c>
      <c r="L33" s="72">
        <f t="shared" ref="L33:BW33" si="27">SUM(L34:L35)</f>
        <v>21646.41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25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21646.41</v>
      </c>
      <c r="K34" s="89"/>
      <c r="L34" s="89">
        <v>21646.41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25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25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345789.18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23449.95</v>
      </c>
      <c r="U36" s="83">
        <f t="shared" si="30"/>
        <v>162471.5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0</v>
      </c>
      <c r="Z36" s="83">
        <f t="shared" si="30"/>
        <v>0</v>
      </c>
      <c r="AA36" s="83">
        <f t="shared" si="30"/>
        <v>0</v>
      </c>
      <c r="AB36" s="83">
        <f t="shared" si="30"/>
        <v>14489.859999999999</v>
      </c>
      <c r="AC36" s="83">
        <f t="shared" si="30"/>
        <v>29480.23</v>
      </c>
      <c r="AD36" s="83">
        <f t="shared" si="30"/>
        <v>115897.64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25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345789.18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23449.95</v>
      </c>
      <c r="U37" s="83">
        <f t="shared" si="32"/>
        <v>162471.5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0</v>
      </c>
      <c r="Z37" s="83">
        <f t="shared" si="32"/>
        <v>0</v>
      </c>
      <c r="AA37" s="83">
        <f t="shared" si="32"/>
        <v>0</v>
      </c>
      <c r="AB37" s="83">
        <f t="shared" si="32"/>
        <v>14489.859999999999</v>
      </c>
      <c r="AC37" s="83">
        <f t="shared" si="32"/>
        <v>29480.23</v>
      </c>
      <c r="AD37" s="83">
        <f t="shared" si="32"/>
        <v>115897.64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25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7815.1399999999994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>
        <v>1567.73</v>
      </c>
      <c r="AC38" s="70"/>
      <c r="AD38" s="70">
        <v>6247.41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25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337974.04000000004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23449.95</v>
      </c>
      <c r="U39" s="70">
        <v>162471.5</v>
      </c>
      <c r="V39" s="70"/>
      <c r="W39" s="70"/>
      <c r="X39" s="70"/>
      <c r="Y39" s="70"/>
      <c r="Z39" s="70"/>
      <c r="AA39" s="70"/>
      <c r="AB39" s="70">
        <v>12922.13</v>
      </c>
      <c r="AC39" s="70">
        <v>29480.23</v>
      </c>
      <c r="AD39" s="70">
        <v>109650.23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25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25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25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4.2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4.2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47191.6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1422.84</v>
      </c>
      <c r="AC44" s="60">
        <f t="shared" si="36"/>
        <v>729.66</v>
      </c>
      <c r="AD44" s="60">
        <f t="shared" si="36"/>
        <v>23385.21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746.18000000000006</v>
      </c>
      <c r="AK44" s="60">
        <f t="shared" si="36"/>
        <v>12803.21</v>
      </c>
      <c r="AL44" s="60">
        <f t="shared" si="36"/>
        <v>8104.5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4.2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47191.6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1422.84</v>
      </c>
      <c r="AC45" s="60">
        <f t="shared" si="38"/>
        <v>729.66</v>
      </c>
      <c r="AD45" s="60">
        <f t="shared" si="38"/>
        <v>23385.21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746.18000000000006</v>
      </c>
      <c r="AK45" s="60">
        <f t="shared" si="38"/>
        <v>12803.21</v>
      </c>
      <c r="AL45" s="60">
        <f t="shared" si="38"/>
        <v>8104.5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4.2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260.61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260.61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4.2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4.2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4.2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4.2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4.2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260.61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260.61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4.2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4.2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260.61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>
        <v>260.61</v>
      </c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4.2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4.2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4.2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4.2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4.2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4.2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46930.99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1422.84</v>
      </c>
      <c r="AC59" s="60">
        <f t="shared" si="48"/>
        <v>729.66</v>
      </c>
      <c r="AD59" s="60">
        <f t="shared" si="48"/>
        <v>23385.21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485.57</v>
      </c>
      <c r="AK59" s="60">
        <f t="shared" si="48"/>
        <v>12803.21</v>
      </c>
      <c r="AL59" s="60">
        <f t="shared" si="48"/>
        <v>8104.5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4.2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30721.989999999998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1422.84</v>
      </c>
      <c r="AC60" s="83">
        <f t="shared" si="50"/>
        <v>729.66</v>
      </c>
      <c r="AD60" s="83">
        <f t="shared" si="50"/>
        <v>23385.21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485.57</v>
      </c>
      <c r="AK60" s="83">
        <f t="shared" si="50"/>
        <v>4698.71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4.2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4.2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4.2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30721.989999999998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>
        <v>1422.84</v>
      </c>
      <c r="AC63" s="89">
        <v>729.66</v>
      </c>
      <c r="AD63" s="89">
        <v>23385.21</v>
      </c>
      <c r="AE63" s="89"/>
      <c r="AF63" s="89"/>
      <c r="AG63" s="89"/>
      <c r="AH63" s="89"/>
      <c r="AI63" s="89"/>
      <c r="AJ63" s="89">
        <v>485.57</v>
      </c>
      <c r="AK63" s="89">
        <v>4698.71</v>
      </c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4.2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16209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8104.5</v>
      </c>
      <c r="AL64" s="83">
        <f t="shared" si="52"/>
        <v>8104.5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4.2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4.2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16209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>
        <v>8104.5</v>
      </c>
      <c r="AL66" s="89">
        <v>8104.5</v>
      </c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4.2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4.2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4.2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4.2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4.2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4.2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4.2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4.2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4.2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4.2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4.2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4.2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4.2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4.2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4.2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4.2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4.2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4.2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4.2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4.2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4.2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4.2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4.2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4.2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4.2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4.2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4.2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4.2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2731780.4899999998</v>
      </c>
      <c r="K96" s="60">
        <f>SUM(K97,K135)</f>
        <v>0</v>
      </c>
      <c r="L96" s="60">
        <f t="shared" ref="L96:BW96" si="70">SUM(L97,L135)</f>
        <v>2073.09</v>
      </c>
      <c r="M96" s="60">
        <f t="shared" si="70"/>
        <v>172925.04999999996</v>
      </c>
      <c r="N96" s="60">
        <f t="shared" si="70"/>
        <v>0</v>
      </c>
      <c r="O96" s="60">
        <f t="shared" si="70"/>
        <v>31596.66</v>
      </c>
      <c r="P96" s="60">
        <f t="shared" si="70"/>
        <v>0</v>
      </c>
      <c r="Q96" s="60">
        <f t="shared" si="70"/>
        <v>462689.95000000007</v>
      </c>
      <c r="R96" s="60">
        <f t="shared" si="70"/>
        <v>4824.09</v>
      </c>
      <c r="S96" s="60">
        <f t="shared" si="70"/>
        <v>72908.78</v>
      </c>
      <c r="T96" s="60">
        <f t="shared" si="70"/>
        <v>0</v>
      </c>
      <c r="U96" s="60">
        <f t="shared" si="70"/>
        <v>446249.45999999996</v>
      </c>
      <c r="V96" s="60">
        <f t="shared" si="70"/>
        <v>0</v>
      </c>
      <c r="W96" s="60">
        <f t="shared" si="70"/>
        <v>0</v>
      </c>
      <c r="X96" s="60">
        <f t="shared" si="70"/>
        <v>30736.11</v>
      </c>
      <c r="Y96" s="60">
        <f t="shared" si="70"/>
        <v>19376.97</v>
      </c>
      <c r="Z96" s="60">
        <f t="shared" si="70"/>
        <v>1067.6300000000001</v>
      </c>
      <c r="AA96" s="60">
        <f t="shared" si="70"/>
        <v>310126.89999999997</v>
      </c>
      <c r="AB96" s="60">
        <f t="shared" si="70"/>
        <v>36608.65</v>
      </c>
      <c r="AC96" s="60">
        <f t="shared" si="70"/>
        <v>11882.880000000001</v>
      </c>
      <c r="AD96" s="60">
        <f t="shared" si="70"/>
        <v>669070.06999999995</v>
      </c>
      <c r="AE96" s="60">
        <f t="shared" si="70"/>
        <v>23740.9</v>
      </c>
      <c r="AF96" s="60">
        <f t="shared" si="70"/>
        <v>18869.220000000005</v>
      </c>
      <c r="AG96" s="60">
        <f t="shared" si="70"/>
        <v>15107.369999999999</v>
      </c>
      <c r="AH96" s="60">
        <f t="shared" si="70"/>
        <v>25565.529999999995</v>
      </c>
      <c r="AI96" s="60">
        <f t="shared" si="70"/>
        <v>0</v>
      </c>
      <c r="AJ96" s="60">
        <f t="shared" si="70"/>
        <v>20134.240000000002</v>
      </c>
      <c r="AK96" s="60">
        <f t="shared" si="70"/>
        <v>258506.02000000002</v>
      </c>
      <c r="AL96" s="60">
        <f t="shared" si="70"/>
        <v>15958.21</v>
      </c>
      <c r="AM96" s="60">
        <f t="shared" si="70"/>
        <v>77204.37999999999</v>
      </c>
      <c r="AN96" s="60">
        <f t="shared" si="70"/>
        <v>4501.7400000000007</v>
      </c>
      <c r="AO96" s="60">
        <f t="shared" si="70"/>
        <v>56.59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2503766.3499999996</v>
      </c>
      <c r="K97" s="60">
        <f>SUM(K98,K114)</f>
        <v>0</v>
      </c>
      <c r="L97" s="60">
        <f t="shared" ref="L97:BW97" si="72">SUM(L98,L114)</f>
        <v>2073.09</v>
      </c>
      <c r="M97" s="60">
        <f t="shared" si="72"/>
        <v>167652.55999999997</v>
      </c>
      <c r="N97" s="60">
        <f t="shared" si="72"/>
        <v>0</v>
      </c>
      <c r="O97" s="60">
        <f t="shared" si="72"/>
        <v>29931.040000000001</v>
      </c>
      <c r="P97" s="60">
        <f t="shared" si="72"/>
        <v>0</v>
      </c>
      <c r="Q97" s="60">
        <f t="shared" si="72"/>
        <v>449419.00000000006</v>
      </c>
      <c r="R97" s="60">
        <f t="shared" si="72"/>
        <v>4824.09</v>
      </c>
      <c r="S97" s="60">
        <f t="shared" si="72"/>
        <v>58235.969999999994</v>
      </c>
      <c r="T97" s="60">
        <f t="shared" si="72"/>
        <v>0</v>
      </c>
      <c r="U97" s="60">
        <f t="shared" si="72"/>
        <v>375305.32999999996</v>
      </c>
      <c r="V97" s="60">
        <f t="shared" si="72"/>
        <v>0</v>
      </c>
      <c r="W97" s="60">
        <f t="shared" si="72"/>
        <v>0</v>
      </c>
      <c r="X97" s="60">
        <f t="shared" si="72"/>
        <v>30736.11</v>
      </c>
      <c r="Y97" s="60">
        <f t="shared" si="72"/>
        <v>19376.97</v>
      </c>
      <c r="Z97" s="60">
        <f t="shared" si="72"/>
        <v>1067.6300000000001</v>
      </c>
      <c r="AA97" s="60">
        <f t="shared" si="72"/>
        <v>310126.89999999997</v>
      </c>
      <c r="AB97" s="60">
        <f t="shared" si="72"/>
        <v>32939.58</v>
      </c>
      <c r="AC97" s="60">
        <f t="shared" si="72"/>
        <v>10269.130000000001</v>
      </c>
      <c r="AD97" s="60">
        <f t="shared" si="72"/>
        <v>612052.49</v>
      </c>
      <c r="AE97" s="60">
        <f t="shared" si="72"/>
        <v>22984.25</v>
      </c>
      <c r="AF97" s="60">
        <f t="shared" si="72"/>
        <v>18385.910000000003</v>
      </c>
      <c r="AG97" s="60">
        <f t="shared" si="72"/>
        <v>14753.05</v>
      </c>
      <c r="AH97" s="60">
        <f t="shared" si="72"/>
        <v>24855.529999999995</v>
      </c>
      <c r="AI97" s="60">
        <f t="shared" si="72"/>
        <v>0</v>
      </c>
      <c r="AJ97" s="60">
        <f t="shared" si="72"/>
        <v>17540.310000000001</v>
      </c>
      <c r="AK97" s="60">
        <f t="shared" si="72"/>
        <v>208380.82</v>
      </c>
      <c r="AL97" s="60">
        <f t="shared" si="72"/>
        <v>13801.489999999998</v>
      </c>
      <c r="AM97" s="60">
        <f t="shared" si="72"/>
        <v>74496.76999999999</v>
      </c>
      <c r="AN97" s="60">
        <f t="shared" si="72"/>
        <v>4501.7400000000007</v>
      </c>
      <c r="AO97" s="60">
        <f t="shared" si="72"/>
        <v>56.59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2341371.7200000002</v>
      </c>
      <c r="K98" s="60">
        <f>SUM(K99,K104,K109)</f>
        <v>0</v>
      </c>
      <c r="L98" s="60">
        <f t="shared" ref="L98:BW98" si="75">SUM(L99,L104,L109)</f>
        <v>1806.5900000000001</v>
      </c>
      <c r="M98" s="60">
        <f t="shared" si="75"/>
        <v>156603.53999999998</v>
      </c>
      <c r="N98" s="60">
        <f t="shared" si="75"/>
        <v>0</v>
      </c>
      <c r="O98" s="60">
        <f t="shared" si="75"/>
        <v>28988.47</v>
      </c>
      <c r="P98" s="60">
        <f t="shared" si="75"/>
        <v>0</v>
      </c>
      <c r="Q98" s="60">
        <f t="shared" si="75"/>
        <v>431331.80000000005</v>
      </c>
      <c r="R98" s="60">
        <f t="shared" si="75"/>
        <v>4824.09</v>
      </c>
      <c r="S98" s="60">
        <f t="shared" si="75"/>
        <v>49562.119999999995</v>
      </c>
      <c r="T98" s="60">
        <f t="shared" si="75"/>
        <v>0</v>
      </c>
      <c r="U98" s="60">
        <f t="shared" si="75"/>
        <v>326104.42</v>
      </c>
      <c r="V98" s="60">
        <f t="shared" si="75"/>
        <v>0</v>
      </c>
      <c r="W98" s="60">
        <f t="shared" si="75"/>
        <v>0</v>
      </c>
      <c r="X98" s="60">
        <f t="shared" si="75"/>
        <v>29994.28</v>
      </c>
      <c r="Y98" s="60">
        <f t="shared" si="75"/>
        <v>19244.11</v>
      </c>
      <c r="Z98" s="60">
        <f t="shared" si="75"/>
        <v>1014.49</v>
      </c>
      <c r="AA98" s="60">
        <f t="shared" si="75"/>
        <v>307820.15999999997</v>
      </c>
      <c r="AB98" s="60">
        <f t="shared" si="75"/>
        <v>30046.720000000005</v>
      </c>
      <c r="AC98" s="60">
        <f t="shared" si="75"/>
        <v>9926.7800000000007</v>
      </c>
      <c r="AD98" s="60">
        <f t="shared" si="75"/>
        <v>576100.26</v>
      </c>
      <c r="AE98" s="60">
        <f t="shared" si="75"/>
        <v>21340.12</v>
      </c>
      <c r="AF98" s="60">
        <f t="shared" si="75"/>
        <v>17495.100000000002</v>
      </c>
      <c r="AG98" s="60">
        <f t="shared" si="75"/>
        <v>14059.31</v>
      </c>
      <c r="AH98" s="60">
        <f t="shared" si="75"/>
        <v>23945.279999999995</v>
      </c>
      <c r="AI98" s="60">
        <f t="shared" si="75"/>
        <v>0</v>
      </c>
      <c r="AJ98" s="60">
        <f t="shared" si="75"/>
        <v>14985.52</v>
      </c>
      <c r="AK98" s="60">
        <f t="shared" si="75"/>
        <v>184327.31</v>
      </c>
      <c r="AL98" s="60">
        <f t="shared" si="75"/>
        <v>12796.149999999998</v>
      </c>
      <c r="AM98" s="60">
        <f t="shared" si="75"/>
        <v>74496.76999999999</v>
      </c>
      <c r="AN98" s="60">
        <f t="shared" si="75"/>
        <v>4501.7400000000007</v>
      </c>
      <c r="AO98" s="60">
        <f t="shared" si="75"/>
        <v>56.59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1687853.5599999994</v>
      </c>
      <c r="K99" s="83">
        <f>SUM(K100:K103)</f>
        <v>0</v>
      </c>
      <c r="L99" s="83">
        <f t="shared" ref="L99:BW99" si="77">SUM(L100:L103)</f>
        <v>1053.22</v>
      </c>
      <c r="M99" s="83">
        <f t="shared" si="77"/>
        <v>100323.75</v>
      </c>
      <c r="N99" s="83">
        <f t="shared" si="77"/>
        <v>0</v>
      </c>
      <c r="O99" s="83">
        <f t="shared" si="77"/>
        <v>8166.31</v>
      </c>
      <c r="P99" s="83">
        <f t="shared" si="77"/>
        <v>0</v>
      </c>
      <c r="Q99" s="83">
        <f t="shared" si="77"/>
        <v>302490.06</v>
      </c>
      <c r="R99" s="83">
        <f t="shared" si="77"/>
        <v>4824.09</v>
      </c>
      <c r="S99" s="83">
        <f t="shared" si="77"/>
        <v>48308.28</v>
      </c>
      <c r="T99" s="83">
        <f t="shared" si="77"/>
        <v>0</v>
      </c>
      <c r="U99" s="83">
        <f t="shared" si="77"/>
        <v>320432.62</v>
      </c>
      <c r="V99" s="83">
        <f t="shared" si="77"/>
        <v>0</v>
      </c>
      <c r="W99" s="83">
        <f t="shared" si="77"/>
        <v>0</v>
      </c>
      <c r="X99" s="83">
        <f t="shared" si="77"/>
        <v>16260</v>
      </c>
      <c r="Y99" s="83">
        <f t="shared" si="77"/>
        <v>13287.150000000001</v>
      </c>
      <c r="Z99" s="83">
        <f t="shared" si="77"/>
        <v>0</v>
      </c>
      <c r="AA99" s="83">
        <f t="shared" si="77"/>
        <v>262103.92</v>
      </c>
      <c r="AB99" s="83">
        <f t="shared" si="77"/>
        <v>22102.560000000005</v>
      </c>
      <c r="AC99" s="83">
        <f t="shared" si="77"/>
        <v>3826.3999999999996</v>
      </c>
      <c r="AD99" s="83">
        <f t="shared" si="77"/>
        <v>401640.53</v>
      </c>
      <c r="AE99" s="83">
        <f t="shared" si="77"/>
        <v>11636.2</v>
      </c>
      <c r="AF99" s="83">
        <f t="shared" si="77"/>
        <v>10059.18</v>
      </c>
      <c r="AG99" s="83">
        <f t="shared" si="77"/>
        <v>8101.67</v>
      </c>
      <c r="AH99" s="83">
        <f t="shared" si="77"/>
        <v>14157.179999999998</v>
      </c>
      <c r="AI99" s="83">
        <f t="shared" si="77"/>
        <v>0</v>
      </c>
      <c r="AJ99" s="83">
        <f t="shared" si="77"/>
        <v>3245.43</v>
      </c>
      <c r="AK99" s="83">
        <f t="shared" si="77"/>
        <v>65509.659999999996</v>
      </c>
      <c r="AL99" s="83">
        <f t="shared" si="77"/>
        <v>583.64</v>
      </c>
      <c r="AM99" s="83">
        <f t="shared" si="77"/>
        <v>65844.47</v>
      </c>
      <c r="AN99" s="83">
        <f t="shared" si="77"/>
        <v>3897.2400000000002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s="12" customFormat="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69"/>
      <c r="H100" s="69" t="s">
        <v>56</v>
      </c>
      <c r="I100" s="69" t="s">
        <v>57</v>
      </c>
      <c r="J100" s="59">
        <f t="shared" si="59"/>
        <v>1310301.2200000002</v>
      </c>
      <c r="K100" s="70"/>
      <c r="L100" s="70">
        <v>969.57</v>
      </c>
      <c r="M100" s="70">
        <v>83997.29</v>
      </c>
      <c r="N100" s="70"/>
      <c r="O100" s="70">
        <v>5774.84</v>
      </c>
      <c r="P100" s="70"/>
      <c r="Q100" s="70">
        <v>235225.85</v>
      </c>
      <c r="R100" s="70"/>
      <c r="S100" s="70">
        <v>45251.83</v>
      </c>
      <c r="T100" s="70"/>
      <c r="U100" s="70">
        <v>300313.53000000003</v>
      </c>
      <c r="V100" s="70"/>
      <c r="W100" s="70"/>
      <c r="X100" s="70">
        <v>10505.38</v>
      </c>
      <c r="Y100" s="70">
        <v>9344.86</v>
      </c>
      <c r="Z100" s="70"/>
      <c r="AA100" s="70">
        <v>132226.07999999999</v>
      </c>
      <c r="AB100" s="70">
        <v>16660.580000000002</v>
      </c>
      <c r="AC100" s="70">
        <v>2038.55</v>
      </c>
      <c r="AD100" s="70">
        <v>320268.63</v>
      </c>
      <c r="AE100" s="70">
        <v>8944.24</v>
      </c>
      <c r="AF100" s="70">
        <v>8057.85</v>
      </c>
      <c r="AG100" s="70">
        <v>6505.55</v>
      </c>
      <c r="AH100" s="70">
        <v>11451.96</v>
      </c>
      <c r="AI100" s="70"/>
      <c r="AJ100" s="70">
        <v>2821.06</v>
      </c>
      <c r="AK100" s="70">
        <v>59731.21</v>
      </c>
      <c r="AL100" s="70">
        <v>276.18</v>
      </c>
      <c r="AM100" s="70">
        <v>47700.09</v>
      </c>
      <c r="AN100" s="70">
        <v>2236.09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91"/>
      <c r="CM100" s="8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320756.64000000007</v>
      </c>
      <c r="K101" s="70"/>
      <c r="L101" s="70">
        <v>59.3</v>
      </c>
      <c r="M101" s="70">
        <v>13054.64</v>
      </c>
      <c r="N101" s="70"/>
      <c r="O101" s="70">
        <v>775.67</v>
      </c>
      <c r="P101" s="70"/>
      <c r="Q101" s="70">
        <v>59129.73</v>
      </c>
      <c r="R101" s="70">
        <v>4824.09</v>
      </c>
      <c r="S101" s="70"/>
      <c r="T101" s="70"/>
      <c r="U101" s="70">
        <v>10646.47</v>
      </c>
      <c r="V101" s="70"/>
      <c r="W101" s="70"/>
      <c r="X101" s="70">
        <v>3548.5</v>
      </c>
      <c r="Y101" s="70">
        <v>3361.93</v>
      </c>
      <c r="Z101" s="70"/>
      <c r="AA101" s="70">
        <v>129334.24</v>
      </c>
      <c r="AB101" s="70">
        <v>3896.56</v>
      </c>
      <c r="AC101" s="70">
        <v>1256.82</v>
      </c>
      <c r="AD101" s="70">
        <v>59466.7</v>
      </c>
      <c r="AE101" s="70">
        <v>1370.85</v>
      </c>
      <c r="AF101" s="70">
        <v>1324.64</v>
      </c>
      <c r="AG101" s="70">
        <v>1039.8900000000001</v>
      </c>
      <c r="AH101" s="70">
        <v>1884.87</v>
      </c>
      <c r="AI101" s="70"/>
      <c r="AJ101" s="70">
        <v>424.37</v>
      </c>
      <c r="AK101" s="70">
        <v>5778.45</v>
      </c>
      <c r="AL101" s="70">
        <v>307.45999999999998</v>
      </c>
      <c r="AM101" s="70">
        <v>17845.88</v>
      </c>
      <c r="AN101" s="70">
        <v>1425.58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56795.700000000004</v>
      </c>
      <c r="K102" s="70"/>
      <c r="L102" s="70">
        <v>24.35</v>
      </c>
      <c r="M102" s="70">
        <v>3271.82</v>
      </c>
      <c r="N102" s="70"/>
      <c r="O102" s="70">
        <v>1615.8</v>
      </c>
      <c r="P102" s="70"/>
      <c r="Q102" s="70">
        <v>8134.48</v>
      </c>
      <c r="R102" s="70"/>
      <c r="S102" s="70">
        <v>3056.45</v>
      </c>
      <c r="T102" s="70"/>
      <c r="U102" s="70">
        <v>9472.6200000000008</v>
      </c>
      <c r="V102" s="70"/>
      <c r="W102" s="70"/>
      <c r="X102" s="70">
        <v>2206.12</v>
      </c>
      <c r="Y102" s="70">
        <v>580.36</v>
      </c>
      <c r="Z102" s="70"/>
      <c r="AA102" s="70">
        <v>543.6</v>
      </c>
      <c r="AB102" s="70">
        <v>1545.42</v>
      </c>
      <c r="AC102" s="70">
        <v>531.03</v>
      </c>
      <c r="AD102" s="70">
        <v>21905.200000000001</v>
      </c>
      <c r="AE102" s="70">
        <v>1321.11</v>
      </c>
      <c r="AF102" s="70">
        <v>676.69</v>
      </c>
      <c r="AG102" s="70">
        <v>556.23</v>
      </c>
      <c r="AH102" s="70">
        <v>820.35</v>
      </c>
      <c r="AI102" s="70"/>
      <c r="AJ102" s="70"/>
      <c r="AK102" s="70"/>
      <c r="AL102" s="70"/>
      <c r="AM102" s="70">
        <v>298.5</v>
      </c>
      <c r="AN102" s="70">
        <v>235.57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512587.81999999995</v>
      </c>
      <c r="K104" s="83">
        <f>SUM(K105:K108)</f>
        <v>0</v>
      </c>
      <c r="L104" s="83">
        <f t="shared" ref="L104:BW104" si="79">SUM(L105:L108)</f>
        <v>703.24</v>
      </c>
      <c r="M104" s="83">
        <f t="shared" si="79"/>
        <v>53839.93</v>
      </c>
      <c r="N104" s="83">
        <f t="shared" si="79"/>
        <v>0</v>
      </c>
      <c r="O104" s="83">
        <f t="shared" si="79"/>
        <v>20112.2</v>
      </c>
      <c r="P104" s="83">
        <f t="shared" si="79"/>
        <v>0</v>
      </c>
      <c r="Q104" s="83">
        <f t="shared" si="79"/>
        <v>122866.40000000001</v>
      </c>
      <c r="R104" s="83">
        <f t="shared" si="79"/>
        <v>0</v>
      </c>
      <c r="S104" s="83">
        <f t="shared" si="79"/>
        <v>1253.8399999999999</v>
      </c>
      <c r="T104" s="83">
        <f t="shared" si="79"/>
        <v>0</v>
      </c>
      <c r="U104" s="83">
        <f t="shared" si="79"/>
        <v>5671.8</v>
      </c>
      <c r="V104" s="83">
        <f t="shared" si="79"/>
        <v>0</v>
      </c>
      <c r="W104" s="83">
        <f t="shared" si="79"/>
        <v>0</v>
      </c>
      <c r="X104" s="83">
        <f t="shared" si="79"/>
        <v>13734.28</v>
      </c>
      <c r="Y104" s="83">
        <f t="shared" si="79"/>
        <v>5956.96</v>
      </c>
      <c r="Z104" s="83">
        <f t="shared" si="79"/>
        <v>1014.49</v>
      </c>
      <c r="AA104" s="83">
        <f t="shared" si="79"/>
        <v>43689.94</v>
      </c>
      <c r="AB104" s="83">
        <f t="shared" si="79"/>
        <v>4583.6100000000006</v>
      </c>
      <c r="AC104" s="83">
        <f t="shared" si="79"/>
        <v>3161.6200000000003</v>
      </c>
      <c r="AD104" s="83">
        <f t="shared" si="79"/>
        <v>94603.56</v>
      </c>
      <c r="AE104" s="83">
        <f t="shared" si="79"/>
        <v>9391.8999999999978</v>
      </c>
      <c r="AF104" s="83">
        <f t="shared" si="79"/>
        <v>7208.81</v>
      </c>
      <c r="AG104" s="83">
        <f t="shared" si="79"/>
        <v>5770.43</v>
      </c>
      <c r="AH104" s="83">
        <f t="shared" si="79"/>
        <v>9433.119999999999</v>
      </c>
      <c r="AI104" s="83">
        <f t="shared" si="79"/>
        <v>0</v>
      </c>
      <c r="AJ104" s="83">
        <f t="shared" si="79"/>
        <v>8713.25</v>
      </c>
      <c r="AK104" s="83">
        <f t="shared" si="79"/>
        <v>84222.5</v>
      </c>
      <c r="AL104" s="83">
        <f t="shared" si="79"/>
        <v>8681.1299999999992</v>
      </c>
      <c r="AM104" s="83">
        <f t="shared" si="79"/>
        <v>7361.18</v>
      </c>
      <c r="AN104" s="83">
        <f t="shared" si="79"/>
        <v>557.04</v>
      </c>
      <c r="AO104" s="83">
        <f t="shared" si="79"/>
        <v>56.59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230035.58000000002</v>
      </c>
      <c r="K105" s="70"/>
      <c r="L105" s="70">
        <v>405.52</v>
      </c>
      <c r="M105" s="70">
        <v>26275.94</v>
      </c>
      <c r="N105" s="70"/>
      <c r="O105" s="70">
        <v>9767.15</v>
      </c>
      <c r="P105" s="70"/>
      <c r="Q105" s="70">
        <v>65305.81</v>
      </c>
      <c r="R105" s="70"/>
      <c r="S105" s="70"/>
      <c r="T105" s="70"/>
      <c r="U105" s="70"/>
      <c r="V105" s="70"/>
      <c r="W105" s="70"/>
      <c r="X105" s="70">
        <v>5445.57</v>
      </c>
      <c r="Y105" s="70">
        <v>1628.1</v>
      </c>
      <c r="Z105" s="70"/>
      <c r="AA105" s="70">
        <v>22582.99</v>
      </c>
      <c r="AB105" s="70">
        <v>1554.66</v>
      </c>
      <c r="AC105" s="70">
        <v>1435.04</v>
      </c>
      <c r="AD105" s="70">
        <v>38491.379999999997</v>
      </c>
      <c r="AE105" s="70">
        <v>5313.19</v>
      </c>
      <c r="AF105" s="70">
        <v>3917</v>
      </c>
      <c r="AG105" s="70">
        <v>3068.25</v>
      </c>
      <c r="AH105" s="70">
        <v>5402.72</v>
      </c>
      <c r="AI105" s="70"/>
      <c r="AJ105" s="70">
        <v>3740.57</v>
      </c>
      <c r="AK105" s="70">
        <v>32190.66</v>
      </c>
      <c r="AL105" s="70">
        <v>817.38</v>
      </c>
      <c r="AM105" s="70">
        <v>2479.96</v>
      </c>
      <c r="AN105" s="70">
        <v>157.1</v>
      </c>
      <c r="AO105" s="70">
        <v>56.59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242385.73999999996</v>
      </c>
      <c r="K106" s="70"/>
      <c r="L106" s="70">
        <v>277.60000000000002</v>
      </c>
      <c r="M106" s="70">
        <v>25011.95</v>
      </c>
      <c r="N106" s="70"/>
      <c r="O106" s="70">
        <v>7937.21</v>
      </c>
      <c r="P106" s="70"/>
      <c r="Q106" s="70">
        <v>54695.79</v>
      </c>
      <c r="R106" s="70"/>
      <c r="S106" s="70"/>
      <c r="T106" s="70"/>
      <c r="U106" s="70"/>
      <c r="V106" s="70"/>
      <c r="W106" s="70"/>
      <c r="X106" s="70">
        <v>6464.61</v>
      </c>
      <c r="Y106" s="70">
        <v>2465.19</v>
      </c>
      <c r="Z106" s="70">
        <v>1014.49</v>
      </c>
      <c r="AA106" s="70">
        <v>20116.64</v>
      </c>
      <c r="AB106" s="70">
        <v>2381.9699999999998</v>
      </c>
      <c r="AC106" s="70">
        <v>1407.76</v>
      </c>
      <c r="AD106" s="70">
        <v>45133.13</v>
      </c>
      <c r="AE106" s="70">
        <v>3073.25</v>
      </c>
      <c r="AF106" s="70">
        <v>2862.96</v>
      </c>
      <c r="AG106" s="70">
        <v>2370.59</v>
      </c>
      <c r="AH106" s="70">
        <v>3574.02</v>
      </c>
      <c r="AI106" s="70"/>
      <c r="AJ106" s="70">
        <v>4500.41</v>
      </c>
      <c r="AK106" s="70">
        <v>47310.28</v>
      </c>
      <c r="AL106" s="70">
        <v>6868.83</v>
      </c>
      <c r="AM106" s="70">
        <v>4575.37</v>
      </c>
      <c r="AN106" s="70">
        <v>343.69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40166.499999999985</v>
      </c>
      <c r="K107" s="70"/>
      <c r="L107" s="70">
        <v>20.12</v>
      </c>
      <c r="M107" s="70">
        <v>2552.04</v>
      </c>
      <c r="N107" s="70"/>
      <c r="O107" s="70">
        <v>2407.84</v>
      </c>
      <c r="P107" s="70"/>
      <c r="Q107" s="70">
        <v>2864.8</v>
      </c>
      <c r="R107" s="70"/>
      <c r="S107" s="70">
        <v>1253.8399999999999</v>
      </c>
      <c r="T107" s="70"/>
      <c r="U107" s="70">
        <v>5671.8</v>
      </c>
      <c r="V107" s="70"/>
      <c r="W107" s="70"/>
      <c r="X107" s="70">
        <v>1824.1</v>
      </c>
      <c r="Y107" s="70">
        <v>1863.67</v>
      </c>
      <c r="Z107" s="70"/>
      <c r="AA107" s="70">
        <v>990.31</v>
      </c>
      <c r="AB107" s="70">
        <v>646.98</v>
      </c>
      <c r="AC107" s="70">
        <v>318.82</v>
      </c>
      <c r="AD107" s="70">
        <v>10979.05</v>
      </c>
      <c r="AE107" s="70">
        <v>1005.46</v>
      </c>
      <c r="AF107" s="70">
        <v>428.85</v>
      </c>
      <c r="AG107" s="70">
        <v>331.59</v>
      </c>
      <c r="AH107" s="70">
        <v>456.38</v>
      </c>
      <c r="AI107" s="70"/>
      <c r="AJ107" s="70">
        <v>472.27</v>
      </c>
      <c r="AK107" s="70">
        <v>4721.5600000000004</v>
      </c>
      <c r="AL107" s="70">
        <v>994.92</v>
      </c>
      <c r="AM107" s="70">
        <v>305.85000000000002</v>
      </c>
      <c r="AN107" s="70">
        <v>56.25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140930.34</v>
      </c>
      <c r="K109" s="83">
        <f>SUM(K110:K113)</f>
        <v>0</v>
      </c>
      <c r="L109" s="83">
        <f t="shared" ref="L109:BW109" si="81">SUM(L110:L113)</f>
        <v>50.13</v>
      </c>
      <c r="M109" s="83">
        <f t="shared" si="81"/>
        <v>2439.86</v>
      </c>
      <c r="N109" s="83">
        <f t="shared" si="81"/>
        <v>0</v>
      </c>
      <c r="O109" s="83">
        <f t="shared" si="81"/>
        <v>709.96</v>
      </c>
      <c r="P109" s="83">
        <f t="shared" si="81"/>
        <v>0</v>
      </c>
      <c r="Q109" s="83">
        <f t="shared" si="81"/>
        <v>5975.34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0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0</v>
      </c>
      <c r="Z109" s="83">
        <f t="shared" si="81"/>
        <v>0</v>
      </c>
      <c r="AA109" s="83">
        <f t="shared" si="81"/>
        <v>2026.3</v>
      </c>
      <c r="AB109" s="83">
        <f t="shared" si="81"/>
        <v>3360.55</v>
      </c>
      <c r="AC109" s="83">
        <f t="shared" si="81"/>
        <v>2938.76</v>
      </c>
      <c r="AD109" s="83">
        <f t="shared" si="81"/>
        <v>79856.17</v>
      </c>
      <c r="AE109" s="83">
        <f t="shared" si="81"/>
        <v>312.02</v>
      </c>
      <c r="AF109" s="83">
        <f t="shared" si="81"/>
        <v>227.11</v>
      </c>
      <c r="AG109" s="83">
        <f t="shared" si="81"/>
        <v>187.21</v>
      </c>
      <c r="AH109" s="83">
        <f t="shared" si="81"/>
        <v>354.98</v>
      </c>
      <c r="AI109" s="83">
        <f t="shared" si="81"/>
        <v>0</v>
      </c>
      <c r="AJ109" s="83">
        <f t="shared" si="81"/>
        <v>3026.8399999999997</v>
      </c>
      <c r="AK109" s="83">
        <f t="shared" si="81"/>
        <v>34595.15</v>
      </c>
      <c r="AL109" s="83">
        <f t="shared" si="81"/>
        <v>3531.38</v>
      </c>
      <c r="AM109" s="83">
        <f t="shared" si="81"/>
        <v>1291.1199999999999</v>
      </c>
      <c r="AN109" s="83">
        <f t="shared" si="81"/>
        <v>47.46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56029.660000000011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2026.3</v>
      </c>
      <c r="AB110" s="70">
        <v>1696.58</v>
      </c>
      <c r="AC110" s="70">
        <v>1212.73</v>
      </c>
      <c r="AD110" s="70">
        <v>40105.33</v>
      </c>
      <c r="AE110" s="70"/>
      <c r="AF110" s="70"/>
      <c r="AG110" s="70"/>
      <c r="AH110" s="70"/>
      <c r="AI110" s="70"/>
      <c r="AJ110" s="70">
        <v>691.66</v>
      </c>
      <c r="AK110" s="70">
        <v>10008.77</v>
      </c>
      <c r="AL110" s="70">
        <v>288.29000000000002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84754.72</v>
      </c>
      <c r="K111" s="70"/>
      <c r="L111" s="70">
        <v>50.13</v>
      </c>
      <c r="M111" s="70">
        <v>2439.86</v>
      </c>
      <c r="N111" s="70"/>
      <c r="O111" s="70">
        <v>709.96</v>
      </c>
      <c r="P111" s="70"/>
      <c r="Q111" s="70">
        <v>5975.34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1663.97</v>
      </c>
      <c r="AC111" s="70">
        <v>1717.53</v>
      </c>
      <c r="AD111" s="70">
        <v>39613.379999999997</v>
      </c>
      <c r="AE111" s="70">
        <v>312.02</v>
      </c>
      <c r="AF111" s="70">
        <v>227.11</v>
      </c>
      <c r="AG111" s="70">
        <v>187.21</v>
      </c>
      <c r="AH111" s="70">
        <v>354.98</v>
      </c>
      <c r="AI111" s="70"/>
      <c r="AJ111" s="70">
        <v>2335.1799999999998</v>
      </c>
      <c r="AK111" s="70">
        <v>24586.38</v>
      </c>
      <c r="AL111" s="70">
        <v>3243.09</v>
      </c>
      <c r="AM111" s="70">
        <v>1291.1199999999999</v>
      </c>
      <c r="AN111" s="70">
        <v>47.46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145.96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>
        <v>8.5</v>
      </c>
      <c r="AD112" s="70">
        <v>137.46</v>
      </c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162394.63</v>
      </c>
      <c r="K114" s="60">
        <f>SUM(K115,K120,K125,K130)</f>
        <v>0</v>
      </c>
      <c r="L114" s="60">
        <f t="shared" ref="L114:BW114" si="83">SUM(L115,L120,L125,L130)</f>
        <v>266.5</v>
      </c>
      <c r="M114" s="60">
        <f t="shared" si="83"/>
        <v>11049.02</v>
      </c>
      <c r="N114" s="60">
        <f t="shared" si="83"/>
        <v>0</v>
      </c>
      <c r="O114" s="60">
        <f t="shared" si="83"/>
        <v>942.57</v>
      </c>
      <c r="P114" s="60">
        <f t="shared" si="83"/>
        <v>0</v>
      </c>
      <c r="Q114" s="60">
        <f t="shared" si="83"/>
        <v>18087.2</v>
      </c>
      <c r="R114" s="60">
        <f t="shared" si="83"/>
        <v>0</v>
      </c>
      <c r="S114" s="60">
        <f t="shared" si="83"/>
        <v>8673.8499999999985</v>
      </c>
      <c r="T114" s="60">
        <f t="shared" si="83"/>
        <v>0</v>
      </c>
      <c r="U114" s="60">
        <f t="shared" si="83"/>
        <v>49200.909999999996</v>
      </c>
      <c r="V114" s="60">
        <f t="shared" si="83"/>
        <v>0</v>
      </c>
      <c r="W114" s="60">
        <f t="shared" si="83"/>
        <v>0</v>
      </c>
      <c r="X114" s="60">
        <f t="shared" si="83"/>
        <v>741.83</v>
      </c>
      <c r="Y114" s="60">
        <f t="shared" si="83"/>
        <v>132.86000000000001</v>
      </c>
      <c r="Z114" s="60">
        <f t="shared" si="83"/>
        <v>53.14</v>
      </c>
      <c r="AA114" s="60">
        <f t="shared" si="83"/>
        <v>2306.7399999999998</v>
      </c>
      <c r="AB114" s="60">
        <f t="shared" si="83"/>
        <v>2892.8599999999997</v>
      </c>
      <c r="AC114" s="60">
        <f t="shared" si="83"/>
        <v>342.34999999999997</v>
      </c>
      <c r="AD114" s="60">
        <f t="shared" si="83"/>
        <v>35952.229999999996</v>
      </c>
      <c r="AE114" s="60">
        <f t="shared" si="83"/>
        <v>1644.13</v>
      </c>
      <c r="AF114" s="60">
        <f t="shared" si="83"/>
        <v>890.81</v>
      </c>
      <c r="AG114" s="60">
        <f t="shared" si="83"/>
        <v>693.74</v>
      </c>
      <c r="AH114" s="60">
        <f t="shared" si="83"/>
        <v>910.25</v>
      </c>
      <c r="AI114" s="60">
        <f t="shared" si="83"/>
        <v>0</v>
      </c>
      <c r="AJ114" s="60">
        <f t="shared" si="83"/>
        <v>2554.79</v>
      </c>
      <c r="AK114" s="60">
        <f t="shared" si="83"/>
        <v>24053.51</v>
      </c>
      <c r="AL114" s="60">
        <f t="shared" si="83"/>
        <v>1005.34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114941.54000000001</v>
      </c>
      <c r="K115" s="83">
        <f>SUM(K116:K119)</f>
        <v>0</v>
      </c>
      <c r="L115" s="83">
        <f t="shared" ref="L115:BW115" si="85">SUM(L116:L119)</f>
        <v>97.96</v>
      </c>
      <c r="M115" s="83">
        <f t="shared" si="85"/>
        <v>5411.46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11360.11</v>
      </c>
      <c r="R115" s="83">
        <f t="shared" si="85"/>
        <v>0</v>
      </c>
      <c r="S115" s="83">
        <f t="shared" si="85"/>
        <v>5826.4</v>
      </c>
      <c r="T115" s="83">
        <f t="shared" si="85"/>
        <v>0</v>
      </c>
      <c r="U115" s="83">
        <f t="shared" si="85"/>
        <v>35353.949999999997</v>
      </c>
      <c r="V115" s="83">
        <f t="shared" si="85"/>
        <v>0</v>
      </c>
      <c r="W115" s="83">
        <f t="shared" si="85"/>
        <v>0</v>
      </c>
      <c r="X115" s="83">
        <f t="shared" si="85"/>
        <v>741.83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2348.4</v>
      </c>
      <c r="AC115" s="83">
        <f t="shared" si="85"/>
        <v>236.32999999999998</v>
      </c>
      <c r="AD115" s="83">
        <f t="shared" si="85"/>
        <v>28945.579999999998</v>
      </c>
      <c r="AE115" s="83">
        <f t="shared" si="85"/>
        <v>625.51</v>
      </c>
      <c r="AF115" s="83">
        <f t="shared" si="85"/>
        <v>521.41999999999996</v>
      </c>
      <c r="AG115" s="83">
        <f t="shared" si="85"/>
        <v>397.96</v>
      </c>
      <c r="AH115" s="83">
        <f t="shared" si="85"/>
        <v>752.03</v>
      </c>
      <c r="AI115" s="83">
        <f t="shared" si="85"/>
        <v>0</v>
      </c>
      <c r="AJ115" s="83">
        <f t="shared" si="85"/>
        <v>2188.2199999999998</v>
      </c>
      <c r="AK115" s="83">
        <f t="shared" si="85"/>
        <v>19129.04</v>
      </c>
      <c r="AL115" s="83">
        <f t="shared" si="85"/>
        <v>1005.34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s="12" customFormat="1" ht="12.95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69"/>
      <c r="H116" s="69" t="s">
        <v>56</v>
      </c>
      <c r="I116" s="69" t="s">
        <v>57</v>
      </c>
      <c r="J116" s="59">
        <f t="shared" si="59"/>
        <v>68498.76999999999</v>
      </c>
      <c r="K116" s="70"/>
      <c r="L116" s="70">
        <v>97.96</v>
      </c>
      <c r="M116" s="70">
        <v>5411.46</v>
      </c>
      <c r="N116" s="70"/>
      <c r="O116" s="70"/>
      <c r="P116" s="70"/>
      <c r="Q116" s="70">
        <v>11360.11</v>
      </c>
      <c r="R116" s="70"/>
      <c r="S116" s="70">
        <v>2542.12</v>
      </c>
      <c r="T116" s="70"/>
      <c r="U116" s="70">
        <v>13981.64</v>
      </c>
      <c r="V116" s="70"/>
      <c r="W116" s="70"/>
      <c r="X116" s="70">
        <v>741.83</v>
      </c>
      <c r="Y116" s="70"/>
      <c r="Z116" s="70"/>
      <c r="AA116" s="70"/>
      <c r="AB116" s="70">
        <v>1861.74</v>
      </c>
      <c r="AC116" s="70">
        <v>163.69999999999999</v>
      </c>
      <c r="AD116" s="70">
        <v>23185.599999999999</v>
      </c>
      <c r="AE116" s="70">
        <v>625.51</v>
      </c>
      <c r="AF116" s="70">
        <v>521.41999999999996</v>
      </c>
      <c r="AG116" s="70">
        <v>397.96</v>
      </c>
      <c r="AH116" s="70">
        <v>752.03</v>
      </c>
      <c r="AI116" s="70"/>
      <c r="AJ116" s="70">
        <v>809.39</v>
      </c>
      <c r="AK116" s="70">
        <v>6046.3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91"/>
      <c r="CM116" s="8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46442.77</v>
      </c>
      <c r="K117" s="70"/>
      <c r="L117" s="70"/>
      <c r="M117" s="70"/>
      <c r="N117" s="70"/>
      <c r="O117" s="70"/>
      <c r="P117" s="70"/>
      <c r="Q117" s="70"/>
      <c r="R117" s="70"/>
      <c r="S117" s="70">
        <v>3284.28</v>
      </c>
      <c r="T117" s="70"/>
      <c r="U117" s="70">
        <v>21372.31</v>
      </c>
      <c r="V117" s="70"/>
      <c r="W117" s="70"/>
      <c r="X117" s="70"/>
      <c r="Y117" s="70"/>
      <c r="Z117" s="70"/>
      <c r="AA117" s="70"/>
      <c r="AB117" s="70">
        <v>486.66</v>
      </c>
      <c r="AC117" s="70">
        <v>72.63</v>
      </c>
      <c r="AD117" s="70">
        <v>5759.98</v>
      </c>
      <c r="AE117" s="70"/>
      <c r="AF117" s="70"/>
      <c r="AG117" s="70"/>
      <c r="AH117" s="70"/>
      <c r="AI117" s="70"/>
      <c r="AJ117" s="70">
        <v>1378.83</v>
      </c>
      <c r="AK117" s="70">
        <v>13082.74</v>
      </c>
      <c r="AL117" s="70">
        <v>1005.34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46471.26</v>
      </c>
      <c r="K120" s="83">
        <f>SUM(K121:K124)</f>
        <v>0</v>
      </c>
      <c r="L120" s="83">
        <f t="shared" ref="L120:BW120" si="87">SUM(L121:L124)</f>
        <v>168.54</v>
      </c>
      <c r="M120" s="83">
        <f t="shared" si="87"/>
        <v>5637.56</v>
      </c>
      <c r="N120" s="83">
        <f t="shared" si="87"/>
        <v>0</v>
      </c>
      <c r="O120" s="83">
        <f t="shared" si="87"/>
        <v>942.57</v>
      </c>
      <c r="P120" s="83">
        <f t="shared" si="87"/>
        <v>0</v>
      </c>
      <c r="Q120" s="83">
        <f t="shared" si="87"/>
        <v>6727.09</v>
      </c>
      <c r="R120" s="83">
        <f t="shared" si="87"/>
        <v>0</v>
      </c>
      <c r="S120" s="83">
        <f t="shared" si="87"/>
        <v>2847.45</v>
      </c>
      <c r="T120" s="83">
        <f t="shared" si="87"/>
        <v>0</v>
      </c>
      <c r="U120" s="83">
        <f t="shared" si="87"/>
        <v>13846.96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132.86000000000001</v>
      </c>
      <c r="Z120" s="83">
        <f t="shared" si="87"/>
        <v>53.14</v>
      </c>
      <c r="AA120" s="83">
        <f t="shared" si="87"/>
        <v>2306.7399999999998</v>
      </c>
      <c r="AB120" s="83">
        <f t="shared" si="87"/>
        <v>526.26</v>
      </c>
      <c r="AC120" s="83">
        <f t="shared" si="87"/>
        <v>92.27</v>
      </c>
      <c r="AD120" s="83">
        <f t="shared" si="87"/>
        <v>6558.12</v>
      </c>
      <c r="AE120" s="83">
        <f t="shared" si="87"/>
        <v>1018.62</v>
      </c>
      <c r="AF120" s="83">
        <f t="shared" si="87"/>
        <v>369.39</v>
      </c>
      <c r="AG120" s="83">
        <f t="shared" si="87"/>
        <v>295.77999999999997</v>
      </c>
      <c r="AH120" s="83">
        <f t="shared" si="87"/>
        <v>158.22</v>
      </c>
      <c r="AI120" s="83">
        <f t="shared" si="87"/>
        <v>0</v>
      </c>
      <c r="AJ120" s="83">
        <f t="shared" si="87"/>
        <v>366.57</v>
      </c>
      <c r="AK120" s="83">
        <f t="shared" si="87"/>
        <v>4423.12</v>
      </c>
      <c r="AL120" s="83">
        <f t="shared" si="87"/>
        <v>0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0</v>
      </c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0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46471.26</v>
      </c>
      <c r="K122" s="70"/>
      <c r="L122" s="70">
        <v>168.54</v>
      </c>
      <c r="M122" s="70">
        <v>5637.56</v>
      </c>
      <c r="N122" s="70"/>
      <c r="O122" s="70">
        <v>942.57</v>
      </c>
      <c r="P122" s="70"/>
      <c r="Q122" s="70">
        <v>6727.09</v>
      </c>
      <c r="R122" s="70"/>
      <c r="S122" s="70">
        <v>2847.45</v>
      </c>
      <c r="T122" s="70"/>
      <c r="U122" s="70">
        <v>13846.96</v>
      </c>
      <c r="V122" s="70"/>
      <c r="W122" s="70"/>
      <c r="X122" s="70"/>
      <c r="Y122" s="70">
        <v>132.86000000000001</v>
      </c>
      <c r="Z122" s="70">
        <v>53.14</v>
      </c>
      <c r="AA122" s="70">
        <v>2306.7399999999998</v>
      </c>
      <c r="AB122" s="70">
        <v>526.26</v>
      </c>
      <c r="AC122" s="70">
        <v>92.27</v>
      </c>
      <c r="AD122" s="70">
        <v>6558.12</v>
      </c>
      <c r="AE122" s="70">
        <v>1018.62</v>
      </c>
      <c r="AF122" s="70">
        <v>369.39</v>
      </c>
      <c r="AG122" s="70">
        <v>295.77999999999997</v>
      </c>
      <c r="AH122" s="70">
        <v>158.22</v>
      </c>
      <c r="AI122" s="70"/>
      <c r="AJ122" s="70">
        <v>366.57</v>
      </c>
      <c r="AK122" s="70">
        <v>4423.12</v>
      </c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981.82999999999993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18.2</v>
      </c>
      <c r="AC130" s="83">
        <f t="shared" si="91"/>
        <v>13.75</v>
      </c>
      <c r="AD130" s="83">
        <f t="shared" si="91"/>
        <v>448.53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501.35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981.82999999999993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18.2</v>
      </c>
      <c r="AC132" s="70">
        <v>13.75</v>
      </c>
      <c r="AD132" s="70">
        <v>448.53</v>
      </c>
      <c r="AE132" s="70"/>
      <c r="AF132" s="70"/>
      <c r="AG132" s="70"/>
      <c r="AH132" s="70"/>
      <c r="AI132" s="70"/>
      <c r="AJ132" s="70"/>
      <c r="AK132" s="70">
        <v>501.35</v>
      </c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228014.13999999998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5272.49</v>
      </c>
      <c r="N135" s="60">
        <f t="shared" si="94"/>
        <v>0</v>
      </c>
      <c r="O135" s="60">
        <f t="shared" si="94"/>
        <v>1665.62</v>
      </c>
      <c r="P135" s="60">
        <f t="shared" si="94"/>
        <v>0</v>
      </c>
      <c r="Q135" s="60">
        <f t="shared" si="94"/>
        <v>13270.95</v>
      </c>
      <c r="R135" s="60">
        <f t="shared" si="94"/>
        <v>0</v>
      </c>
      <c r="S135" s="60">
        <f t="shared" si="94"/>
        <v>14672.810000000001</v>
      </c>
      <c r="T135" s="60">
        <f t="shared" si="94"/>
        <v>0</v>
      </c>
      <c r="U135" s="60">
        <f t="shared" si="94"/>
        <v>70944.13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0</v>
      </c>
      <c r="AB135" s="60">
        <f t="shared" si="94"/>
        <v>3669.0699999999997</v>
      </c>
      <c r="AC135" s="60">
        <f t="shared" si="94"/>
        <v>1613.75</v>
      </c>
      <c r="AD135" s="60">
        <f t="shared" si="94"/>
        <v>57017.58</v>
      </c>
      <c r="AE135" s="60">
        <f t="shared" si="94"/>
        <v>756.65000000000009</v>
      </c>
      <c r="AF135" s="60">
        <f t="shared" si="94"/>
        <v>483.31</v>
      </c>
      <c r="AG135" s="60">
        <f t="shared" si="94"/>
        <v>354.32</v>
      </c>
      <c r="AH135" s="60">
        <f t="shared" si="94"/>
        <v>710</v>
      </c>
      <c r="AI135" s="60">
        <f t="shared" si="94"/>
        <v>0</v>
      </c>
      <c r="AJ135" s="60">
        <f t="shared" si="94"/>
        <v>2593.9299999999998</v>
      </c>
      <c r="AK135" s="60">
        <f t="shared" si="94"/>
        <v>50125.2</v>
      </c>
      <c r="AL135" s="60">
        <f t="shared" si="94"/>
        <v>2156.7200000000003</v>
      </c>
      <c r="AM135" s="60">
        <f t="shared" si="94"/>
        <v>2707.61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56540.239999999991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2828.09</v>
      </c>
      <c r="N136" s="70">
        <f t="shared" si="96"/>
        <v>0</v>
      </c>
      <c r="O136" s="70">
        <f t="shared" si="96"/>
        <v>1100.23</v>
      </c>
      <c r="P136" s="70">
        <f t="shared" si="96"/>
        <v>0</v>
      </c>
      <c r="Q136" s="70">
        <f t="shared" si="96"/>
        <v>7183.65</v>
      </c>
      <c r="R136" s="70">
        <f t="shared" si="96"/>
        <v>0</v>
      </c>
      <c r="S136" s="70">
        <f t="shared" si="96"/>
        <v>3457.61</v>
      </c>
      <c r="T136" s="70">
        <f t="shared" si="96"/>
        <v>0</v>
      </c>
      <c r="U136" s="70">
        <f t="shared" si="96"/>
        <v>14818.31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1055.53</v>
      </c>
      <c r="AC136" s="70">
        <f t="shared" si="96"/>
        <v>402.84</v>
      </c>
      <c r="AD136" s="70">
        <f t="shared" si="96"/>
        <v>16148.939999999999</v>
      </c>
      <c r="AE136" s="70">
        <f t="shared" si="96"/>
        <v>404.55</v>
      </c>
      <c r="AF136" s="70">
        <f t="shared" si="96"/>
        <v>283.56</v>
      </c>
      <c r="AG136" s="70">
        <f t="shared" si="96"/>
        <v>215.51</v>
      </c>
      <c r="AH136" s="70">
        <f t="shared" si="96"/>
        <v>476.39</v>
      </c>
      <c r="AI136" s="70">
        <f t="shared" si="96"/>
        <v>0</v>
      </c>
      <c r="AJ136" s="70">
        <f t="shared" si="96"/>
        <v>553.84</v>
      </c>
      <c r="AK136" s="70">
        <f t="shared" si="96"/>
        <v>6872.88</v>
      </c>
      <c r="AL136" s="70">
        <f t="shared" si="96"/>
        <v>738.31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8336.2800000000007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779.25</v>
      </c>
      <c r="AC137" s="70">
        <v>108.57</v>
      </c>
      <c r="AD137" s="70">
        <v>7448.46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1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2147.58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>
        <v>176.78</v>
      </c>
      <c r="AK138" s="70">
        <v>1649.97</v>
      </c>
      <c r="AL138" s="70">
        <v>320.83</v>
      </c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46056.38</v>
      </c>
      <c r="K139" s="70"/>
      <c r="L139" s="70"/>
      <c r="M139" s="70">
        <v>2828.09</v>
      </c>
      <c r="N139" s="70"/>
      <c r="O139" s="70">
        <v>1100.23</v>
      </c>
      <c r="P139" s="70"/>
      <c r="Q139" s="70">
        <v>7183.65</v>
      </c>
      <c r="R139" s="70"/>
      <c r="S139" s="70">
        <v>3457.61</v>
      </c>
      <c r="T139" s="70"/>
      <c r="U139" s="70">
        <v>14818.31</v>
      </c>
      <c r="V139" s="70"/>
      <c r="W139" s="70"/>
      <c r="X139" s="70"/>
      <c r="Y139" s="70"/>
      <c r="Z139" s="70"/>
      <c r="AA139" s="70"/>
      <c r="AB139" s="70">
        <v>276.27999999999997</v>
      </c>
      <c r="AC139" s="70">
        <v>294.27</v>
      </c>
      <c r="AD139" s="70">
        <v>8700.48</v>
      </c>
      <c r="AE139" s="70">
        <v>404.55</v>
      </c>
      <c r="AF139" s="70">
        <v>283.56</v>
      </c>
      <c r="AG139" s="70">
        <v>215.51</v>
      </c>
      <c r="AH139" s="70">
        <v>476.39</v>
      </c>
      <c r="AI139" s="70"/>
      <c r="AJ139" s="70">
        <v>377.06</v>
      </c>
      <c r="AK139" s="70">
        <v>5222.91</v>
      </c>
      <c r="AL139" s="70">
        <v>417.48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/>
      <c r="N140" s="70"/>
      <c r="O140" s="70"/>
      <c r="P140" s="70"/>
      <c r="Q140" s="70"/>
      <c r="R140" s="70"/>
      <c r="S140" s="70"/>
      <c r="T140" s="70"/>
      <c r="U140" s="70"/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171473.9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2444.4</v>
      </c>
      <c r="N145" s="70">
        <f t="shared" si="103"/>
        <v>0</v>
      </c>
      <c r="O145" s="70">
        <f t="shared" si="103"/>
        <v>565.39</v>
      </c>
      <c r="P145" s="70">
        <f t="shared" si="103"/>
        <v>0</v>
      </c>
      <c r="Q145" s="70">
        <f t="shared" si="103"/>
        <v>6087.3</v>
      </c>
      <c r="R145" s="70">
        <f t="shared" si="103"/>
        <v>0</v>
      </c>
      <c r="S145" s="70">
        <f t="shared" si="103"/>
        <v>11215.2</v>
      </c>
      <c r="T145" s="70">
        <f t="shared" si="103"/>
        <v>0</v>
      </c>
      <c r="U145" s="70">
        <f t="shared" si="103"/>
        <v>56125.82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0</v>
      </c>
      <c r="AB145" s="70">
        <f t="shared" si="103"/>
        <v>2613.54</v>
      </c>
      <c r="AC145" s="70">
        <f t="shared" si="103"/>
        <v>1210.9100000000001</v>
      </c>
      <c r="AD145" s="70">
        <f t="shared" si="103"/>
        <v>40868.639999999999</v>
      </c>
      <c r="AE145" s="70">
        <f t="shared" si="103"/>
        <v>352.1</v>
      </c>
      <c r="AF145" s="70">
        <f t="shared" si="103"/>
        <v>199.75</v>
      </c>
      <c r="AG145" s="70">
        <f t="shared" si="103"/>
        <v>138.81</v>
      </c>
      <c r="AH145" s="70">
        <f t="shared" si="103"/>
        <v>233.61</v>
      </c>
      <c r="AI145" s="70">
        <f t="shared" si="103"/>
        <v>0</v>
      </c>
      <c r="AJ145" s="70">
        <f t="shared" si="103"/>
        <v>2040.09</v>
      </c>
      <c r="AK145" s="70">
        <f t="shared" si="103"/>
        <v>43252.32</v>
      </c>
      <c r="AL145" s="70">
        <f t="shared" si="103"/>
        <v>1418.41</v>
      </c>
      <c r="AM145" s="70">
        <f t="shared" si="103"/>
        <v>2707.61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15799.800000000001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492.41</v>
      </c>
      <c r="AC146" s="70">
        <v>164.18</v>
      </c>
      <c r="AD146" s="70">
        <v>5754.63</v>
      </c>
      <c r="AE146" s="70"/>
      <c r="AF146" s="70"/>
      <c r="AG146" s="70"/>
      <c r="AH146" s="70"/>
      <c r="AI146" s="70"/>
      <c r="AJ146" s="70">
        <v>541.26</v>
      </c>
      <c r="AK146" s="70">
        <v>5533.12</v>
      </c>
      <c r="AL146" s="70">
        <v>606.59</v>
      </c>
      <c r="AM146" s="70">
        <v>2707.61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95310.63</v>
      </c>
      <c r="K147" s="70"/>
      <c r="L147" s="70"/>
      <c r="M147" s="70"/>
      <c r="N147" s="70"/>
      <c r="O147" s="70"/>
      <c r="P147" s="70"/>
      <c r="Q147" s="70"/>
      <c r="R147" s="70"/>
      <c r="S147" s="70">
        <v>5795.46</v>
      </c>
      <c r="T147" s="70"/>
      <c r="U147" s="70">
        <v>32559.39</v>
      </c>
      <c r="V147" s="70"/>
      <c r="W147" s="70"/>
      <c r="X147" s="70"/>
      <c r="Y147" s="70"/>
      <c r="Z147" s="70"/>
      <c r="AA147" s="70"/>
      <c r="AB147" s="70">
        <v>1612.62</v>
      </c>
      <c r="AC147" s="70">
        <v>633.96</v>
      </c>
      <c r="AD147" s="70">
        <v>26464.26</v>
      </c>
      <c r="AE147" s="70"/>
      <c r="AF147" s="70"/>
      <c r="AG147" s="70"/>
      <c r="AH147" s="70"/>
      <c r="AI147" s="70"/>
      <c r="AJ147" s="70">
        <v>1388.8</v>
      </c>
      <c r="AK147" s="70">
        <v>26264.39</v>
      </c>
      <c r="AL147" s="70">
        <v>591.75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60363.469999999994</v>
      </c>
      <c r="K148" s="70"/>
      <c r="L148" s="70"/>
      <c r="M148" s="70">
        <v>2444.4</v>
      </c>
      <c r="N148" s="70"/>
      <c r="O148" s="70">
        <v>565.39</v>
      </c>
      <c r="P148" s="70"/>
      <c r="Q148" s="70">
        <v>6087.3</v>
      </c>
      <c r="R148" s="70"/>
      <c r="S148" s="70">
        <v>5419.74</v>
      </c>
      <c r="T148" s="70"/>
      <c r="U148" s="70">
        <v>23566.43</v>
      </c>
      <c r="V148" s="70"/>
      <c r="W148" s="70"/>
      <c r="X148" s="70"/>
      <c r="Y148" s="70"/>
      <c r="Z148" s="70"/>
      <c r="AA148" s="70"/>
      <c r="AB148" s="70">
        <v>508.51</v>
      </c>
      <c r="AC148" s="70">
        <v>412.77</v>
      </c>
      <c r="AD148" s="70">
        <v>8649.75</v>
      </c>
      <c r="AE148" s="70">
        <v>352.1</v>
      </c>
      <c r="AF148" s="70">
        <v>199.75</v>
      </c>
      <c r="AG148" s="70">
        <v>138.81</v>
      </c>
      <c r="AH148" s="70">
        <v>233.61</v>
      </c>
      <c r="AI148" s="70"/>
      <c r="AJ148" s="70">
        <v>110.03</v>
      </c>
      <c r="AK148" s="70">
        <v>11454.81</v>
      </c>
      <c r="AL148" s="70">
        <v>220.07</v>
      </c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3071048.2199999997</v>
      </c>
      <c r="K155" s="60">
        <f>SUM(K156,K166)</f>
        <v>0</v>
      </c>
      <c r="L155" s="60">
        <f t="shared" ref="L155:BW155" si="107">SUM(L156,L166)</f>
        <v>10176.349999999999</v>
      </c>
      <c r="M155" s="60">
        <f t="shared" si="107"/>
        <v>348220.62999999995</v>
      </c>
      <c r="N155" s="60">
        <f t="shared" si="107"/>
        <v>0</v>
      </c>
      <c r="O155" s="60">
        <f t="shared" si="107"/>
        <v>15759.42</v>
      </c>
      <c r="P155" s="60">
        <f t="shared" si="107"/>
        <v>82065.89</v>
      </c>
      <c r="Q155" s="60">
        <f t="shared" si="107"/>
        <v>678109.63</v>
      </c>
      <c r="R155" s="60">
        <f t="shared" si="107"/>
        <v>0</v>
      </c>
      <c r="S155" s="60">
        <f t="shared" si="107"/>
        <v>0</v>
      </c>
      <c r="T155" s="60">
        <f t="shared" si="107"/>
        <v>159747.69999999998</v>
      </c>
      <c r="U155" s="60">
        <f t="shared" si="107"/>
        <v>402420.21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1351.06</v>
      </c>
      <c r="Z155" s="60">
        <f t="shared" si="107"/>
        <v>197073.43</v>
      </c>
      <c r="AA155" s="60">
        <f t="shared" si="107"/>
        <v>308311.49</v>
      </c>
      <c r="AB155" s="60">
        <f t="shared" si="107"/>
        <v>0</v>
      </c>
      <c r="AC155" s="60">
        <f t="shared" si="107"/>
        <v>142131.40999999997</v>
      </c>
      <c r="AD155" s="60">
        <f t="shared" si="107"/>
        <v>349556.91</v>
      </c>
      <c r="AE155" s="60">
        <f t="shared" si="107"/>
        <v>50591.740000000005</v>
      </c>
      <c r="AF155" s="60">
        <f t="shared" si="107"/>
        <v>20414.559999999998</v>
      </c>
      <c r="AG155" s="60">
        <f t="shared" si="107"/>
        <v>12537.009999999998</v>
      </c>
      <c r="AH155" s="60">
        <f t="shared" si="107"/>
        <v>20770.14</v>
      </c>
      <c r="AI155" s="60">
        <f t="shared" si="107"/>
        <v>0</v>
      </c>
      <c r="AJ155" s="60">
        <f t="shared" si="107"/>
        <v>0</v>
      </c>
      <c r="AK155" s="60">
        <f t="shared" si="107"/>
        <v>174267.61</v>
      </c>
      <c r="AL155" s="60">
        <f t="shared" si="107"/>
        <v>58468.380000000005</v>
      </c>
      <c r="AM155" s="60">
        <f t="shared" si="107"/>
        <v>20698.640000000003</v>
      </c>
      <c r="AN155" s="60">
        <f t="shared" si="107"/>
        <v>0</v>
      </c>
      <c r="AO155" s="60">
        <f t="shared" si="107"/>
        <v>18376.009999999998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2466340.61</v>
      </c>
      <c r="K156" s="60">
        <f>SUM(K157,K165)</f>
        <v>0</v>
      </c>
      <c r="L156" s="60">
        <f t="shared" ref="L156:BW156" si="109">SUM(L157,L165)</f>
        <v>8545.6099999999988</v>
      </c>
      <c r="M156" s="60">
        <f t="shared" si="109"/>
        <v>291785.57999999996</v>
      </c>
      <c r="N156" s="60">
        <f t="shared" si="109"/>
        <v>0</v>
      </c>
      <c r="O156" s="60">
        <f t="shared" si="109"/>
        <v>12207.2</v>
      </c>
      <c r="P156" s="60">
        <f t="shared" si="109"/>
        <v>69704.77</v>
      </c>
      <c r="Q156" s="60">
        <f t="shared" si="109"/>
        <v>564469.17000000004</v>
      </c>
      <c r="R156" s="60">
        <f t="shared" si="109"/>
        <v>0</v>
      </c>
      <c r="S156" s="60">
        <f t="shared" si="109"/>
        <v>0</v>
      </c>
      <c r="T156" s="60">
        <f t="shared" si="109"/>
        <v>100556.12999999999</v>
      </c>
      <c r="U156" s="60">
        <f t="shared" si="109"/>
        <v>251658.51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0</v>
      </c>
      <c r="Z156" s="60">
        <f t="shared" si="109"/>
        <v>166242.4</v>
      </c>
      <c r="AA156" s="60">
        <f t="shared" si="109"/>
        <v>219323.48</v>
      </c>
      <c r="AB156" s="60">
        <f t="shared" si="109"/>
        <v>0</v>
      </c>
      <c r="AC156" s="60">
        <f t="shared" si="109"/>
        <v>137696.01999999999</v>
      </c>
      <c r="AD156" s="60">
        <f t="shared" si="109"/>
        <v>336402.98</v>
      </c>
      <c r="AE156" s="60">
        <f t="shared" si="109"/>
        <v>41148.660000000003</v>
      </c>
      <c r="AF156" s="60">
        <f t="shared" si="109"/>
        <v>16881.64</v>
      </c>
      <c r="AG156" s="60">
        <f t="shared" si="109"/>
        <v>10602.029999999999</v>
      </c>
      <c r="AH156" s="60">
        <f t="shared" si="109"/>
        <v>17425.009999999998</v>
      </c>
      <c r="AI156" s="60">
        <f t="shared" si="109"/>
        <v>0</v>
      </c>
      <c r="AJ156" s="60">
        <f t="shared" si="109"/>
        <v>0</v>
      </c>
      <c r="AK156" s="60">
        <f t="shared" si="109"/>
        <v>131994.03</v>
      </c>
      <c r="AL156" s="60">
        <f t="shared" si="109"/>
        <v>50622.740000000005</v>
      </c>
      <c r="AM156" s="60">
        <f t="shared" si="109"/>
        <v>20698.640000000003</v>
      </c>
      <c r="AN156" s="60">
        <f t="shared" si="109"/>
        <v>0</v>
      </c>
      <c r="AO156" s="60">
        <f t="shared" si="109"/>
        <v>18376.009999999998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2093813.12</v>
      </c>
      <c r="K157" s="83">
        <f>SUM(K158,K162,K163,K164)</f>
        <v>0</v>
      </c>
      <c r="L157" s="83">
        <f t="shared" ref="L157:BW157" si="111">SUM(L158,L162,L163,L164)</f>
        <v>6485.7199999999993</v>
      </c>
      <c r="M157" s="83">
        <f t="shared" si="111"/>
        <v>175051.11</v>
      </c>
      <c r="N157" s="83">
        <f t="shared" si="111"/>
        <v>0</v>
      </c>
      <c r="O157" s="83">
        <f t="shared" si="111"/>
        <v>0</v>
      </c>
      <c r="P157" s="83">
        <f t="shared" si="111"/>
        <v>59623.53</v>
      </c>
      <c r="Q157" s="83">
        <f t="shared" si="111"/>
        <v>369926.73000000004</v>
      </c>
      <c r="R157" s="83">
        <f t="shared" si="111"/>
        <v>0</v>
      </c>
      <c r="S157" s="83">
        <f t="shared" si="111"/>
        <v>0</v>
      </c>
      <c r="T157" s="83">
        <f t="shared" si="111"/>
        <v>100556.12999999999</v>
      </c>
      <c r="U157" s="83">
        <f t="shared" si="111"/>
        <v>251658.51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0</v>
      </c>
      <c r="Z157" s="83">
        <f t="shared" si="111"/>
        <v>166242.4</v>
      </c>
      <c r="AA157" s="83">
        <f t="shared" si="111"/>
        <v>219323.48</v>
      </c>
      <c r="AB157" s="83">
        <f t="shared" si="111"/>
        <v>0</v>
      </c>
      <c r="AC157" s="83">
        <f t="shared" si="111"/>
        <v>137696.01999999999</v>
      </c>
      <c r="AD157" s="83">
        <f t="shared" si="111"/>
        <v>336402.98</v>
      </c>
      <c r="AE157" s="83">
        <f t="shared" si="111"/>
        <v>25912.140000000003</v>
      </c>
      <c r="AF157" s="83">
        <f t="shared" si="111"/>
        <v>11176.279999999999</v>
      </c>
      <c r="AG157" s="83">
        <f t="shared" si="111"/>
        <v>6332.37</v>
      </c>
      <c r="AH157" s="83">
        <f t="shared" si="111"/>
        <v>8934.2999999999993</v>
      </c>
      <c r="AI157" s="83">
        <f t="shared" si="111"/>
        <v>0</v>
      </c>
      <c r="AJ157" s="83">
        <f t="shared" si="111"/>
        <v>0</v>
      </c>
      <c r="AK157" s="83">
        <f t="shared" si="111"/>
        <v>129694.03</v>
      </c>
      <c r="AL157" s="83">
        <f t="shared" si="111"/>
        <v>49722.740000000005</v>
      </c>
      <c r="AM157" s="83">
        <f t="shared" si="111"/>
        <v>20698.640000000003</v>
      </c>
      <c r="AN157" s="83">
        <f t="shared" si="111"/>
        <v>0</v>
      </c>
      <c r="AO157" s="83">
        <f t="shared" si="111"/>
        <v>18376.009999999998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1393169.43</v>
      </c>
      <c r="K158" s="72">
        <f>SUM(K159:K161)</f>
        <v>0</v>
      </c>
      <c r="L158" s="72">
        <f t="shared" ref="L158:BW158" si="113">SUM(L159:L161)</f>
        <v>4690.3999999999996</v>
      </c>
      <c r="M158" s="72">
        <f t="shared" si="113"/>
        <v>111225.1</v>
      </c>
      <c r="N158" s="72">
        <f t="shared" si="113"/>
        <v>0</v>
      </c>
      <c r="O158" s="72">
        <f t="shared" si="113"/>
        <v>0</v>
      </c>
      <c r="P158" s="72">
        <f t="shared" si="113"/>
        <v>43484.47</v>
      </c>
      <c r="Q158" s="72">
        <f t="shared" si="113"/>
        <v>274792.12</v>
      </c>
      <c r="R158" s="72">
        <f t="shared" si="113"/>
        <v>0</v>
      </c>
      <c r="S158" s="72">
        <f t="shared" si="113"/>
        <v>0</v>
      </c>
      <c r="T158" s="72">
        <f t="shared" si="113"/>
        <v>66513.679999999993</v>
      </c>
      <c r="U158" s="72">
        <f t="shared" si="113"/>
        <v>169790.8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0</v>
      </c>
      <c r="Z158" s="72">
        <f t="shared" si="113"/>
        <v>112543</v>
      </c>
      <c r="AA158" s="72">
        <f t="shared" si="113"/>
        <v>153987.62</v>
      </c>
      <c r="AB158" s="72">
        <f t="shared" si="113"/>
        <v>0</v>
      </c>
      <c r="AC158" s="72">
        <f t="shared" si="113"/>
        <v>79487.66</v>
      </c>
      <c r="AD158" s="72">
        <f t="shared" si="113"/>
        <v>193861.93</v>
      </c>
      <c r="AE158" s="72">
        <f t="shared" si="113"/>
        <v>17925.68</v>
      </c>
      <c r="AF158" s="72">
        <f t="shared" si="113"/>
        <v>7758.47</v>
      </c>
      <c r="AG158" s="72">
        <f t="shared" si="113"/>
        <v>4512.42</v>
      </c>
      <c r="AH158" s="72">
        <f t="shared" si="113"/>
        <v>7047.23</v>
      </c>
      <c r="AI158" s="72">
        <f t="shared" si="113"/>
        <v>0</v>
      </c>
      <c r="AJ158" s="72">
        <f t="shared" si="113"/>
        <v>0</v>
      </c>
      <c r="AK158" s="72">
        <f t="shared" si="113"/>
        <v>78675.039999999994</v>
      </c>
      <c r="AL158" s="72">
        <f t="shared" si="113"/>
        <v>33890.76</v>
      </c>
      <c r="AM158" s="72">
        <f t="shared" si="113"/>
        <v>17741.830000000002</v>
      </c>
      <c r="AN158" s="72">
        <f t="shared" si="113"/>
        <v>0</v>
      </c>
      <c r="AO158" s="72">
        <f t="shared" si="113"/>
        <v>15241.22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1393169.43</v>
      </c>
      <c r="K159" s="70"/>
      <c r="L159" s="70">
        <v>4690.3999999999996</v>
      </c>
      <c r="M159" s="70">
        <v>111225.1</v>
      </c>
      <c r="N159" s="70"/>
      <c r="O159" s="70"/>
      <c r="P159" s="70">
        <v>43484.47</v>
      </c>
      <c r="Q159" s="70">
        <v>274792.12</v>
      </c>
      <c r="R159" s="70"/>
      <c r="S159" s="70"/>
      <c r="T159" s="70">
        <v>66513.679999999993</v>
      </c>
      <c r="U159" s="70">
        <v>169790.8</v>
      </c>
      <c r="V159" s="70"/>
      <c r="W159" s="70"/>
      <c r="X159" s="70"/>
      <c r="Y159" s="70"/>
      <c r="Z159" s="70">
        <v>112543</v>
      </c>
      <c r="AA159" s="70">
        <v>153987.62</v>
      </c>
      <c r="AB159" s="70"/>
      <c r="AC159" s="70">
        <v>79487.66</v>
      </c>
      <c r="AD159" s="70">
        <v>193861.93</v>
      </c>
      <c r="AE159" s="70">
        <v>17925.68</v>
      </c>
      <c r="AF159" s="70">
        <v>7758.47</v>
      </c>
      <c r="AG159" s="70">
        <v>4512.42</v>
      </c>
      <c r="AH159" s="70">
        <v>7047.23</v>
      </c>
      <c r="AI159" s="70"/>
      <c r="AJ159" s="70"/>
      <c r="AK159" s="70">
        <v>78675.039999999994</v>
      </c>
      <c r="AL159" s="70">
        <v>33890.76</v>
      </c>
      <c r="AM159" s="70">
        <v>17741.830000000002</v>
      </c>
      <c r="AN159" s="70"/>
      <c r="AO159" s="70">
        <v>15241.22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510831.25</v>
      </c>
      <c r="K162" s="70"/>
      <c r="L162" s="70">
        <v>1478.73</v>
      </c>
      <c r="M162" s="70">
        <v>35407.43</v>
      </c>
      <c r="N162" s="70"/>
      <c r="O162" s="70"/>
      <c r="P162" s="70">
        <v>14411.17</v>
      </c>
      <c r="Q162" s="70">
        <v>66197.149999999994</v>
      </c>
      <c r="R162" s="70"/>
      <c r="S162" s="70"/>
      <c r="T162" s="70">
        <v>25863.3</v>
      </c>
      <c r="U162" s="70">
        <v>68930.02</v>
      </c>
      <c r="V162" s="70"/>
      <c r="W162" s="70"/>
      <c r="X162" s="70"/>
      <c r="Y162" s="70"/>
      <c r="Z162" s="70">
        <v>43667.43</v>
      </c>
      <c r="AA162" s="70">
        <v>48734.89</v>
      </c>
      <c r="AB162" s="70"/>
      <c r="AC162" s="70">
        <v>43001.03</v>
      </c>
      <c r="AD162" s="70">
        <v>104165.91</v>
      </c>
      <c r="AE162" s="70">
        <v>5320.81</v>
      </c>
      <c r="AF162" s="70">
        <v>2510.85</v>
      </c>
      <c r="AG162" s="70">
        <v>1290.3800000000001</v>
      </c>
      <c r="AH162" s="70">
        <v>1519.99</v>
      </c>
      <c r="AI162" s="70"/>
      <c r="AJ162" s="70"/>
      <c r="AK162" s="70">
        <v>31449.11</v>
      </c>
      <c r="AL162" s="70">
        <v>10950.36</v>
      </c>
      <c r="AM162" s="70">
        <v>2861.77</v>
      </c>
      <c r="AN162" s="70"/>
      <c r="AO162" s="70">
        <v>3070.92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189812.44</v>
      </c>
      <c r="K163" s="70"/>
      <c r="L163" s="70">
        <v>316.58999999999997</v>
      </c>
      <c r="M163" s="70">
        <v>28418.58</v>
      </c>
      <c r="N163" s="70"/>
      <c r="O163" s="70"/>
      <c r="P163" s="70">
        <v>1727.89</v>
      </c>
      <c r="Q163" s="70">
        <v>28937.46</v>
      </c>
      <c r="R163" s="70"/>
      <c r="S163" s="70"/>
      <c r="T163" s="70">
        <v>8179.15</v>
      </c>
      <c r="U163" s="70">
        <v>12937.69</v>
      </c>
      <c r="V163" s="70"/>
      <c r="W163" s="70"/>
      <c r="X163" s="70"/>
      <c r="Y163" s="70"/>
      <c r="Z163" s="70">
        <v>10031.969999999999</v>
      </c>
      <c r="AA163" s="70">
        <v>16600.97</v>
      </c>
      <c r="AB163" s="70"/>
      <c r="AC163" s="70">
        <v>15207.33</v>
      </c>
      <c r="AD163" s="70">
        <v>38375.14</v>
      </c>
      <c r="AE163" s="70">
        <v>2665.65</v>
      </c>
      <c r="AF163" s="70">
        <v>906.96</v>
      </c>
      <c r="AG163" s="70">
        <v>529.57000000000005</v>
      </c>
      <c r="AH163" s="70">
        <v>367.08</v>
      </c>
      <c r="AI163" s="70"/>
      <c r="AJ163" s="70"/>
      <c r="AK163" s="70">
        <v>19569.88</v>
      </c>
      <c r="AL163" s="70">
        <v>4881.62</v>
      </c>
      <c r="AM163" s="70">
        <v>95.04</v>
      </c>
      <c r="AN163" s="70"/>
      <c r="AO163" s="70">
        <v>63.87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372527.49</v>
      </c>
      <c r="K165" s="89"/>
      <c r="L165" s="89">
        <v>2059.89</v>
      </c>
      <c r="M165" s="89">
        <v>116734.47</v>
      </c>
      <c r="N165" s="89"/>
      <c r="O165" s="89">
        <v>12207.2</v>
      </c>
      <c r="P165" s="89">
        <v>10081.24</v>
      </c>
      <c r="Q165" s="89">
        <v>194542.44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15236.52</v>
      </c>
      <c r="AF165" s="89">
        <v>5705.36</v>
      </c>
      <c r="AG165" s="89">
        <v>4269.66</v>
      </c>
      <c r="AH165" s="89">
        <v>8490.7099999999991</v>
      </c>
      <c r="AI165" s="89"/>
      <c r="AJ165" s="89"/>
      <c r="AK165" s="89">
        <v>2300</v>
      </c>
      <c r="AL165" s="89">
        <v>900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604707.61</v>
      </c>
      <c r="K166" s="83">
        <f>SUM(K167,K171)</f>
        <v>0</v>
      </c>
      <c r="L166" s="83">
        <f t="shared" ref="L166:BW166" si="116">SUM(L167,L171)</f>
        <v>1630.74</v>
      </c>
      <c r="M166" s="83">
        <f t="shared" si="116"/>
        <v>56435.05</v>
      </c>
      <c r="N166" s="83">
        <f t="shared" si="116"/>
        <v>0</v>
      </c>
      <c r="O166" s="83">
        <f t="shared" si="116"/>
        <v>3552.22</v>
      </c>
      <c r="P166" s="83">
        <f t="shared" si="116"/>
        <v>12361.12</v>
      </c>
      <c r="Q166" s="83">
        <f t="shared" si="116"/>
        <v>113640.45999999999</v>
      </c>
      <c r="R166" s="83">
        <f t="shared" si="116"/>
        <v>0</v>
      </c>
      <c r="S166" s="83">
        <f t="shared" si="116"/>
        <v>0</v>
      </c>
      <c r="T166" s="83">
        <f t="shared" si="116"/>
        <v>59191.57</v>
      </c>
      <c r="U166" s="83">
        <f t="shared" si="116"/>
        <v>150761.70000000001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1351.06</v>
      </c>
      <c r="Z166" s="83">
        <f t="shared" si="116"/>
        <v>30831.03</v>
      </c>
      <c r="AA166" s="83">
        <f t="shared" si="116"/>
        <v>88988.010000000009</v>
      </c>
      <c r="AB166" s="83">
        <f t="shared" si="116"/>
        <v>0</v>
      </c>
      <c r="AC166" s="83">
        <f t="shared" si="116"/>
        <v>4435.3899999999994</v>
      </c>
      <c r="AD166" s="83">
        <f t="shared" si="116"/>
        <v>13153.93</v>
      </c>
      <c r="AE166" s="83">
        <f t="shared" si="116"/>
        <v>9443.08</v>
      </c>
      <c r="AF166" s="83">
        <f t="shared" si="116"/>
        <v>3532.92</v>
      </c>
      <c r="AG166" s="83">
        <f t="shared" si="116"/>
        <v>1934.98</v>
      </c>
      <c r="AH166" s="83">
        <f t="shared" si="116"/>
        <v>3345.13</v>
      </c>
      <c r="AI166" s="83">
        <f t="shared" si="116"/>
        <v>0</v>
      </c>
      <c r="AJ166" s="83">
        <f t="shared" si="116"/>
        <v>0</v>
      </c>
      <c r="AK166" s="83">
        <f t="shared" si="116"/>
        <v>42273.58</v>
      </c>
      <c r="AL166" s="83">
        <f t="shared" si="116"/>
        <v>7845.6399999999994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542622.39</v>
      </c>
      <c r="K167" s="83">
        <f>SUM(K168:K170)</f>
        <v>0</v>
      </c>
      <c r="L167" s="83">
        <f t="shared" ref="L167:BW167" si="118">SUM(L168:L170)</f>
        <v>1569.54</v>
      </c>
      <c r="M167" s="83">
        <f t="shared" si="118"/>
        <v>38985.08</v>
      </c>
      <c r="N167" s="83">
        <f t="shared" si="118"/>
        <v>0</v>
      </c>
      <c r="O167" s="83">
        <f t="shared" si="118"/>
        <v>43.04</v>
      </c>
      <c r="P167" s="83">
        <f t="shared" si="118"/>
        <v>10592.560000000001</v>
      </c>
      <c r="Q167" s="83">
        <f t="shared" si="118"/>
        <v>80343.73</v>
      </c>
      <c r="R167" s="83">
        <f t="shared" si="118"/>
        <v>0</v>
      </c>
      <c r="S167" s="83">
        <f t="shared" si="118"/>
        <v>0</v>
      </c>
      <c r="T167" s="83">
        <f t="shared" si="118"/>
        <v>59191.57</v>
      </c>
      <c r="U167" s="83">
        <f t="shared" si="118"/>
        <v>150761.70000000001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1351.06</v>
      </c>
      <c r="Z167" s="83">
        <f t="shared" si="118"/>
        <v>30831.03</v>
      </c>
      <c r="AA167" s="83">
        <f t="shared" si="118"/>
        <v>88988.010000000009</v>
      </c>
      <c r="AB167" s="83">
        <f t="shared" si="118"/>
        <v>0</v>
      </c>
      <c r="AC167" s="83">
        <f t="shared" si="118"/>
        <v>4435.3899999999994</v>
      </c>
      <c r="AD167" s="83">
        <f t="shared" si="118"/>
        <v>13153.93</v>
      </c>
      <c r="AE167" s="83">
        <f t="shared" si="118"/>
        <v>6550.17</v>
      </c>
      <c r="AF167" s="83">
        <f t="shared" si="118"/>
        <v>2501.88</v>
      </c>
      <c r="AG167" s="83">
        <f t="shared" si="118"/>
        <v>1167.8600000000001</v>
      </c>
      <c r="AH167" s="83">
        <f t="shared" si="118"/>
        <v>2036.62</v>
      </c>
      <c r="AI167" s="83">
        <f t="shared" si="118"/>
        <v>0</v>
      </c>
      <c r="AJ167" s="83">
        <f t="shared" si="118"/>
        <v>0</v>
      </c>
      <c r="AK167" s="83">
        <f t="shared" si="118"/>
        <v>42273.58</v>
      </c>
      <c r="AL167" s="83">
        <f t="shared" si="118"/>
        <v>7845.6399999999994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84807.77</v>
      </c>
      <c r="K168" s="70"/>
      <c r="L168" s="70">
        <v>361.93</v>
      </c>
      <c r="M168" s="70">
        <v>8851.9599999999991</v>
      </c>
      <c r="N168" s="70"/>
      <c r="O168" s="70"/>
      <c r="P168" s="70">
        <v>2489.67</v>
      </c>
      <c r="Q168" s="70">
        <v>19189.62</v>
      </c>
      <c r="R168" s="70"/>
      <c r="S168" s="70"/>
      <c r="T168" s="70"/>
      <c r="U168" s="70"/>
      <c r="V168" s="70"/>
      <c r="W168" s="70"/>
      <c r="X168" s="70"/>
      <c r="Y168" s="70"/>
      <c r="Z168" s="70">
        <v>12320.24</v>
      </c>
      <c r="AA168" s="70">
        <v>14039.38</v>
      </c>
      <c r="AB168" s="70"/>
      <c r="AC168" s="70">
        <v>2678.12</v>
      </c>
      <c r="AD168" s="70">
        <v>8201.2199999999993</v>
      </c>
      <c r="AE168" s="70">
        <v>1442.41</v>
      </c>
      <c r="AF168" s="70">
        <v>678.39</v>
      </c>
      <c r="AG168" s="70">
        <v>360.24</v>
      </c>
      <c r="AH168" s="70">
        <v>569.79</v>
      </c>
      <c r="AI168" s="70"/>
      <c r="AJ168" s="70"/>
      <c r="AK168" s="70">
        <v>11537.89</v>
      </c>
      <c r="AL168" s="70">
        <v>2086.91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457814.62000000005</v>
      </c>
      <c r="K169" s="70"/>
      <c r="L169" s="70">
        <v>1207.6099999999999</v>
      </c>
      <c r="M169" s="70">
        <v>30133.119999999999</v>
      </c>
      <c r="N169" s="70"/>
      <c r="O169" s="70">
        <v>43.04</v>
      </c>
      <c r="P169" s="70">
        <v>8102.89</v>
      </c>
      <c r="Q169" s="70">
        <v>61154.11</v>
      </c>
      <c r="R169" s="70"/>
      <c r="S169" s="70"/>
      <c r="T169" s="70">
        <v>59191.57</v>
      </c>
      <c r="U169" s="70">
        <v>150761.70000000001</v>
      </c>
      <c r="V169" s="70"/>
      <c r="W169" s="70"/>
      <c r="X169" s="70"/>
      <c r="Y169" s="70">
        <v>1351.06</v>
      </c>
      <c r="Z169" s="70">
        <v>18510.79</v>
      </c>
      <c r="AA169" s="70">
        <v>74948.63</v>
      </c>
      <c r="AB169" s="70"/>
      <c r="AC169" s="70">
        <v>1757.27</v>
      </c>
      <c r="AD169" s="70">
        <v>4952.71</v>
      </c>
      <c r="AE169" s="70">
        <v>5107.76</v>
      </c>
      <c r="AF169" s="70">
        <v>1823.49</v>
      </c>
      <c r="AG169" s="70">
        <v>807.62</v>
      </c>
      <c r="AH169" s="70">
        <v>1466.83</v>
      </c>
      <c r="AI169" s="70"/>
      <c r="AJ169" s="70"/>
      <c r="AK169" s="70">
        <v>30735.69</v>
      </c>
      <c r="AL169" s="70">
        <v>5758.73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62085.220000000008</v>
      </c>
      <c r="K171" s="83">
        <f>SUM(K172:K173)</f>
        <v>0</v>
      </c>
      <c r="L171" s="83">
        <f t="shared" ref="L171:BW171" si="120">SUM(L172:L173)</f>
        <v>61.2</v>
      </c>
      <c r="M171" s="83">
        <f t="shared" si="120"/>
        <v>17449.97</v>
      </c>
      <c r="N171" s="83">
        <f t="shared" si="120"/>
        <v>0</v>
      </c>
      <c r="O171" s="83">
        <f t="shared" si="120"/>
        <v>3509.18</v>
      </c>
      <c r="P171" s="83">
        <f t="shared" si="120"/>
        <v>1768.56</v>
      </c>
      <c r="Q171" s="83">
        <f t="shared" si="120"/>
        <v>33296.730000000003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2892.91</v>
      </c>
      <c r="AF171" s="83">
        <f t="shared" si="120"/>
        <v>1031.04</v>
      </c>
      <c r="AG171" s="83">
        <f t="shared" si="120"/>
        <v>767.12</v>
      </c>
      <c r="AH171" s="83">
        <f t="shared" si="120"/>
        <v>1308.51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62085.220000000008</v>
      </c>
      <c r="K173" s="70"/>
      <c r="L173" s="70">
        <v>61.2</v>
      </c>
      <c r="M173" s="70">
        <v>17449.97</v>
      </c>
      <c r="N173" s="70"/>
      <c r="O173" s="70">
        <v>3509.18</v>
      </c>
      <c r="P173" s="70">
        <v>1768.56</v>
      </c>
      <c r="Q173" s="70">
        <v>33296.730000000003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2892.91</v>
      </c>
      <c r="AF173" s="70">
        <v>1031.04</v>
      </c>
      <c r="AG173" s="70">
        <v>767.12</v>
      </c>
      <c r="AH173" s="70">
        <v>1308.51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3909406.2599999993</v>
      </c>
      <c r="K175" s="60">
        <f>SUM(K176,K183)</f>
        <v>0</v>
      </c>
      <c r="L175" s="60">
        <f t="shared" ref="L175:BW175" si="122">SUM(L176,L183)</f>
        <v>12362.24</v>
      </c>
      <c r="M175" s="60">
        <f t="shared" si="122"/>
        <v>176372.24</v>
      </c>
      <c r="N175" s="60">
        <f t="shared" si="122"/>
        <v>0</v>
      </c>
      <c r="O175" s="60">
        <f t="shared" si="122"/>
        <v>9151.01</v>
      </c>
      <c r="P175" s="60">
        <f t="shared" si="122"/>
        <v>172384.91999999998</v>
      </c>
      <c r="Q175" s="60">
        <f t="shared" si="122"/>
        <v>692780.84000000008</v>
      </c>
      <c r="R175" s="60">
        <f t="shared" si="122"/>
        <v>0</v>
      </c>
      <c r="S175" s="60">
        <f t="shared" si="122"/>
        <v>0</v>
      </c>
      <c r="T175" s="60">
        <f t="shared" si="122"/>
        <v>98577.26</v>
      </c>
      <c r="U175" s="60">
        <f t="shared" si="122"/>
        <v>300772.01</v>
      </c>
      <c r="V175" s="60">
        <f t="shared" si="122"/>
        <v>1439.25</v>
      </c>
      <c r="W175" s="60">
        <f t="shared" si="122"/>
        <v>124.4</v>
      </c>
      <c r="X175" s="60">
        <f t="shared" si="122"/>
        <v>28851.379999999997</v>
      </c>
      <c r="Y175" s="60">
        <f t="shared" si="122"/>
        <v>7144.73</v>
      </c>
      <c r="Z175" s="60">
        <f t="shared" si="122"/>
        <v>428536.82</v>
      </c>
      <c r="AA175" s="60">
        <f t="shared" si="122"/>
        <v>827791.66999999993</v>
      </c>
      <c r="AB175" s="60">
        <f t="shared" si="122"/>
        <v>0</v>
      </c>
      <c r="AC175" s="60">
        <f t="shared" si="122"/>
        <v>173924.32</v>
      </c>
      <c r="AD175" s="60">
        <f t="shared" si="122"/>
        <v>362962.19999999995</v>
      </c>
      <c r="AE175" s="60">
        <f t="shared" si="122"/>
        <v>46275.899999999994</v>
      </c>
      <c r="AF175" s="60">
        <f t="shared" si="122"/>
        <v>40679.5</v>
      </c>
      <c r="AG175" s="60">
        <f t="shared" si="122"/>
        <v>22983.18</v>
      </c>
      <c r="AH175" s="60">
        <f t="shared" si="122"/>
        <v>35206.910000000003</v>
      </c>
      <c r="AI175" s="60">
        <f t="shared" si="122"/>
        <v>124614.56</v>
      </c>
      <c r="AJ175" s="60">
        <f t="shared" si="122"/>
        <v>0</v>
      </c>
      <c r="AK175" s="60">
        <f t="shared" si="122"/>
        <v>25506.799999999999</v>
      </c>
      <c r="AL175" s="60">
        <f t="shared" si="122"/>
        <v>29386.720000000001</v>
      </c>
      <c r="AM175" s="60">
        <f t="shared" si="122"/>
        <v>182401.38</v>
      </c>
      <c r="AN175" s="60">
        <f t="shared" si="122"/>
        <v>970.72</v>
      </c>
      <c r="AO175" s="60">
        <f t="shared" si="122"/>
        <v>108205.3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1901407.65</v>
      </c>
      <c r="K176" s="60">
        <f>SUM(K177:K182)</f>
        <v>0</v>
      </c>
      <c r="L176" s="60">
        <f t="shared" ref="L176:CG176" si="124">SUM(L177:L182)</f>
        <v>1672.3400000000001</v>
      </c>
      <c r="M176" s="60">
        <f t="shared" si="124"/>
        <v>50600.27</v>
      </c>
      <c r="N176" s="60">
        <f t="shared" si="124"/>
        <v>0</v>
      </c>
      <c r="O176" s="60">
        <f t="shared" si="124"/>
        <v>0</v>
      </c>
      <c r="P176" s="60">
        <f t="shared" si="124"/>
        <v>102339.04999999999</v>
      </c>
      <c r="Q176" s="60">
        <f t="shared" si="124"/>
        <v>307300.83</v>
      </c>
      <c r="R176" s="60">
        <f t="shared" si="124"/>
        <v>0</v>
      </c>
      <c r="S176" s="60">
        <f t="shared" si="124"/>
        <v>0</v>
      </c>
      <c r="T176" s="60">
        <f t="shared" si="124"/>
        <v>22349.48</v>
      </c>
      <c r="U176" s="60">
        <f t="shared" si="124"/>
        <v>74692.850000000006</v>
      </c>
      <c r="V176" s="60">
        <f t="shared" si="124"/>
        <v>1186.8600000000001</v>
      </c>
      <c r="W176" s="60">
        <f t="shared" si="124"/>
        <v>121.18</v>
      </c>
      <c r="X176" s="60">
        <f t="shared" si="124"/>
        <v>24910.44</v>
      </c>
      <c r="Y176" s="60">
        <f t="shared" si="124"/>
        <v>7144.73</v>
      </c>
      <c r="Z176" s="60">
        <f t="shared" si="124"/>
        <v>227570.51</v>
      </c>
      <c r="AA176" s="60">
        <f t="shared" si="124"/>
        <v>585145.73</v>
      </c>
      <c r="AB176" s="60">
        <f t="shared" si="124"/>
        <v>0</v>
      </c>
      <c r="AC176" s="60">
        <f t="shared" si="124"/>
        <v>71153.42</v>
      </c>
      <c r="AD176" s="60">
        <f t="shared" si="124"/>
        <v>152249.99</v>
      </c>
      <c r="AE176" s="60">
        <f t="shared" si="124"/>
        <v>12862.529999999999</v>
      </c>
      <c r="AF176" s="60">
        <f t="shared" si="124"/>
        <v>14016.36</v>
      </c>
      <c r="AG176" s="60">
        <f t="shared" si="124"/>
        <v>6512.65</v>
      </c>
      <c r="AH176" s="60">
        <f t="shared" si="124"/>
        <v>19279.43</v>
      </c>
      <c r="AI176" s="60">
        <f t="shared" si="124"/>
        <v>0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136103</v>
      </c>
      <c r="AN176" s="60">
        <f t="shared" si="124"/>
        <v>970.72</v>
      </c>
      <c r="AO176" s="60">
        <f t="shared" si="124"/>
        <v>83225.279999999999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246151.43000000002</v>
      </c>
      <c r="K177" s="70"/>
      <c r="L177" s="70">
        <v>804.5</v>
      </c>
      <c r="M177" s="70">
        <v>20409.23</v>
      </c>
      <c r="N177" s="70"/>
      <c r="O177" s="70"/>
      <c r="P177" s="70">
        <v>13869.71</v>
      </c>
      <c r="Q177" s="70">
        <v>82183.27</v>
      </c>
      <c r="R177" s="70"/>
      <c r="S177" s="70"/>
      <c r="T177" s="70"/>
      <c r="U177" s="70"/>
      <c r="V177" s="70">
        <v>177.16</v>
      </c>
      <c r="W177" s="70">
        <v>46.55</v>
      </c>
      <c r="X177" s="70"/>
      <c r="Y177" s="70"/>
      <c r="Z177" s="70">
        <v>27169.73</v>
      </c>
      <c r="AA177" s="70">
        <v>26188.2</v>
      </c>
      <c r="AB177" s="70"/>
      <c r="AC177" s="70"/>
      <c r="AD177" s="70"/>
      <c r="AE177" s="70">
        <v>7395.25</v>
      </c>
      <c r="AF177" s="70">
        <v>4218.24</v>
      </c>
      <c r="AG177" s="70">
        <v>2723.62</v>
      </c>
      <c r="AH177" s="70">
        <v>3501.86</v>
      </c>
      <c r="AI177" s="70"/>
      <c r="AJ177" s="70"/>
      <c r="AK177" s="70"/>
      <c r="AL177" s="70"/>
      <c r="AM177" s="70">
        <v>34852.82</v>
      </c>
      <c r="AN177" s="70"/>
      <c r="AO177" s="70">
        <v>22611.29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1261956.31</v>
      </c>
      <c r="K178" s="70"/>
      <c r="L178" s="70">
        <v>867.84</v>
      </c>
      <c r="M178" s="70">
        <v>22809.8</v>
      </c>
      <c r="N178" s="70"/>
      <c r="O178" s="70"/>
      <c r="P178" s="70">
        <v>88469.34</v>
      </c>
      <c r="Q178" s="70">
        <v>161071.54</v>
      </c>
      <c r="R178" s="70"/>
      <c r="S178" s="70"/>
      <c r="T178" s="70">
        <v>22349.48</v>
      </c>
      <c r="U178" s="70">
        <v>74692.850000000006</v>
      </c>
      <c r="V178" s="70">
        <v>140.19</v>
      </c>
      <c r="W178" s="70">
        <v>18.32</v>
      </c>
      <c r="X178" s="70"/>
      <c r="Y178" s="70"/>
      <c r="Z178" s="70">
        <v>200400.78</v>
      </c>
      <c r="AA178" s="70">
        <v>306872.92</v>
      </c>
      <c r="AB178" s="70"/>
      <c r="AC178" s="70">
        <v>71153.42</v>
      </c>
      <c r="AD178" s="70">
        <v>152249.99</v>
      </c>
      <c r="AE178" s="70">
        <v>5467.28</v>
      </c>
      <c r="AF178" s="70">
        <v>6312.43</v>
      </c>
      <c r="AG178" s="70">
        <v>1979.78</v>
      </c>
      <c r="AH178" s="70">
        <v>7527.88</v>
      </c>
      <c r="AI178" s="70"/>
      <c r="AJ178" s="70"/>
      <c r="AK178" s="70"/>
      <c r="AL178" s="70"/>
      <c r="AM178" s="70">
        <v>78779.399999999994</v>
      </c>
      <c r="AN178" s="70">
        <v>179.08</v>
      </c>
      <c r="AO178" s="70">
        <v>60613.99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393299.91000000003</v>
      </c>
      <c r="K179" s="70"/>
      <c r="L179" s="70"/>
      <c r="M179" s="70">
        <v>7381.24</v>
      </c>
      <c r="N179" s="70"/>
      <c r="O179" s="70"/>
      <c r="P179" s="70"/>
      <c r="Q179" s="70">
        <v>64046.02</v>
      </c>
      <c r="R179" s="70"/>
      <c r="S179" s="70"/>
      <c r="T179" s="70"/>
      <c r="U179" s="70"/>
      <c r="V179" s="70">
        <v>869.51</v>
      </c>
      <c r="W179" s="70">
        <v>56.31</v>
      </c>
      <c r="X179" s="70">
        <v>24910.44</v>
      </c>
      <c r="Y179" s="70">
        <v>7144.73</v>
      </c>
      <c r="Z179" s="70"/>
      <c r="AA179" s="70">
        <v>252084.61</v>
      </c>
      <c r="AB179" s="70"/>
      <c r="AC179" s="70"/>
      <c r="AD179" s="70"/>
      <c r="AE179" s="70"/>
      <c r="AF179" s="70">
        <v>3485.69</v>
      </c>
      <c r="AG179" s="70">
        <v>1809.25</v>
      </c>
      <c r="AH179" s="70">
        <v>8249.69</v>
      </c>
      <c r="AI179" s="70"/>
      <c r="AJ179" s="70"/>
      <c r="AK179" s="70"/>
      <c r="AL179" s="70"/>
      <c r="AM179" s="70">
        <v>22470.78</v>
      </c>
      <c r="AN179" s="70">
        <v>791.64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2007998.6099999999</v>
      </c>
      <c r="K183" s="60">
        <f>SUM(K184:K187)</f>
        <v>0</v>
      </c>
      <c r="L183" s="60">
        <f t="shared" ref="L183:CG183" si="125">SUM(L184:L187)</f>
        <v>10689.9</v>
      </c>
      <c r="M183" s="60">
        <f t="shared" si="125"/>
        <v>125771.97</v>
      </c>
      <c r="N183" s="60">
        <f t="shared" si="125"/>
        <v>0</v>
      </c>
      <c r="O183" s="60">
        <f t="shared" si="125"/>
        <v>9151.01</v>
      </c>
      <c r="P183" s="60">
        <f t="shared" si="125"/>
        <v>70045.87</v>
      </c>
      <c r="Q183" s="60">
        <f t="shared" si="125"/>
        <v>385480.01</v>
      </c>
      <c r="R183" s="60">
        <f t="shared" si="125"/>
        <v>0</v>
      </c>
      <c r="S183" s="60">
        <f t="shared" si="125"/>
        <v>0</v>
      </c>
      <c r="T183" s="60">
        <f t="shared" si="125"/>
        <v>76227.78</v>
      </c>
      <c r="U183" s="60">
        <f t="shared" si="125"/>
        <v>226079.16</v>
      </c>
      <c r="V183" s="60">
        <f t="shared" si="125"/>
        <v>252.39</v>
      </c>
      <c r="W183" s="60">
        <f t="shared" si="125"/>
        <v>3.22</v>
      </c>
      <c r="X183" s="60">
        <f t="shared" si="125"/>
        <v>3940.94</v>
      </c>
      <c r="Y183" s="60">
        <f t="shared" si="125"/>
        <v>0</v>
      </c>
      <c r="Z183" s="60">
        <f t="shared" si="125"/>
        <v>200966.31</v>
      </c>
      <c r="AA183" s="60">
        <f t="shared" si="125"/>
        <v>242645.94</v>
      </c>
      <c r="AB183" s="60">
        <f t="shared" si="125"/>
        <v>0</v>
      </c>
      <c r="AC183" s="60">
        <f t="shared" si="125"/>
        <v>102770.9</v>
      </c>
      <c r="AD183" s="60">
        <f t="shared" si="125"/>
        <v>210712.21</v>
      </c>
      <c r="AE183" s="60">
        <f t="shared" si="125"/>
        <v>33413.369999999995</v>
      </c>
      <c r="AF183" s="60">
        <f t="shared" si="125"/>
        <v>26663.14</v>
      </c>
      <c r="AG183" s="60">
        <f t="shared" si="125"/>
        <v>16470.53</v>
      </c>
      <c r="AH183" s="60">
        <f t="shared" si="125"/>
        <v>15927.48</v>
      </c>
      <c r="AI183" s="60">
        <f t="shared" si="125"/>
        <v>124614.56</v>
      </c>
      <c r="AJ183" s="60">
        <f t="shared" si="125"/>
        <v>0</v>
      </c>
      <c r="AK183" s="60">
        <f t="shared" si="125"/>
        <v>25506.799999999999</v>
      </c>
      <c r="AL183" s="60">
        <f t="shared" si="125"/>
        <v>29386.720000000001</v>
      </c>
      <c r="AM183" s="60">
        <f t="shared" si="125"/>
        <v>46298.380000000005</v>
      </c>
      <c r="AN183" s="60">
        <f t="shared" si="125"/>
        <v>0</v>
      </c>
      <c r="AO183" s="60">
        <f t="shared" si="125"/>
        <v>24980.02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1835195.05</v>
      </c>
      <c r="K184" s="70"/>
      <c r="L184" s="70">
        <v>10400.49</v>
      </c>
      <c r="M184" s="70">
        <v>87566.78</v>
      </c>
      <c r="N184" s="70"/>
      <c r="O184" s="70"/>
      <c r="P184" s="70">
        <v>63468.02</v>
      </c>
      <c r="Q184" s="70">
        <v>290222.21000000002</v>
      </c>
      <c r="R184" s="70"/>
      <c r="S184" s="70"/>
      <c r="T184" s="70">
        <v>76227.78</v>
      </c>
      <c r="U184" s="70">
        <v>226079.16</v>
      </c>
      <c r="V184" s="70">
        <v>252.39</v>
      </c>
      <c r="W184" s="70">
        <v>3.22</v>
      </c>
      <c r="X184" s="70"/>
      <c r="Y184" s="70"/>
      <c r="Z184" s="70">
        <v>200966.31</v>
      </c>
      <c r="AA184" s="70">
        <v>242645.94</v>
      </c>
      <c r="AB184" s="70"/>
      <c r="AC184" s="70">
        <v>102770.9</v>
      </c>
      <c r="AD184" s="70">
        <v>210712.21</v>
      </c>
      <c r="AE184" s="70">
        <v>28104.639999999999</v>
      </c>
      <c r="AF184" s="70">
        <v>22753.52</v>
      </c>
      <c r="AG184" s="70">
        <v>13451.61</v>
      </c>
      <c r="AH184" s="70">
        <v>9955.0400000000009</v>
      </c>
      <c r="AI184" s="70">
        <v>124614.56</v>
      </c>
      <c r="AJ184" s="70"/>
      <c r="AK184" s="70">
        <v>25506.799999999999</v>
      </c>
      <c r="AL184" s="70">
        <v>29386.720000000001</v>
      </c>
      <c r="AM184" s="70">
        <v>45126.73</v>
      </c>
      <c r="AN184" s="70"/>
      <c r="AO184" s="70">
        <v>24980.02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172803.56000000003</v>
      </c>
      <c r="K185" s="70"/>
      <c r="L185" s="70">
        <v>289.41000000000003</v>
      </c>
      <c r="M185" s="70">
        <v>38205.19</v>
      </c>
      <c r="N185" s="70"/>
      <c r="O185" s="70">
        <v>9151.01</v>
      </c>
      <c r="P185" s="70">
        <v>6577.85</v>
      </c>
      <c r="Q185" s="70">
        <v>95257.8</v>
      </c>
      <c r="R185" s="70"/>
      <c r="S185" s="70"/>
      <c r="T185" s="70"/>
      <c r="U185" s="70"/>
      <c r="V185" s="70"/>
      <c r="W185" s="70"/>
      <c r="X185" s="70">
        <v>3940.94</v>
      </c>
      <c r="Y185" s="70"/>
      <c r="Z185" s="70"/>
      <c r="AA185" s="70"/>
      <c r="AB185" s="70"/>
      <c r="AC185" s="70"/>
      <c r="AD185" s="70"/>
      <c r="AE185" s="70">
        <v>5308.73</v>
      </c>
      <c r="AF185" s="70">
        <v>3909.62</v>
      </c>
      <c r="AG185" s="70">
        <v>3018.92</v>
      </c>
      <c r="AH185" s="70">
        <v>5972.44</v>
      </c>
      <c r="AI185" s="70"/>
      <c r="AJ185" s="70"/>
      <c r="AK185" s="70"/>
      <c r="AL185" s="70"/>
      <c r="AM185" s="70">
        <v>1171.6500000000001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508654.86999999994</v>
      </c>
      <c r="K189" s="60">
        <f>SUM(K190,K191)</f>
        <v>0</v>
      </c>
      <c r="L189" s="60">
        <f t="shared" ref="L189:BW189" si="126">SUM(L190,L191)</f>
        <v>2028.83</v>
      </c>
      <c r="M189" s="60">
        <f t="shared" si="126"/>
        <v>59739.270000000004</v>
      </c>
      <c r="N189" s="60">
        <f t="shared" si="126"/>
        <v>0</v>
      </c>
      <c r="O189" s="60">
        <f t="shared" si="126"/>
        <v>4347.4400000000005</v>
      </c>
      <c r="P189" s="60">
        <f t="shared" si="126"/>
        <v>11381.33</v>
      </c>
      <c r="Q189" s="60">
        <f t="shared" si="126"/>
        <v>128941.56999999999</v>
      </c>
      <c r="R189" s="60">
        <f t="shared" si="126"/>
        <v>0</v>
      </c>
      <c r="S189" s="60">
        <f t="shared" si="126"/>
        <v>0</v>
      </c>
      <c r="T189" s="60">
        <f t="shared" si="126"/>
        <v>46458.9</v>
      </c>
      <c r="U189" s="60">
        <f t="shared" si="126"/>
        <v>141735.16</v>
      </c>
      <c r="V189" s="60">
        <f t="shared" si="126"/>
        <v>0</v>
      </c>
      <c r="W189" s="60">
        <f t="shared" si="126"/>
        <v>0.11</v>
      </c>
      <c r="X189" s="60">
        <f t="shared" si="126"/>
        <v>45714.31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9164.2100000000009</v>
      </c>
      <c r="AF189" s="60">
        <f t="shared" si="126"/>
        <v>4971.62</v>
      </c>
      <c r="AG189" s="60">
        <f t="shared" si="126"/>
        <v>2921.05</v>
      </c>
      <c r="AH189" s="60">
        <f t="shared" si="126"/>
        <v>5018.91</v>
      </c>
      <c r="AI189" s="60">
        <f t="shared" si="126"/>
        <v>0</v>
      </c>
      <c r="AJ189" s="60">
        <f t="shared" si="126"/>
        <v>0</v>
      </c>
      <c r="AK189" s="60">
        <f t="shared" si="126"/>
        <v>40008.6</v>
      </c>
      <c r="AL189" s="60">
        <f t="shared" si="126"/>
        <v>6223.56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205453.37000000002</v>
      </c>
      <c r="K190" s="70"/>
      <c r="L190" s="70">
        <v>509.58</v>
      </c>
      <c r="M190" s="70">
        <v>12312.2</v>
      </c>
      <c r="N190" s="70"/>
      <c r="O190" s="70">
        <v>142.06</v>
      </c>
      <c r="P190" s="70">
        <v>3734.45</v>
      </c>
      <c r="Q190" s="70">
        <v>27131.27</v>
      </c>
      <c r="R190" s="70"/>
      <c r="S190" s="70"/>
      <c r="T190" s="70">
        <v>23227.22</v>
      </c>
      <c r="U190" s="70">
        <v>87907.79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2045.16</v>
      </c>
      <c r="AF190" s="70">
        <v>984.79</v>
      </c>
      <c r="AG190" s="70">
        <v>476.21</v>
      </c>
      <c r="AH190" s="70">
        <v>750.48</v>
      </c>
      <c r="AI190" s="70"/>
      <c r="AJ190" s="70"/>
      <c r="AK190" s="70">
        <v>40008.6</v>
      </c>
      <c r="AL190" s="70">
        <v>6223.56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303201.5</v>
      </c>
      <c r="K191" s="72">
        <f>SUM(K192:K195)</f>
        <v>0</v>
      </c>
      <c r="L191" s="72">
        <f t="shared" ref="L191:CG191" si="128">SUM(L192:L195)</f>
        <v>1519.25</v>
      </c>
      <c r="M191" s="72">
        <f t="shared" si="128"/>
        <v>47427.07</v>
      </c>
      <c r="N191" s="72">
        <f t="shared" si="128"/>
        <v>0</v>
      </c>
      <c r="O191" s="72">
        <f t="shared" si="128"/>
        <v>4205.38</v>
      </c>
      <c r="P191" s="72">
        <f t="shared" si="128"/>
        <v>7646.88</v>
      </c>
      <c r="Q191" s="72">
        <f t="shared" si="128"/>
        <v>101810.29999999999</v>
      </c>
      <c r="R191" s="72">
        <f t="shared" si="128"/>
        <v>0</v>
      </c>
      <c r="S191" s="72">
        <f t="shared" si="128"/>
        <v>0</v>
      </c>
      <c r="T191" s="72">
        <f t="shared" si="128"/>
        <v>23231.68</v>
      </c>
      <c r="U191" s="72">
        <f t="shared" si="128"/>
        <v>53827.37</v>
      </c>
      <c r="V191" s="72">
        <f t="shared" si="128"/>
        <v>0</v>
      </c>
      <c r="W191" s="72">
        <f t="shared" si="128"/>
        <v>0.11</v>
      </c>
      <c r="X191" s="72">
        <f t="shared" si="128"/>
        <v>45714.31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7119.05</v>
      </c>
      <c r="AF191" s="72">
        <f t="shared" si="128"/>
        <v>3986.83</v>
      </c>
      <c r="AG191" s="72">
        <f t="shared" si="128"/>
        <v>2444.84</v>
      </c>
      <c r="AH191" s="72">
        <f t="shared" si="128"/>
        <v>4268.43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184854.89999999997</v>
      </c>
      <c r="K194" s="70"/>
      <c r="L194" s="70">
        <v>1159.0899999999999</v>
      </c>
      <c r="M194" s="70">
        <v>29858.97</v>
      </c>
      <c r="N194" s="70"/>
      <c r="O194" s="70"/>
      <c r="P194" s="70">
        <v>7646.88</v>
      </c>
      <c r="Q194" s="70">
        <v>59652.56</v>
      </c>
      <c r="R194" s="70"/>
      <c r="S194" s="70"/>
      <c r="T194" s="70">
        <v>23231.68</v>
      </c>
      <c r="U194" s="70">
        <v>53827.37</v>
      </c>
      <c r="V194" s="70"/>
      <c r="W194" s="70">
        <v>0.11</v>
      </c>
      <c r="X194" s="70"/>
      <c r="Y194" s="70"/>
      <c r="Z194" s="70"/>
      <c r="AA194" s="70"/>
      <c r="AB194" s="70"/>
      <c r="AC194" s="70"/>
      <c r="AD194" s="70"/>
      <c r="AE194" s="70">
        <v>4858.04</v>
      </c>
      <c r="AF194" s="70">
        <v>2117.27</v>
      </c>
      <c r="AG194" s="70">
        <v>980.75</v>
      </c>
      <c r="AH194" s="70">
        <v>1522.18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118346.59999999999</v>
      </c>
      <c r="K195" s="70"/>
      <c r="L195" s="70">
        <v>360.16</v>
      </c>
      <c r="M195" s="70">
        <v>17568.099999999999</v>
      </c>
      <c r="N195" s="70"/>
      <c r="O195" s="70">
        <v>4205.38</v>
      </c>
      <c r="P195" s="70"/>
      <c r="Q195" s="70">
        <v>42157.74</v>
      </c>
      <c r="R195" s="70"/>
      <c r="S195" s="70"/>
      <c r="T195" s="70"/>
      <c r="U195" s="70"/>
      <c r="V195" s="70"/>
      <c r="W195" s="70"/>
      <c r="X195" s="70">
        <v>45714.31</v>
      </c>
      <c r="Y195" s="70"/>
      <c r="Z195" s="70"/>
      <c r="AA195" s="70"/>
      <c r="AB195" s="70"/>
      <c r="AC195" s="70"/>
      <c r="AD195" s="70"/>
      <c r="AE195" s="70">
        <v>2261.0100000000002</v>
      </c>
      <c r="AF195" s="70">
        <v>1869.56</v>
      </c>
      <c r="AG195" s="70">
        <v>1464.09</v>
      </c>
      <c r="AH195" s="70">
        <v>2746.25</v>
      </c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1483976.07</v>
      </c>
      <c r="K197" s="60">
        <f>SUM(K203,K198)</f>
        <v>0</v>
      </c>
      <c r="L197" s="60">
        <f t="shared" ref="L197:BW197" si="129">SUM(L203,L198)</f>
        <v>7460.0300000000007</v>
      </c>
      <c r="M197" s="60">
        <f t="shared" si="129"/>
        <v>441998.37</v>
      </c>
      <c r="N197" s="60">
        <f t="shared" si="129"/>
        <v>0</v>
      </c>
      <c r="O197" s="60">
        <f t="shared" si="129"/>
        <v>26759.620000000003</v>
      </c>
      <c r="P197" s="60">
        <f t="shared" si="129"/>
        <v>24270.86</v>
      </c>
      <c r="Q197" s="60">
        <f t="shared" si="129"/>
        <v>768240.4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4511.24</v>
      </c>
      <c r="V197" s="60">
        <f t="shared" si="129"/>
        <v>0</v>
      </c>
      <c r="W197" s="60">
        <f t="shared" si="129"/>
        <v>0</v>
      </c>
      <c r="X197" s="60">
        <f t="shared" si="129"/>
        <v>53830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1136.23</v>
      </c>
      <c r="AC197" s="60">
        <f t="shared" si="129"/>
        <v>0</v>
      </c>
      <c r="AD197" s="60">
        <f t="shared" si="129"/>
        <v>11488.55</v>
      </c>
      <c r="AE197" s="60">
        <f t="shared" si="129"/>
        <v>63594.989999999991</v>
      </c>
      <c r="AF197" s="60">
        <f t="shared" si="129"/>
        <v>24500.3</v>
      </c>
      <c r="AG197" s="60">
        <f t="shared" si="129"/>
        <v>18108.29</v>
      </c>
      <c r="AH197" s="60">
        <f t="shared" si="129"/>
        <v>31405.74</v>
      </c>
      <c r="AI197" s="60">
        <f t="shared" si="129"/>
        <v>0</v>
      </c>
      <c r="AJ197" s="60">
        <f t="shared" si="129"/>
        <v>545.80999999999995</v>
      </c>
      <c r="AK197" s="60">
        <f t="shared" si="129"/>
        <v>5052.24</v>
      </c>
      <c r="AL197" s="60">
        <f t="shared" si="129"/>
        <v>1073.4000000000001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816908.84</v>
      </c>
      <c r="K198" s="83">
        <f>SUM(K199:K202)</f>
        <v>0</v>
      </c>
      <c r="L198" s="83">
        <f t="shared" ref="L198:BW198" si="131">SUM(L199:L202)</f>
        <v>4007.3100000000004</v>
      </c>
      <c r="M198" s="83">
        <f t="shared" si="131"/>
        <v>262944.45999999996</v>
      </c>
      <c r="N198" s="83">
        <f t="shared" si="131"/>
        <v>0</v>
      </c>
      <c r="O198" s="83">
        <f t="shared" si="131"/>
        <v>19150.11</v>
      </c>
      <c r="P198" s="83">
        <f t="shared" si="131"/>
        <v>14365.01</v>
      </c>
      <c r="Q198" s="83">
        <f t="shared" si="131"/>
        <v>426115.97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1136.23</v>
      </c>
      <c r="AC198" s="83">
        <f t="shared" si="131"/>
        <v>0</v>
      </c>
      <c r="AD198" s="83">
        <f t="shared" si="131"/>
        <v>11488.55</v>
      </c>
      <c r="AE198" s="83">
        <f t="shared" si="131"/>
        <v>35336.119999999995</v>
      </c>
      <c r="AF198" s="83">
        <f t="shared" si="131"/>
        <v>13175.39</v>
      </c>
      <c r="AG198" s="83">
        <f t="shared" si="131"/>
        <v>9788.7799999999988</v>
      </c>
      <c r="AH198" s="83">
        <f t="shared" si="131"/>
        <v>13992.52</v>
      </c>
      <c r="AI198" s="83">
        <f t="shared" si="131"/>
        <v>0</v>
      </c>
      <c r="AJ198" s="83">
        <f t="shared" si="131"/>
        <v>545.80999999999995</v>
      </c>
      <c r="AK198" s="83">
        <f t="shared" si="131"/>
        <v>4009.71</v>
      </c>
      <c r="AL198" s="83">
        <f t="shared" si="131"/>
        <v>852.87000000000012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100013.54</v>
      </c>
      <c r="K199" s="70"/>
      <c r="L199" s="70">
        <v>481.11</v>
      </c>
      <c r="M199" s="70">
        <v>25516.92</v>
      </c>
      <c r="N199" s="70"/>
      <c r="O199" s="70"/>
      <c r="P199" s="70">
        <v>3614.71</v>
      </c>
      <c r="Q199" s="70">
        <v>58097.57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4590.95</v>
      </c>
      <c r="AF199" s="70">
        <v>1744.84</v>
      </c>
      <c r="AG199" s="70">
        <v>1132.8699999999999</v>
      </c>
      <c r="AH199" s="70">
        <v>2902.75</v>
      </c>
      <c r="AI199" s="70"/>
      <c r="AJ199" s="70"/>
      <c r="AK199" s="70">
        <v>1339.99</v>
      </c>
      <c r="AL199" s="70">
        <v>591.83000000000004</v>
      </c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63833.31</v>
      </c>
      <c r="K200" s="70"/>
      <c r="L200" s="70">
        <v>640.35</v>
      </c>
      <c r="M200" s="70">
        <v>20242.34</v>
      </c>
      <c r="N200" s="70"/>
      <c r="O200" s="70">
        <v>1644.72</v>
      </c>
      <c r="P200" s="70">
        <v>1495.43</v>
      </c>
      <c r="Q200" s="70">
        <v>33791.42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3039.61</v>
      </c>
      <c r="AF200" s="70">
        <v>1062.53</v>
      </c>
      <c r="AG200" s="70">
        <v>861.91</v>
      </c>
      <c r="AH200" s="70">
        <v>1055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127506.00000000001</v>
      </c>
      <c r="K201" s="70"/>
      <c r="L201" s="70">
        <v>1225.68</v>
      </c>
      <c r="M201" s="70">
        <v>45703.26</v>
      </c>
      <c r="N201" s="70"/>
      <c r="O201" s="70">
        <v>2264.0500000000002</v>
      </c>
      <c r="P201" s="70">
        <v>1651.86</v>
      </c>
      <c r="Q201" s="70">
        <v>63559.79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6997.94</v>
      </c>
      <c r="AF201" s="70">
        <v>2418.5300000000002</v>
      </c>
      <c r="AG201" s="70">
        <v>1807.08</v>
      </c>
      <c r="AH201" s="70">
        <v>1877.81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525555.99</v>
      </c>
      <c r="K202" s="70"/>
      <c r="L202" s="70">
        <v>1660.17</v>
      </c>
      <c r="M202" s="70">
        <v>171481.94</v>
      </c>
      <c r="N202" s="70"/>
      <c r="O202" s="70">
        <v>15241.34</v>
      </c>
      <c r="P202" s="70">
        <v>7603.01</v>
      </c>
      <c r="Q202" s="70">
        <v>270667.19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1136.23</v>
      </c>
      <c r="AC202" s="70"/>
      <c r="AD202" s="70">
        <v>11488.55</v>
      </c>
      <c r="AE202" s="70">
        <v>20707.62</v>
      </c>
      <c r="AF202" s="70">
        <v>7949.49</v>
      </c>
      <c r="AG202" s="70">
        <v>5986.92</v>
      </c>
      <c r="AH202" s="70">
        <v>8156.96</v>
      </c>
      <c r="AI202" s="70"/>
      <c r="AJ202" s="70">
        <v>545.80999999999995</v>
      </c>
      <c r="AK202" s="70">
        <v>2669.72</v>
      </c>
      <c r="AL202" s="70">
        <v>261.04000000000002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667067.2300000001</v>
      </c>
      <c r="K203" s="83">
        <f>SUM(K204:K207)</f>
        <v>0</v>
      </c>
      <c r="L203" s="83">
        <f t="shared" ref="L203:BW203" si="134">SUM(L204:L207)</f>
        <v>3452.7200000000003</v>
      </c>
      <c r="M203" s="83">
        <f t="shared" si="134"/>
        <v>179053.91</v>
      </c>
      <c r="N203" s="83">
        <f t="shared" si="134"/>
        <v>0</v>
      </c>
      <c r="O203" s="83">
        <f t="shared" si="134"/>
        <v>7609.51</v>
      </c>
      <c r="P203" s="83">
        <f t="shared" si="134"/>
        <v>9905.85</v>
      </c>
      <c r="Q203" s="83">
        <f t="shared" si="134"/>
        <v>342124.43000000005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4511.24</v>
      </c>
      <c r="V203" s="83">
        <f t="shared" si="134"/>
        <v>0</v>
      </c>
      <c r="W203" s="83">
        <f t="shared" si="134"/>
        <v>0</v>
      </c>
      <c r="X203" s="83">
        <f t="shared" si="134"/>
        <v>53830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28258.87</v>
      </c>
      <c r="AF203" s="83">
        <f t="shared" si="134"/>
        <v>11324.91</v>
      </c>
      <c r="AG203" s="83">
        <f t="shared" si="134"/>
        <v>8319.51</v>
      </c>
      <c r="AH203" s="83">
        <f t="shared" si="134"/>
        <v>17413.22</v>
      </c>
      <c r="AI203" s="83">
        <f t="shared" si="134"/>
        <v>0</v>
      </c>
      <c r="AJ203" s="83">
        <f t="shared" si="134"/>
        <v>0</v>
      </c>
      <c r="AK203" s="83">
        <f t="shared" si="134"/>
        <v>1042.53</v>
      </c>
      <c r="AL203" s="83">
        <f t="shared" si="134"/>
        <v>220.53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124560.88999999998</v>
      </c>
      <c r="K204" s="70"/>
      <c r="L204" s="70">
        <v>608.74</v>
      </c>
      <c r="M204" s="70">
        <v>39327.870000000003</v>
      </c>
      <c r="N204" s="70"/>
      <c r="O204" s="70">
        <v>1036.03</v>
      </c>
      <c r="P204" s="70">
        <v>1610.74</v>
      </c>
      <c r="Q204" s="70">
        <v>69697.289999999994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5929.63</v>
      </c>
      <c r="AF204" s="70">
        <v>2319.61</v>
      </c>
      <c r="AG204" s="70">
        <v>1695.22</v>
      </c>
      <c r="AH204" s="70">
        <v>2335.7600000000002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45994.810000000005</v>
      </c>
      <c r="K205" s="70"/>
      <c r="L205" s="70">
        <v>760.64</v>
      </c>
      <c r="M205" s="70">
        <v>18196.95</v>
      </c>
      <c r="N205" s="70"/>
      <c r="O205" s="70"/>
      <c r="P205" s="70">
        <v>646.54999999999995</v>
      </c>
      <c r="Q205" s="70">
        <v>21160.94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2651.39</v>
      </c>
      <c r="AF205" s="70">
        <v>836.71</v>
      </c>
      <c r="AG205" s="70">
        <v>722.55</v>
      </c>
      <c r="AH205" s="70">
        <v>1019.08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181890.74999999997</v>
      </c>
      <c r="K206" s="70"/>
      <c r="L206" s="70">
        <v>1149.6500000000001</v>
      </c>
      <c r="M206" s="70">
        <v>48827.37</v>
      </c>
      <c r="N206" s="70"/>
      <c r="O206" s="70">
        <v>1912.42</v>
      </c>
      <c r="P206" s="70">
        <v>2526.96</v>
      </c>
      <c r="Q206" s="70">
        <v>108305.85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6774.96</v>
      </c>
      <c r="AF206" s="70">
        <v>3087.99</v>
      </c>
      <c r="AG206" s="70">
        <v>2148.08</v>
      </c>
      <c r="AH206" s="70">
        <v>7157.47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314620.78000000003</v>
      </c>
      <c r="K207" s="70"/>
      <c r="L207" s="70">
        <v>933.69</v>
      </c>
      <c r="M207" s="70">
        <v>72701.72</v>
      </c>
      <c r="N207" s="70"/>
      <c r="O207" s="70">
        <v>4661.0600000000004</v>
      </c>
      <c r="P207" s="70">
        <v>5121.6000000000004</v>
      </c>
      <c r="Q207" s="70">
        <v>142960.35</v>
      </c>
      <c r="R207" s="70"/>
      <c r="S207" s="70"/>
      <c r="T207" s="70"/>
      <c r="U207" s="70">
        <v>4511.24</v>
      </c>
      <c r="V207" s="70"/>
      <c r="W207" s="70"/>
      <c r="X207" s="70">
        <v>53830</v>
      </c>
      <c r="Y207" s="70"/>
      <c r="Z207" s="70"/>
      <c r="AA207" s="70"/>
      <c r="AB207" s="70"/>
      <c r="AC207" s="70"/>
      <c r="AD207" s="70"/>
      <c r="AE207" s="70">
        <v>12902.89</v>
      </c>
      <c r="AF207" s="70">
        <v>5080.6000000000004</v>
      </c>
      <c r="AG207" s="70">
        <v>3753.66</v>
      </c>
      <c r="AH207" s="70">
        <v>6900.91</v>
      </c>
      <c r="AI207" s="70"/>
      <c r="AJ207" s="70"/>
      <c r="AK207" s="70">
        <v>1042.53</v>
      </c>
      <c r="AL207" s="70">
        <v>220.53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6729.0999999999995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1617.87</v>
      </c>
      <c r="N209" s="60">
        <f t="shared" si="137"/>
        <v>0</v>
      </c>
      <c r="O209" s="60">
        <f t="shared" si="137"/>
        <v>0</v>
      </c>
      <c r="P209" s="60">
        <f t="shared" si="137"/>
        <v>205.07999999999998</v>
      </c>
      <c r="Q209" s="60">
        <f t="shared" si="137"/>
        <v>3303.74</v>
      </c>
      <c r="R209" s="60">
        <f t="shared" si="137"/>
        <v>0</v>
      </c>
      <c r="S209" s="60">
        <f t="shared" si="137"/>
        <v>0</v>
      </c>
      <c r="T209" s="60">
        <f t="shared" si="137"/>
        <v>0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9.1199999999999992</v>
      </c>
      <c r="AC209" s="60">
        <f t="shared" si="137"/>
        <v>20.72</v>
      </c>
      <c r="AD209" s="60">
        <f t="shared" si="137"/>
        <v>273.72000000000003</v>
      </c>
      <c r="AE209" s="60">
        <f t="shared" si="137"/>
        <v>301.02999999999997</v>
      </c>
      <c r="AF209" s="60">
        <f t="shared" si="137"/>
        <v>116.46000000000001</v>
      </c>
      <c r="AG209" s="60">
        <f t="shared" si="137"/>
        <v>82.71</v>
      </c>
      <c r="AH209" s="60">
        <f t="shared" si="137"/>
        <v>268.02</v>
      </c>
      <c r="AI209" s="60">
        <f t="shared" si="137"/>
        <v>0</v>
      </c>
      <c r="AJ209" s="60">
        <f t="shared" si="137"/>
        <v>4.1399999999999997</v>
      </c>
      <c r="AK209" s="60">
        <f t="shared" si="137"/>
        <v>365.16</v>
      </c>
      <c r="AL209" s="60">
        <f t="shared" si="137"/>
        <v>161.33000000000001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6691.86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1617.87</v>
      </c>
      <c r="N210" s="83">
        <f t="shared" si="140"/>
        <v>0</v>
      </c>
      <c r="O210" s="83">
        <f t="shared" si="140"/>
        <v>0</v>
      </c>
      <c r="P210" s="83">
        <f t="shared" si="140"/>
        <v>205.07999999999998</v>
      </c>
      <c r="Q210" s="83">
        <f t="shared" si="140"/>
        <v>3303.74</v>
      </c>
      <c r="R210" s="83">
        <f t="shared" si="140"/>
        <v>0</v>
      </c>
      <c r="S210" s="83">
        <f t="shared" si="140"/>
        <v>0</v>
      </c>
      <c r="T210" s="83">
        <f t="shared" si="140"/>
        <v>0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9.1199999999999992</v>
      </c>
      <c r="AC210" s="83">
        <f t="shared" si="140"/>
        <v>20.72</v>
      </c>
      <c r="AD210" s="83">
        <f t="shared" si="140"/>
        <v>273.72000000000003</v>
      </c>
      <c r="AE210" s="83">
        <f t="shared" si="140"/>
        <v>301.02999999999997</v>
      </c>
      <c r="AF210" s="83">
        <f t="shared" si="140"/>
        <v>116.46000000000001</v>
      </c>
      <c r="AG210" s="83">
        <f t="shared" si="140"/>
        <v>82.71</v>
      </c>
      <c r="AH210" s="83">
        <f t="shared" si="140"/>
        <v>268.02</v>
      </c>
      <c r="AI210" s="83">
        <f t="shared" si="140"/>
        <v>0</v>
      </c>
      <c r="AJ210" s="83">
        <f t="shared" si="140"/>
        <v>0.02</v>
      </c>
      <c r="AK210" s="83">
        <f t="shared" si="140"/>
        <v>339.68</v>
      </c>
      <c r="AL210" s="83">
        <f t="shared" si="140"/>
        <v>153.69000000000003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850.98000000000013</v>
      </c>
      <c r="K211" s="70"/>
      <c r="L211" s="70"/>
      <c r="M211" s="70"/>
      <c r="N211" s="70"/>
      <c r="O211" s="70"/>
      <c r="P211" s="70">
        <v>53.51</v>
      </c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>
        <v>9.1199999999999992</v>
      </c>
      <c r="AC211" s="70">
        <v>20.72</v>
      </c>
      <c r="AD211" s="70">
        <v>273.72000000000003</v>
      </c>
      <c r="AE211" s="70">
        <v>0.5</v>
      </c>
      <c r="AF211" s="70">
        <v>0.18</v>
      </c>
      <c r="AG211" s="70">
        <v>0.08</v>
      </c>
      <c r="AH211" s="70">
        <v>0.14000000000000001</v>
      </c>
      <c r="AI211" s="70"/>
      <c r="AJ211" s="70"/>
      <c r="AK211" s="70">
        <v>339.43</v>
      </c>
      <c r="AL211" s="70">
        <v>153.58000000000001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5840.8799999999992</v>
      </c>
      <c r="K212" s="70"/>
      <c r="L212" s="70"/>
      <c r="M212" s="70">
        <v>1617.87</v>
      </c>
      <c r="N212" s="70"/>
      <c r="O212" s="70"/>
      <c r="P212" s="70">
        <v>151.57</v>
      </c>
      <c r="Q212" s="70">
        <v>3303.74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0</v>
      </c>
      <c r="AD212" s="70">
        <v>0</v>
      </c>
      <c r="AE212" s="70">
        <v>300.52999999999997</v>
      </c>
      <c r="AF212" s="70">
        <v>116.28</v>
      </c>
      <c r="AG212" s="70">
        <v>82.63</v>
      </c>
      <c r="AH212" s="70">
        <v>267.88</v>
      </c>
      <c r="AI212" s="70"/>
      <c r="AJ212" s="70">
        <v>0.02</v>
      </c>
      <c r="AK212" s="70">
        <v>0.25</v>
      </c>
      <c r="AL212" s="70">
        <v>0.11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37.24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4.12</v>
      </c>
      <c r="AK213" s="83">
        <f t="shared" si="142"/>
        <v>25.48</v>
      </c>
      <c r="AL213" s="83">
        <f t="shared" si="142"/>
        <v>7.64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37.24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4.12</v>
      </c>
      <c r="AK215" s="70">
        <v>25.48</v>
      </c>
      <c r="AL215" s="70">
        <v>7.64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410613.33000000007</v>
      </c>
      <c r="K217" s="60">
        <f>SUM(K218,K226)</f>
        <v>0</v>
      </c>
      <c r="L217" s="60">
        <f t="shared" ref="L217:BW217" si="144">SUM(L218,L226)</f>
        <v>1616.27</v>
      </c>
      <c r="M217" s="60">
        <f t="shared" si="144"/>
        <v>37154.85</v>
      </c>
      <c r="N217" s="60">
        <f t="shared" si="144"/>
        <v>0</v>
      </c>
      <c r="O217" s="60">
        <f t="shared" si="144"/>
        <v>3948.5</v>
      </c>
      <c r="P217" s="60">
        <f t="shared" si="144"/>
        <v>8452.0199999999986</v>
      </c>
      <c r="Q217" s="60">
        <f t="shared" si="144"/>
        <v>100461.09999999999</v>
      </c>
      <c r="R217" s="60">
        <f t="shared" si="144"/>
        <v>0</v>
      </c>
      <c r="S217" s="60">
        <f t="shared" si="144"/>
        <v>9836.17</v>
      </c>
      <c r="T217" s="60">
        <f t="shared" si="144"/>
        <v>21509.42</v>
      </c>
      <c r="U217" s="60">
        <f t="shared" si="144"/>
        <v>77579.76999999999</v>
      </c>
      <c r="V217" s="60">
        <f t="shared" si="144"/>
        <v>0</v>
      </c>
      <c r="W217" s="60">
        <f t="shared" si="144"/>
        <v>0</v>
      </c>
      <c r="X217" s="60">
        <f t="shared" si="144"/>
        <v>2261.12</v>
      </c>
      <c r="Y217" s="60">
        <f t="shared" si="144"/>
        <v>1223.9000000000001</v>
      </c>
      <c r="Z217" s="60">
        <f t="shared" si="144"/>
        <v>3264.16</v>
      </c>
      <c r="AA217" s="60">
        <f t="shared" si="144"/>
        <v>8371.24</v>
      </c>
      <c r="AB217" s="60">
        <f t="shared" si="144"/>
        <v>0</v>
      </c>
      <c r="AC217" s="60">
        <f t="shared" si="144"/>
        <v>25321.55</v>
      </c>
      <c r="AD217" s="60">
        <f t="shared" si="144"/>
        <v>62193.49</v>
      </c>
      <c r="AE217" s="60">
        <f t="shared" si="144"/>
        <v>6978.45</v>
      </c>
      <c r="AF217" s="60">
        <f t="shared" si="144"/>
        <v>2792.57</v>
      </c>
      <c r="AG217" s="60">
        <f t="shared" si="144"/>
        <v>1220.4499999999998</v>
      </c>
      <c r="AH217" s="60">
        <f t="shared" si="144"/>
        <v>2324.71</v>
      </c>
      <c r="AI217" s="60">
        <f t="shared" si="144"/>
        <v>12447.37</v>
      </c>
      <c r="AJ217" s="60">
        <f t="shared" si="144"/>
        <v>101.03</v>
      </c>
      <c r="AK217" s="60">
        <f t="shared" si="144"/>
        <v>14952.05</v>
      </c>
      <c r="AL217" s="60">
        <f t="shared" si="144"/>
        <v>6463.8</v>
      </c>
      <c r="AM217" s="60">
        <f t="shared" si="144"/>
        <v>0</v>
      </c>
      <c r="AN217" s="60">
        <f t="shared" si="144"/>
        <v>0</v>
      </c>
      <c r="AO217" s="60">
        <f t="shared" si="144"/>
        <v>139.34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30860.54</v>
      </c>
      <c r="K218" s="60">
        <f>SUM(K219:K220)</f>
        <v>0</v>
      </c>
      <c r="L218" s="60">
        <f t="shared" ref="L218:BW218" si="146">SUM(L219:L220)</f>
        <v>141.66</v>
      </c>
      <c r="M218" s="60">
        <f t="shared" si="146"/>
        <v>3386.77</v>
      </c>
      <c r="N218" s="60">
        <f t="shared" si="146"/>
        <v>0</v>
      </c>
      <c r="O218" s="60">
        <f t="shared" si="146"/>
        <v>221.69</v>
      </c>
      <c r="P218" s="60">
        <f t="shared" si="146"/>
        <v>184.55</v>
      </c>
      <c r="Q218" s="60">
        <f t="shared" si="146"/>
        <v>7214.67</v>
      </c>
      <c r="R218" s="60">
        <f t="shared" si="146"/>
        <v>0</v>
      </c>
      <c r="S218" s="60">
        <f t="shared" si="146"/>
        <v>187.55</v>
      </c>
      <c r="T218" s="60">
        <f t="shared" si="146"/>
        <v>2300.5</v>
      </c>
      <c r="U218" s="60">
        <f t="shared" si="146"/>
        <v>19065.64</v>
      </c>
      <c r="V218" s="60">
        <f t="shared" si="146"/>
        <v>0</v>
      </c>
      <c r="W218" s="60">
        <f t="shared" si="146"/>
        <v>0</v>
      </c>
      <c r="X218" s="60">
        <f t="shared" si="146"/>
        <v>1277.24</v>
      </c>
      <c r="Y218" s="60">
        <f t="shared" si="146"/>
        <v>0</v>
      </c>
      <c r="Z218" s="60">
        <f t="shared" si="146"/>
        <v>468.85</v>
      </c>
      <c r="AA218" s="60">
        <f t="shared" si="146"/>
        <v>325.36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839.91000000000008</v>
      </c>
      <c r="AF218" s="60">
        <f t="shared" si="146"/>
        <v>497.3</v>
      </c>
      <c r="AG218" s="60">
        <f t="shared" si="146"/>
        <v>299.52</v>
      </c>
      <c r="AH218" s="60">
        <f t="shared" si="146"/>
        <v>358.48</v>
      </c>
      <c r="AI218" s="60">
        <f t="shared" si="146"/>
        <v>-5909.15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30860.54</v>
      </c>
      <c r="K220" s="83">
        <f>SUM(K221:K225)</f>
        <v>0</v>
      </c>
      <c r="L220" s="83">
        <f t="shared" ref="L220:BW220" si="148">SUM(L221:L225)</f>
        <v>141.66</v>
      </c>
      <c r="M220" s="83">
        <f t="shared" si="148"/>
        <v>3386.77</v>
      </c>
      <c r="N220" s="83">
        <f t="shared" si="148"/>
        <v>0</v>
      </c>
      <c r="O220" s="83">
        <f t="shared" si="148"/>
        <v>221.69</v>
      </c>
      <c r="P220" s="83">
        <f t="shared" si="148"/>
        <v>184.55</v>
      </c>
      <c r="Q220" s="83">
        <f t="shared" si="148"/>
        <v>7214.67</v>
      </c>
      <c r="R220" s="83">
        <f t="shared" si="148"/>
        <v>0</v>
      </c>
      <c r="S220" s="83">
        <f t="shared" si="148"/>
        <v>187.55</v>
      </c>
      <c r="T220" s="83">
        <f t="shared" si="148"/>
        <v>2300.5</v>
      </c>
      <c r="U220" s="83">
        <f t="shared" si="148"/>
        <v>19065.64</v>
      </c>
      <c r="V220" s="83">
        <f t="shared" si="148"/>
        <v>0</v>
      </c>
      <c r="W220" s="83">
        <f t="shared" si="148"/>
        <v>0</v>
      </c>
      <c r="X220" s="83">
        <f t="shared" si="148"/>
        <v>1277.24</v>
      </c>
      <c r="Y220" s="83">
        <f t="shared" si="148"/>
        <v>0</v>
      </c>
      <c r="Z220" s="83">
        <f t="shared" si="148"/>
        <v>468.85</v>
      </c>
      <c r="AA220" s="83">
        <f t="shared" si="148"/>
        <v>325.36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839.91000000000008</v>
      </c>
      <c r="AF220" s="83">
        <f t="shared" si="148"/>
        <v>497.3</v>
      </c>
      <c r="AG220" s="83">
        <f t="shared" si="148"/>
        <v>299.52</v>
      </c>
      <c r="AH220" s="83">
        <f t="shared" si="148"/>
        <v>358.48</v>
      </c>
      <c r="AI220" s="83">
        <f t="shared" si="148"/>
        <v>-5909.15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1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30986.429999999993</v>
      </c>
      <c r="K222" s="70"/>
      <c r="L222" s="70">
        <v>141.66</v>
      </c>
      <c r="M222" s="70">
        <v>3408.85</v>
      </c>
      <c r="N222" s="70"/>
      <c r="O222" s="70">
        <v>224.37</v>
      </c>
      <c r="P222" s="70">
        <v>193.24</v>
      </c>
      <c r="Q222" s="70">
        <v>7291.53</v>
      </c>
      <c r="R222" s="70"/>
      <c r="S222" s="70">
        <v>187.55</v>
      </c>
      <c r="T222" s="70">
        <v>2300.5</v>
      </c>
      <c r="U222" s="70">
        <v>19065.64</v>
      </c>
      <c r="V222" s="70"/>
      <c r="W222" s="70"/>
      <c r="X222" s="70">
        <v>1277.24</v>
      </c>
      <c r="Y222" s="70"/>
      <c r="Z222" s="70">
        <v>468.85</v>
      </c>
      <c r="AA222" s="70">
        <v>325.36</v>
      </c>
      <c r="AB222" s="70"/>
      <c r="AC222" s="70"/>
      <c r="AD222" s="70"/>
      <c r="AE222" s="70">
        <v>845.32</v>
      </c>
      <c r="AF222" s="70">
        <v>499.87</v>
      </c>
      <c r="AG222" s="70">
        <v>301.33999999999997</v>
      </c>
      <c r="AH222" s="70">
        <v>364.26</v>
      </c>
      <c r="AI222" s="70">
        <v>-5909.15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-125.88999999999999</v>
      </c>
      <c r="K223" s="70"/>
      <c r="L223" s="70"/>
      <c r="M223" s="70">
        <v>-22.08</v>
      </c>
      <c r="N223" s="70"/>
      <c r="O223" s="70">
        <v>-2.68</v>
      </c>
      <c r="P223" s="70">
        <v>-8.69</v>
      </c>
      <c r="Q223" s="70">
        <v>-76.86</v>
      </c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-5.41</v>
      </c>
      <c r="AF223" s="70">
        <v>-2.57</v>
      </c>
      <c r="AG223" s="70">
        <v>-1.82</v>
      </c>
      <c r="AH223" s="70">
        <v>-5.78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379752.79000000004</v>
      </c>
      <c r="K226" s="83">
        <f>SUM(K227:K228)</f>
        <v>0</v>
      </c>
      <c r="L226" s="83">
        <f t="shared" ref="L226:BW226" si="150">SUM(L227:L228)</f>
        <v>1474.61</v>
      </c>
      <c r="M226" s="83">
        <f t="shared" si="150"/>
        <v>33768.080000000002</v>
      </c>
      <c r="N226" s="83">
        <f t="shared" si="150"/>
        <v>0</v>
      </c>
      <c r="O226" s="83">
        <f t="shared" si="150"/>
        <v>3726.81</v>
      </c>
      <c r="P226" s="83">
        <f t="shared" si="150"/>
        <v>8267.4699999999993</v>
      </c>
      <c r="Q226" s="83">
        <f t="shared" si="150"/>
        <v>93246.43</v>
      </c>
      <c r="R226" s="83">
        <f t="shared" si="150"/>
        <v>0</v>
      </c>
      <c r="S226" s="83">
        <f t="shared" si="150"/>
        <v>9648.6200000000008</v>
      </c>
      <c r="T226" s="83">
        <f t="shared" si="150"/>
        <v>19208.919999999998</v>
      </c>
      <c r="U226" s="83">
        <f t="shared" si="150"/>
        <v>58514.13</v>
      </c>
      <c r="V226" s="83">
        <f t="shared" si="150"/>
        <v>0</v>
      </c>
      <c r="W226" s="83">
        <f t="shared" si="150"/>
        <v>0</v>
      </c>
      <c r="X226" s="83">
        <f t="shared" si="150"/>
        <v>983.88</v>
      </c>
      <c r="Y226" s="83">
        <f t="shared" si="150"/>
        <v>1223.9000000000001</v>
      </c>
      <c r="Z226" s="83">
        <f t="shared" si="150"/>
        <v>2795.31</v>
      </c>
      <c r="AA226" s="83">
        <f t="shared" si="150"/>
        <v>8045.88</v>
      </c>
      <c r="AB226" s="83">
        <f t="shared" si="150"/>
        <v>0</v>
      </c>
      <c r="AC226" s="83">
        <f t="shared" si="150"/>
        <v>25321.55</v>
      </c>
      <c r="AD226" s="83">
        <f t="shared" si="150"/>
        <v>62193.49</v>
      </c>
      <c r="AE226" s="83">
        <f t="shared" si="150"/>
        <v>6138.54</v>
      </c>
      <c r="AF226" s="83">
        <f t="shared" si="150"/>
        <v>2295.27</v>
      </c>
      <c r="AG226" s="83">
        <f t="shared" si="150"/>
        <v>920.93</v>
      </c>
      <c r="AH226" s="83">
        <f t="shared" si="150"/>
        <v>1966.23</v>
      </c>
      <c r="AI226" s="83">
        <f t="shared" si="150"/>
        <v>18356.52</v>
      </c>
      <c r="AJ226" s="83">
        <f t="shared" si="150"/>
        <v>101.03</v>
      </c>
      <c r="AK226" s="83">
        <f t="shared" si="150"/>
        <v>14952.05</v>
      </c>
      <c r="AL226" s="83">
        <f t="shared" si="150"/>
        <v>6463.8</v>
      </c>
      <c r="AM226" s="83">
        <f t="shared" si="150"/>
        <v>0</v>
      </c>
      <c r="AN226" s="83">
        <f t="shared" si="150"/>
        <v>0</v>
      </c>
      <c r="AO226" s="83">
        <f t="shared" si="150"/>
        <v>139.34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379752.79000000004</v>
      </c>
      <c r="K227" s="89"/>
      <c r="L227" s="89">
        <v>1474.61</v>
      </c>
      <c r="M227" s="89">
        <v>33768.080000000002</v>
      </c>
      <c r="N227" s="89"/>
      <c r="O227" s="89">
        <v>3726.81</v>
      </c>
      <c r="P227" s="89">
        <v>8267.4699999999993</v>
      </c>
      <c r="Q227" s="89">
        <v>93246.43</v>
      </c>
      <c r="R227" s="89"/>
      <c r="S227" s="89">
        <v>9648.6200000000008</v>
      </c>
      <c r="T227" s="89">
        <v>19208.919999999998</v>
      </c>
      <c r="U227" s="89">
        <v>58514.13</v>
      </c>
      <c r="V227" s="89"/>
      <c r="W227" s="89"/>
      <c r="X227" s="89">
        <v>983.88</v>
      </c>
      <c r="Y227" s="89">
        <v>1223.9000000000001</v>
      </c>
      <c r="Z227" s="89">
        <v>2795.31</v>
      </c>
      <c r="AA227" s="89">
        <v>8045.88</v>
      </c>
      <c r="AB227" s="89"/>
      <c r="AC227" s="89">
        <v>25321.55</v>
      </c>
      <c r="AD227" s="89">
        <v>62193.49</v>
      </c>
      <c r="AE227" s="89">
        <v>6138.54</v>
      </c>
      <c r="AF227" s="89">
        <v>2295.27</v>
      </c>
      <c r="AG227" s="89">
        <v>920.93</v>
      </c>
      <c r="AH227" s="89">
        <v>1966.23</v>
      </c>
      <c r="AI227" s="89">
        <v>18356.52</v>
      </c>
      <c r="AJ227" s="89">
        <v>101.03</v>
      </c>
      <c r="AK227" s="89">
        <v>14952.05</v>
      </c>
      <c r="AL227" s="89">
        <v>6463.8</v>
      </c>
      <c r="AM227" s="89"/>
      <c r="AN227" s="89"/>
      <c r="AO227" s="89">
        <v>139.34</v>
      </c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0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0</v>
      </c>
      <c r="AA234" s="60">
        <f t="shared" si="155"/>
        <v>0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0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0</v>
      </c>
      <c r="AA256" s="83">
        <f t="shared" si="165"/>
        <v>0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0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0</v>
      </c>
      <c r="AA257" s="83">
        <f t="shared" si="167"/>
        <v>0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0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>
        <v>0</v>
      </c>
      <c r="U258" s="89">
        <v>0</v>
      </c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0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259255.71</v>
      </c>
      <c r="K392" s="60">
        <f>SUM(K393,K411)</f>
        <v>0</v>
      </c>
      <c r="L392" s="60">
        <f t="shared" ref="L392:BW392" si="209">SUM(L393,L411)</f>
        <v>524.94000000000005</v>
      </c>
      <c r="M392" s="60">
        <f t="shared" si="209"/>
        <v>19825.350000000002</v>
      </c>
      <c r="N392" s="60">
        <f t="shared" si="209"/>
        <v>0</v>
      </c>
      <c r="O392" s="60">
        <f t="shared" si="209"/>
        <v>4918.8899999999994</v>
      </c>
      <c r="P392" s="60">
        <f t="shared" si="209"/>
        <v>911.36</v>
      </c>
      <c r="Q392" s="60">
        <f t="shared" si="209"/>
        <v>66289.709999999992</v>
      </c>
      <c r="R392" s="60">
        <f t="shared" si="209"/>
        <v>2637.97</v>
      </c>
      <c r="S392" s="60">
        <f t="shared" si="209"/>
        <v>3226.09</v>
      </c>
      <c r="T392" s="60">
        <f t="shared" si="209"/>
        <v>0</v>
      </c>
      <c r="U392" s="60">
        <f t="shared" si="209"/>
        <v>65215.41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1009.07</v>
      </c>
      <c r="Z392" s="60">
        <f t="shared" si="209"/>
        <v>0</v>
      </c>
      <c r="AA392" s="60">
        <f t="shared" si="209"/>
        <v>20709.900000000001</v>
      </c>
      <c r="AB392" s="60">
        <f t="shared" si="209"/>
        <v>3915.16</v>
      </c>
      <c r="AC392" s="60">
        <f t="shared" si="209"/>
        <v>0</v>
      </c>
      <c r="AD392" s="60">
        <f t="shared" si="209"/>
        <v>38822.21</v>
      </c>
      <c r="AE392" s="60">
        <f t="shared" si="209"/>
        <v>2918.2</v>
      </c>
      <c r="AF392" s="60">
        <f t="shared" si="209"/>
        <v>946.3</v>
      </c>
      <c r="AG392" s="60">
        <f t="shared" si="209"/>
        <v>1155.7399999999998</v>
      </c>
      <c r="AH392" s="60">
        <f t="shared" si="209"/>
        <v>752.31999999999994</v>
      </c>
      <c r="AI392" s="60">
        <f t="shared" si="209"/>
        <v>0</v>
      </c>
      <c r="AJ392" s="60">
        <f t="shared" si="209"/>
        <v>837.97</v>
      </c>
      <c r="AK392" s="60">
        <f t="shared" si="209"/>
        <v>24639.119999999999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245006.87</v>
      </c>
      <c r="K393" s="116">
        <f>SUM(K394:K396,K400,,K405:K406,K409:K410)</f>
        <v>0</v>
      </c>
      <c r="L393" s="116">
        <f t="shared" ref="L393:BW393" si="211">SUM(L394:L396,L400,,L405:L406,L409:L410)</f>
        <v>524.94000000000005</v>
      </c>
      <c r="M393" s="116">
        <f t="shared" si="211"/>
        <v>17181.870000000003</v>
      </c>
      <c r="N393" s="116">
        <f t="shared" si="211"/>
        <v>0</v>
      </c>
      <c r="O393" s="116">
        <f t="shared" si="211"/>
        <v>3983.39</v>
      </c>
      <c r="P393" s="116">
        <f t="shared" si="211"/>
        <v>246</v>
      </c>
      <c r="Q393" s="116">
        <f t="shared" si="211"/>
        <v>57676.67</v>
      </c>
      <c r="R393" s="116">
        <f t="shared" si="211"/>
        <v>2637.97</v>
      </c>
      <c r="S393" s="116">
        <f t="shared" si="211"/>
        <v>3226.09</v>
      </c>
      <c r="T393" s="116">
        <f t="shared" si="211"/>
        <v>0</v>
      </c>
      <c r="U393" s="116">
        <f t="shared" si="211"/>
        <v>65215.41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1009.07</v>
      </c>
      <c r="Z393" s="116">
        <f t="shared" si="211"/>
        <v>0</v>
      </c>
      <c r="AA393" s="116">
        <f t="shared" si="211"/>
        <v>20709.900000000001</v>
      </c>
      <c r="AB393" s="116">
        <f t="shared" si="211"/>
        <v>3915.16</v>
      </c>
      <c r="AC393" s="116">
        <f t="shared" si="211"/>
        <v>0</v>
      </c>
      <c r="AD393" s="116">
        <f t="shared" si="211"/>
        <v>38822.21</v>
      </c>
      <c r="AE393" s="116">
        <f t="shared" si="211"/>
        <v>2407.4699999999998</v>
      </c>
      <c r="AF393" s="116">
        <f t="shared" si="211"/>
        <v>721.23</v>
      </c>
      <c r="AG393" s="116">
        <f t="shared" si="211"/>
        <v>989.3599999999999</v>
      </c>
      <c r="AH393" s="116">
        <f t="shared" si="211"/>
        <v>263.03999999999996</v>
      </c>
      <c r="AI393" s="116">
        <f t="shared" si="211"/>
        <v>0</v>
      </c>
      <c r="AJ393" s="116">
        <f t="shared" si="211"/>
        <v>837.97</v>
      </c>
      <c r="AK393" s="116">
        <f t="shared" si="211"/>
        <v>24639.119999999999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203032.24</v>
      </c>
      <c r="K394" s="70"/>
      <c r="L394" s="70"/>
      <c r="M394" s="70">
        <v>771.53</v>
      </c>
      <c r="N394" s="70"/>
      <c r="O394" s="70">
        <v>1785.64</v>
      </c>
      <c r="P394" s="70"/>
      <c r="Q394" s="70">
        <v>39008.07</v>
      </c>
      <c r="R394" s="70">
        <v>2637.97</v>
      </c>
      <c r="S394" s="70">
        <v>3226.09</v>
      </c>
      <c r="T394" s="70"/>
      <c r="U394" s="70">
        <v>65215.41</v>
      </c>
      <c r="V394" s="70"/>
      <c r="W394" s="70"/>
      <c r="X394" s="70"/>
      <c r="Y394" s="70">
        <v>1009.07</v>
      </c>
      <c r="Z394" s="70"/>
      <c r="AA394" s="70">
        <v>20709.900000000001</v>
      </c>
      <c r="AB394" s="70">
        <v>3915.16</v>
      </c>
      <c r="AC394" s="70"/>
      <c r="AD394" s="70">
        <v>38822.21</v>
      </c>
      <c r="AE394" s="70">
        <v>78.11</v>
      </c>
      <c r="AF394" s="70">
        <v>60.87</v>
      </c>
      <c r="AG394" s="70">
        <v>315.12</v>
      </c>
      <c r="AH394" s="70"/>
      <c r="AI394" s="70"/>
      <c r="AJ394" s="70">
        <v>837.97</v>
      </c>
      <c r="AK394" s="70">
        <v>24639.119999999999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18520.66</v>
      </c>
      <c r="K400" s="72">
        <f>SUM(K401:K404)</f>
        <v>0</v>
      </c>
      <c r="L400" s="72">
        <f t="shared" ref="L400:BW400" si="217">SUM(L401:L404)</f>
        <v>280.12</v>
      </c>
      <c r="M400" s="72">
        <f t="shared" si="217"/>
        <v>6907.06</v>
      </c>
      <c r="N400" s="72">
        <f t="shared" si="217"/>
        <v>0</v>
      </c>
      <c r="O400" s="72">
        <f t="shared" si="217"/>
        <v>977.63</v>
      </c>
      <c r="P400" s="72">
        <f t="shared" si="217"/>
        <v>246</v>
      </c>
      <c r="Q400" s="72">
        <f t="shared" si="217"/>
        <v>8418.07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994.8</v>
      </c>
      <c r="AF400" s="72">
        <f t="shared" si="217"/>
        <v>317.02</v>
      </c>
      <c r="AG400" s="72">
        <f t="shared" si="217"/>
        <v>248.29</v>
      </c>
      <c r="AH400" s="72">
        <f t="shared" si="217"/>
        <v>131.66999999999999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18520.66</v>
      </c>
      <c r="K404" s="70"/>
      <c r="L404" s="70">
        <v>280.12</v>
      </c>
      <c r="M404" s="70">
        <v>6907.06</v>
      </c>
      <c r="N404" s="70"/>
      <c r="O404" s="70">
        <v>977.63</v>
      </c>
      <c r="P404" s="70">
        <v>246</v>
      </c>
      <c r="Q404" s="70">
        <v>8418.07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994.8</v>
      </c>
      <c r="AF404" s="70">
        <v>317.02</v>
      </c>
      <c r="AG404" s="70">
        <v>248.29</v>
      </c>
      <c r="AH404" s="70">
        <v>131.66999999999999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23453.97</v>
      </c>
      <c r="K410" s="70"/>
      <c r="L410" s="70">
        <v>244.82</v>
      </c>
      <c r="M410" s="70">
        <v>9503.2800000000007</v>
      </c>
      <c r="N410" s="70"/>
      <c r="O410" s="70">
        <v>1220.1199999999999</v>
      </c>
      <c r="P410" s="70"/>
      <c r="Q410" s="70">
        <v>10250.530000000001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1334.56</v>
      </c>
      <c r="AF410" s="70">
        <v>343.34</v>
      </c>
      <c r="AG410" s="70">
        <v>425.95</v>
      </c>
      <c r="AH410" s="70">
        <v>131.37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14248.84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2643.48</v>
      </c>
      <c r="N411" s="83">
        <f t="shared" si="222"/>
        <v>0</v>
      </c>
      <c r="O411" s="83">
        <f t="shared" si="222"/>
        <v>935.5</v>
      </c>
      <c r="P411" s="83">
        <f t="shared" si="222"/>
        <v>665.36</v>
      </c>
      <c r="Q411" s="83">
        <f t="shared" si="222"/>
        <v>8613.0400000000009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510.73</v>
      </c>
      <c r="AF411" s="83">
        <f t="shared" si="222"/>
        <v>225.07</v>
      </c>
      <c r="AG411" s="83">
        <f t="shared" si="222"/>
        <v>166.38</v>
      </c>
      <c r="AH411" s="83">
        <f t="shared" si="222"/>
        <v>489.28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1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14248.84</v>
      </c>
      <c r="K414" s="70"/>
      <c r="L414" s="70"/>
      <c r="M414" s="70">
        <v>2643.48</v>
      </c>
      <c r="N414" s="70"/>
      <c r="O414" s="70">
        <v>935.5</v>
      </c>
      <c r="P414" s="70">
        <v>665.36</v>
      </c>
      <c r="Q414" s="70">
        <v>8613.0400000000009</v>
      </c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510.73</v>
      </c>
      <c r="AF414" s="70">
        <v>225.07</v>
      </c>
      <c r="AG414" s="70">
        <v>166.38</v>
      </c>
      <c r="AH414" s="70">
        <v>489.28</v>
      </c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1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57772.950000000004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1337.08</v>
      </c>
      <c r="N417" s="60">
        <f t="shared" si="224"/>
        <v>0</v>
      </c>
      <c r="O417" s="60">
        <f t="shared" si="224"/>
        <v>473.16</v>
      </c>
      <c r="P417" s="60">
        <f t="shared" si="224"/>
        <v>336.56</v>
      </c>
      <c r="Q417" s="60">
        <f t="shared" si="224"/>
        <v>4356.46</v>
      </c>
      <c r="R417" s="60">
        <f t="shared" si="224"/>
        <v>24332.16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1865.37</v>
      </c>
      <c r="AC417" s="60">
        <f t="shared" si="224"/>
        <v>8263.1</v>
      </c>
      <c r="AD417" s="60">
        <f t="shared" si="224"/>
        <v>16105.26</v>
      </c>
      <c r="AE417" s="60">
        <f t="shared" si="224"/>
        <v>258.36</v>
      </c>
      <c r="AF417" s="60">
        <f t="shared" si="224"/>
        <v>113.83</v>
      </c>
      <c r="AG417" s="60">
        <f t="shared" si="224"/>
        <v>84.14</v>
      </c>
      <c r="AH417" s="60">
        <f t="shared" si="224"/>
        <v>247.47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57772.950000000004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1337.08</v>
      </c>
      <c r="N418" s="60">
        <f t="shared" si="226"/>
        <v>0</v>
      </c>
      <c r="O418" s="60">
        <f t="shared" si="226"/>
        <v>473.16</v>
      </c>
      <c r="P418" s="60">
        <f t="shared" si="226"/>
        <v>336.56</v>
      </c>
      <c r="Q418" s="60">
        <f t="shared" si="226"/>
        <v>4356.46</v>
      </c>
      <c r="R418" s="60">
        <f t="shared" si="226"/>
        <v>24332.16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1865.37</v>
      </c>
      <c r="AC418" s="60">
        <f t="shared" si="226"/>
        <v>8263.1</v>
      </c>
      <c r="AD418" s="60">
        <f t="shared" si="226"/>
        <v>16105.26</v>
      </c>
      <c r="AE418" s="60">
        <f t="shared" si="226"/>
        <v>258.36</v>
      </c>
      <c r="AF418" s="60">
        <f t="shared" si="226"/>
        <v>113.83</v>
      </c>
      <c r="AG418" s="60">
        <f t="shared" si="226"/>
        <v>84.14</v>
      </c>
      <c r="AH418" s="60">
        <f t="shared" si="226"/>
        <v>247.47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50565.89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0</v>
      </c>
      <c r="P419" s="83">
        <f t="shared" si="228"/>
        <v>0</v>
      </c>
      <c r="Q419" s="83">
        <f t="shared" si="228"/>
        <v>0</v>
      </c>
      <c r="R419" s="83">
        <f t="shared" si="228"/>
        <v>24332.16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1865.37</v>
      </c>
      <c r="AC419" s="83">
        <f t="shared" si="228"/>
        <v>8263.1</v>
      </c>
      <c r="AD419" s="83">
        <f t="shared" si="228"/>
        <v>16105.26</v>
      </c>
      <c r="AE419" s="83">
        <f t="shared" si="228"/>
        <v>0</v>
      </c>
      <c r="AF419" s="83">
        <f t="shared" si="228"/>
        <v>0</v>
      </c>
      <c r="AG419" s="83">
        <f t="shared" si="228"/>
        <v>0</v>
      </c>
      <c r="AH419" s="83">
        <f t="shared" si="228"/>
        <v>0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24332.16</v>
      </c>
      <c r="K421" s="70"/>
      <c r="L421" s="70"/>
      <c r="M421" s="70"/>
      <c r="N421" s="70"/>
      <c r="O421" s="70"/>
      <c r="P421" s="70"/>
      <c r="Q421" s="70"/>
      <c r="R421" s="70">
        <v>24332.16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26233.730000000003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1865.37</v>
      </c>
      <c r="AC422" s="70">
        <v>8263.1</v>
      </c>
      <c r="AD422" s="70">
        <v>16105.26</v>
      </c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7207.06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1337.08</v>
      </c>
      <c r="N439" s="83">
        <f t="shared" si="232"/>
        <v>0</v>
      </c>
      <c r="O439" s="83">
        <f t="shared" si="232"/>
        <v>473.16</v>
      </c>
      <c r="P439" s="83">
        <f t="shared" si="232"/>
        <v>336.56</v>
      </c>
      <c r="Q439" s="83">
        <f t="shared" si="232"/>
        <v>4356.46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258.36</v>
      </c>
      <c r="AF439" s="83">
        <f t="shared" si="232"/>
        <v>113.83</v>
      </c>
      <c r="AG439" s="83">
        <f t="shared" si="232"/>
        <v>84.14</v>
      </c>
      <c r="AH439" s="83">
        <f t="shared" si="232"/>
        <v>247.47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7207.06</v>
      </c>
      <c r="K442" s="70"/>
      <c r="L442" s="70"/>
      <c r="M442" s="70">
        <v>1337.08</v>
      </c>
      <c r="N442" s="70"/>
      <c r="O442" s="70">
        <v>473.16</v>
      </c>
      <c r="P442" s="70">
        <v>336.56</v>
      </c>
      <c r="Q442" s="70">
        <v>4356.46</v>
      </c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>
        <v>258.36</v>
      </c>
      <c r="AF442" s="70">
        <v>113.83</v>
      </c>
      <c r="AG442" s="70">
        <v>84.14</v>
      </c>
      <c r="AH442" s="70">
        <v>247.47</v>
      </c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1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326179.20000000001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163089.60000000001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163089.60000000001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326179.20000000001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163089.60000000001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163089.60000000001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326179.20000000001</v>
      </c>
      <c r="K488" s="70"/>
      <c r="L488" s="70"/>
      <c r="M488" s="70">
        <v>163089.60000000001</v>
      </c>
      <c r="N488" s="70"/>
      <c r="O488" s="70"/>
      <c r="P488" s="70"/>
      <c r="Q488" s="70">
        <v>163089.60000000001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1702.24</v>
      </c>
      <c r="K494" s="132"/>
      <c r="L494" s="132"/>
      <c r="M494" s="132">
        <v>315.81</v>
      </c>
      <c r="N494" s="132"/>
      <c r="O494" s="132">
        <v>111.76</v>
      </c>
      <c r="P494" s="132">
        <v>79.489999999999995</v>
      </c>
      <c r="Q494" s="132">
        <v>1028.95</v>
      </c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>
        <v>61.02</v>
      </c>
      <c r="AF494" s="132">
        <v>26.89</v>
      </c>
      <c r="AG494" s="132">
        <v>19.87</v>
      </c>
      <c r="AH494" s="132">
        <v>58.45</v>
      </c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:דצמבר-2023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>הכשרה- אג"ח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20893703.638618756</v>
      </c>
      <c r="K502" s="161">
        <f t="shared" si="279"/>
        <v>0</v>
      </c>
      <c r="L502" s="161">
        <f t="shared" si="279"/>
        <v>70906.969999999987</v>
      </c>
      <c r="M502" s="161">
        <f t="shared" si="279"/>
        <v>1731768.2576400004</v>
      </c>
      <c r="N502" s="161">
        <f t="shared" si="279"/>
        <v>0</v>
      </c>
      <c r="O502" s="161">
        <f t="shared" si="279"/>
        <v>427847.62432000006</v>
      </c>
      <c r="P502" s="161">
        <f t="shared" si="279"/>
        <v>336794.8468</v>
      </c>
      <c r="Q502" s="161">
        <f t="shared" si="279"/>
        <v>4383372.5382399997</v>
      </c>
      <c r="R502" s="161">
        <f t="shared" si="279"/>
        <v>357716.73612999998</v>
      </c>
      <c r="S502" s="161">
        <f t="shared" si="279"/>
        <v>437537.08523999999</v>
      </c>
      <c r="T502" s="161">
        <f t="shared" si="279"/>
        <v>476038.46570999996</v>
      </c>
      <c r="U502" s="161">
        <f t="shared" si="279"/>
        <v>2593015.1885900004</v>
      </c>
      <c r="V502" s="161">
        <f t="shared" si="279"/>
        <v>1843.92743</v>
      </c>
      <c r="W502" s="161">
        <f t="shared" si="279"/>
        <v>174.88247000000001</v>
      </c>
      <c r="X502" s="161">
        <f t="shared" si="279"/>
        <v>277937.84771</v>
      </c>
      <c r="Y502" s="161">
        <f t="shared" si="279"/>
        <v>215958.33410000001</v>
      </c>
      <c r="Z502" s="161">
        <f t="shared" ref="Z502:CU507" si="280">VLOOKUP($A502,$A$10:$CO$500,Z$500,0)</f>
        <v>814257.87749999994</v>
      </c>
      <c r="AA502" s="161">
        <f t="shared" si="280"/>
        <v>2280671.51724</v>
      </c>
      <c r="AB502" s="161">
        <f t="shared" si="280"/>
        <v>295261.35761000001</v>
      </c>
      <c r="AC502" s="161">
        <f t="shared" si="280"/>
        <v>580988.20486000006</v>
      </c>
      <c r="AD502" s="161">
        <f t="shared" si="280"/>
        <v>2737423.0565999998</v>
      </c>
      <c r="AE502" s="161">
        <f t="shared" si="280"/>
        <v>271478.17642999999</v>
      </c>
      <c r="AF502" s="161">
        <f t="shared" si="280"/>
        <v>167234.57652999999</v>
      </c>
      <c r="AG502" s="161">
        <f t="shared" si="280"/>
        <v>125473.13499999999</v>
      </c>
      <c r="AH502" s="161">
        <f t="shared" si="280"/>
        <v>236670.09605875745</v>
      </c>
      <c r="AI502" s="161">
        <f t="shared" si="280"/>
        <v>252042.95527000001</v>
      </c>
      <c r="AJ502" s="161">
        <f t="shared" si="280"/>
        <v>101124.09019</v>
      </c>
      <c r="AK502" s="161">
        <f t="shared" si="280"/>
        <v>949808.43241999997</v>
      </c>
      <c r="AL502" s="161">
        <f t="shared" si="280"/>
        <v>187850.34253999998</v>
      </c>
      <c r="AM502" s="161">
        <f t="shared" si="280"/>
        <v>415879.11229000002</v>
      </c>
      <c r="AN502" s="161">
        <f t="shared" si="280"/>
        <v>26118.375690000001</v>
      </c>
      <c r="AO502" s="161">
        <f t="shared" si="280"/>
        <v>140509.62800999999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1758202.8886187584</v>
      </c>
      <c r="K503" s="161">
        <f t="shared" si="279"/>
        <v>0</v>
      </c>
      <c r="L503" s="161">
        <f t="shared" si="279"/>
        <v>4865.95</v>
      </c>
      <c r="M503" s="161">
        <f t="shared" si="279"/>
        <v>108497.07764</v>
      </c>
      <c r="N503" s="161">
        <f t="shared" si="279"/>
        <v>0</v>
      </c>
      <c r="O503" s="161">
        <f t="shared" si="279"/>
        <v>6650.6643200000708</v>
      </c>
      <c r="P503" s="161">
        <f t="shared" si="279"/>
        <v>36707.336800000063</v>
      </c>
      <c r="Q503" s="161">
        <f t="shared" si="279"/>
        <v>466882.16823999933</v>
      </c>
      <c r="R503" s="161">
        <f t="shared" si="279"/>
        <v>83359.656130000061</v>
      </c>
      <c r="S503" s="161">
        <f t="shared" si="279"/>
        <v>13697.995240000031</v>
      </c>
      <c r="T503" s="161">
        <f t="shared" si="279"/>
        <v>58914.835709999956</v>
      </c>
      <c r="U503" s="161">
        <f t="shared" si="279"/>
        <v>176430.55859000032</v>
      </c>
      <c r="V503" s="161">
        <f t="shared" si="279"/>
        <v>175.96742999999989</v>
      </c>
      <c r="W503" s="161">
        <f t="shared" si="279"/>
        <v>33.372470000000014</v>
      </c>
      <c r="X503" s="161">
        <f t="shared" si="279"/>
        <v>25244.457709999988</v>
      </c>
      <c r="Y503" s="161">
        <f t="shared" si="279"/>
        <v>3327.0240999999696</v>
      </c>
      <c r="Z503" s="161">
        <f t="shared" si="280"/>
        <v>132418.76749999999</v>
      </c>
      <c r="AA503" s="161">
        <f t="shared" si="280"/>
        <v>141690.51724000051</v>
      </c>
      <c r="AB503" s="161">
        <f t="shared" si="280"/>
        <v>7354.3676099999875</v>
      </c>
      <c r="AC503" s="161">
        <f t="shared" si="280"/>
        <v>53591.414860000172</v>
      </c>
      <c r="AD503" s="161">
        <f t="shared" si="280"/>
        <v>147307.55660000071</v>
      </c>
      <c r="AE503" s="161">
        <f t="shared" si="280"/>
        <v>12876.91642999999</v>
      </c>
      <c r="AF503" s="161">
        <f t="shared" si="280"/>
        <v>12997.996530000009</v>
      </c>
      <c r="AG503" s="161">
        <f t="shared" si="280"/>
        <v>10053.615000000011</v>
      </c>
      <c r="AH503" s="161">
        <f t="shared" si="280"/>
        <v>29155.226058757449</v>
      </c>
      <c r="AI503" s="161">
        <f t="shared" si="280"/>
        <v>54675.595270000013</v>
      </c>
      <c r="AJ503" s="161">
        <f t="shared" si="280"/>
        <v>2703.9001899999939</v>
      </c>
      <c r="AK503" s="161">
        <f t="shared" si="280"/>
        <v>109081.43241999995</v>
      </c>
      <c r="AL503" s="161">
        <f t="shared" si="280"/>
        <v>17168.962539999979</v>
      </c>
      <c r="AM503" s="161">
        <f t="shared" si="280"/>
        <v>31300.322289999982</v>
      </c>
      <c r="AN503" s="161">
        <f t="shared" si="280"/>
        <v>524.5956899999976</v>
      </c>
      <c r="AO503" s="161">
        <f t="shared" si="280"/>
        <v>10514.638009999981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18490590.649999999</v>
      </c>
      <c r="K504" s="161">
        <f t="shared" si="279"/>
        <v>0</v>
      </c>
      <c r="L504" s="161">
        <f t="shared" si="279"/>
        <v>65516.079999999987</v>
      </c>
      <c r="M504" s="161">
        <f t="shared" si="279"/>
        <v>1438703.34</v>
      </c>
      <c r="N504" s="161">
        <f t="shared" si="279"/>
        <v>0</v>
      </c>
      <c r="O504" s="161">
        <f t="shared" si="279"/>
        <v>415693.14999999997</v>
      </c>
      <c r="P504" s="161">
        <f t="shared" si="279"/>
        <v>298760.09999999998</v>
      </c>
      <c r="Q504" s="161">
        <f t="shared" si="279"/>
        <v>3681725.6500000004</v>
      </c>
      <c r="R504" s="161">
        <f t="shared" si="279"/>
        <v>247386.94999999998</v>
      </c>
      <c r="S504" s="161">
        <f t="shared" si="279"/>
        <v>420612.99999999994</v>
      </c>
      <c r="T504" s="161">
        <f t="shared" si="279"/>
        <v>417123.63</v>
      </c>
      <c r="U504" s="161">
        <f t="shared" si="279"/>
        <v>2351369.2199999997</v>
      </c>
      <c r="V504" s="161">
        <f t="shared" si="279"/>
        <v>1667.96</v>
      </c>
      <c r="W504" s="161">
        <f t="shared" si="279"/>
        <v>141.51</v>
      </c>
      <c r="X504" s="161">
        <f t="shared" si="279"/>
        <v>252693.39</v>
      </c>
      <c r="Y504" s="161">
        <f t="shared" si="279"/>
        <v>211622.24000000002</v>
      </c>
      <c r="Z504" s="161">
        <f t="shared" si="280"/>
        <v>681839.11</v>
      </c>
      <c r="AA504" s="161">
        <f t="shared" si="280"/>
        <v>2118271.0999999996</v>
      </c>
      <c r="AB504" s="161">
        <f t="shared" si="280"/>
        <v>282126.46000000002</v>
      </c>
      <c r="AC504" s="161">
        <f t="shared" si="280"/>
        <v>519133.68999999989</v>
      </c>
      <c r="AD504" s="161">
        <f t="shared" si="280"/>
        <v>2535188.0299999993</v>
      </c>
      <c r="AE504" s="161">
        <f t="shared" si="280"/>
        <v>255363.68</v>
      </c>
      <c r="AF504" s="161">
        <f t="shared" si="280"/>
        <v>153149.56</v>
      </c>
      <c r="AG504" s="161">
        <f t="shared" si="280"/>
        <v>114159.76999999999</v>
      </c>
      <c r="AH504" s="161">
        <f t="shared" si="280"/>
        <v>206456.62999999998</v>
      </c>
      <c r="AI504" s="161">
        <f t="shared" si="280"/>
        <v>197367.36</v>
      </c>
      <c r="AJ504" s="161">
        <f t="shared" si="280"/>
        <v>97582.22</v>
      </c>
      <c r="AK504" s="161">
        <f t="shared" si="280"/>
        <v>816087.88</v>
      </c>
      <c r="AL504" s="161">
        <f t="shared" si="280"/>
        <v>170681.38</v>
      </c>
      <c r="AM504" s="161">
        <f t="shared" si="280"/>
        <v>384578.79000000004</v>
      </c>
      <c r="AN504" s="161">
        <f t="shared" si="280"/>
        <v>25593.780000000002</v>
      </c>
      <c r="AO504" s="161">
        <f t="shared" si="280"/>
        <v>129994.99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6321190.7100000009</v>
      </c>
      <c r="K505" s="161">
        <f t="shared" si="279"/>
        <v>0</v>
      </c>
      <c r="L505" s="161">
        <f t="shared" si="279"/>
        <v>29799.269999999997</v>
      </c>
      <c r="M505" s="161">
        <f t="shared" si="279"/>
        <v>200675.06</v>
      </c>
      <c r="N505" s="161">
        <f t="shared" si="279"/>
        <v>0</v>
      </c>
      <c r="O505" s="161">
        <f t="shared" si="279"/>
        <v>324130.5</v>
      </c>
      <c r="P505" s="161">
        <f t="shared" si="279"/>
        <v>0</v>
      </c>
      <c r="Q505" s="161">
        <f t="shared" si="279"/>
        <v>847198.41999999993</v>
      </c>
      <c r="R505" s="161">
        <f t="shared" si="279"/>
        <v>242562.86</v>
      </c>
      <c r="S505" s="161">
        <f t="shared" si="279"/>
        <v>337868.05</v>
      </c>
      <c r="T505" s="161">
        <f t="shared" si="279"/>
        <v>90830.349999999991</v>
      </c>
      <c r="U505" s="161">
        <f t="shared" si="279"/>
        <v>978101.37</v>
      </c>
      <c r="V505" s="161">
        <f t="shared" si="279"/>
        <v>228.71</v>
      </c>
      <c r="W505" s="161">
        <f t="shared" si="279"/>
        <v>17</v>
      </c>
      <c r="X505" s="161">
        <f t="shared" si="279"/>
        <v>91300.47</v>
      </c>
      <c r="Y505" s="161">
        <f t="shared" si="279"/>
        <v>182525.58000000002</v>
      </c>
      <c r="Z505" s="161">
        <f t="shared" si="280"/>
        <v>51897.07</v>
      </c>
      <c r="AA505" s="161">
        <f t="shared" si="280"/>
        <v>663669.80000000005</v>
      </c>
      <c r="AB505" s="161">
        <f t="shared" si="280"/>
        <v>242949.62</v>
      </c>
      <c r="AC505" s="161">
        <f t="shared" si="280"/>
        <v>165123.15</v>
      </c>
      <c r="AD505" s="161">
        <f t="shared" si="280"/>
        <v>1056257.8799999999</v>
      </c>
      <c r="AE505" s="161">
        <f t="shared" si="280"/>
        <v>54716.46</v>
      </c>
      <c r="AF505" s="161">
        <f t="shared" si="280"/>
        <v>40805.33</v>
      </c>
      <c r="AG505" s="161">
        <f t="shared" si="280"/>
        <v>41199.71</v>
      </c>
      <c r="AH505" s="161">
        <f t="shared" si="280"/>
        <v>85896.67</v>
      </c>
      <c r="AI505" s="161">
        <f t="shared" si="280"/>
        <v>60305.43</v>
      </c>
      <c r="AJ505" s="161">
        <f t="shared" si="280"/>
        <v>76050.820000000007</v>
      </c>
      <c r="AK505" s="161">
        <f t="shared" si="280"/>
        <v>284626.19</v>
      </c>
      <c r="AL505" s="161">
        <f t="shared" si="280"/>
        <v>44841.479999999996</v>
      </c>
      <c r="AM505" s="161">
        <f t="shared" si="280"/>
        <v>104274.39</v>
      </c>
      <c r="AN505" s="161">
        <f t="shared" si="280"/>
        <v>20121.32</v>
      </c>
      <c r="AO505" s="161">
        <f t="shared" si="280"/>
        <v>3217.75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47191.6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1422.84</v>
      </c>
      <c r="AC506" s="161">
        <f t="shared" si="280"/>
        <v>729.66</v>
      </c>
      <c r="AD506" s="161">
        <f t="shared" si="280"/>
        <v>23385.21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746.18000000000006</v>
      </c>
      <c r="AK506" s="161">
        <f t="shared" si="280"/>
        <v>12803.21</v>
      </c>
      <c r="AL506" s="161">
        <f t="shared" si="280"/>
        <v>8104.5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2731780.4899999998</v>
      </c>
      <c r="K507" s="161">
        <f t="shared" si="279"/>
        <v>0</v>
      </c>
      <c r="L507" s="161">
        <f t="shared" si="279"/>
        <v>2073.09</v>
      </c>
      <c r="M507" s="161">
        <f t="shared" si="279"/>
        <v>172925.04999999996</v>
      </c>
      <c r="N507" s="161">
        <f t="shared" si="279"/>
        <v>0</v>
      </c>
      <c r="O507" s="161">
        <f t="shared" si="279"/>
        <v>31596.66</v>
      </c>
      <c r="P507" s="161">
        <f t="shared" si="279"/>
        <v>0</v>
      </c>
      <c r="Q507" s="161">
        <f t="shared" si="279"/>
        <v>462689.95000000007</v>
      </c>
      <c r="R507" s="161">
        <f t="shared" si="279"/>
        <v>4824.09</v>
      </c>
      <c r="S507" s="161">
        <f t="shared" si="279"/>
        <v>72908.78</v>
      </c>
      <c r="T507" s="161">
        <f t="shared" si="279"/>
        <v>0</v>
      </c>
      <c r="U507" s="161">
        <f t="shared" si="279"/>
        <v>446249.45999999996</v>
      </c>
      <c r="V507" s="161">
        <f t="shared" si="279"/>
        <v>0</v>
      </c>
      <c r="W507" s="161">
        <f t="shared" si="279"/>
        <v>0</v>
      </c>
      <c r="X507" s="161">
        <f t="shared" si="279"/>
        <v>30736.11</v>
      </c>
      <c r="Y507" s="161">
        <f t="shared" si="279"/>
        <v>19376.97</v>
      </c>
      <c r="Z507" s="161">
        <f t="shared" ref="Z507:CU516" si="283">VLOOKUP($A507,$A$10:$CO$500,Z$500,0)</f>
        <v>1067.6300000000001</v>
      </c>
      <c r="AA507" s="161">
        <f t="shared" si="283"/>
        <v>310126.89999999997</v>
      </c>
      <c r="AB507" s="161">
        <f t="shared" si="283"/>
        <v>36608.65</v>
      </c>
      <c r="AC507" s="161">
        <f t="shared" si="283"/>
        <v>11882.880000000001</v>
      </c>
      <c r="AD507" s="161">
        <f t="shared" si="283"/>
        <v>669070.06999999995</v>
      </c>
      <c r="AE507" s="161">
        <f t="shared" si="283"/>
        <v>23740.9</v>
      </c>
      <c r="AF507" s="161">
        <f t="shared" si="283"/>
        <v>18869.220000000005</v>
      </c>
      <c r="AG507" s="161">
        <f t="shared" si="283"/>
        <v>15107.369999999999</v>
      </c>
      <c r="AH507" s="161">
        <f t="shared" si="283"/>
        <v>25565.529999999995</v>
      </c>
      <c r="AI507" s="161">
        <f t="shared" si="283"/>
        <v>0</v>
      </c>
      <c r="AJ507" s="161">
        <f t="shared" si="283"/>
        <v>20134.240000000002</v>
      </c>
      <c r="AK507" s="161">
        <f t="shared" si="283"/>
        <v>258506.02000000002</v>
      </c>
      <c r="AL507" s="161">
        <f t="shared" si="283"/>
        <v>15958.21</v>
      </c>
      <c r="AM507" s="161">
        <f t="shared" si="283"/>
        <v>77204.37999999999</v>
      </c>
      <c r="AN507" s="161">
        <f t="shared" si="283"/>
        <v>4501.7400000000007</v>
      </c>
      <c r="AO507" s="161">
        <f t="shared" si="283"/>
        <v>56.59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3071048.2199999997</v>
      </c>
      <c r="K508" s="161">
        <f t="shared" si="279"/>
        <v>0</v>
      </c>
      <c r="L508" s="161">
        <f t="shared" si="279"/>
        <v>10176.349999999999</v>
      </c>
      <c r="M508" s="161">
        <f t="shared" si="279"/>
        <v>348220.62999999995</v>
      </c>
      <c r="N508" s="161">
        <f t="shared" si="279"/>
        <v>0</v>
      </c>
      <c r="O508" s="161">
        <f t="shared" si="279"/>
        <v>15759.42</v>
      </c>
      <c r="P508" s="161">
        <f t="shared" si="279"/>
        <v>82065.89</v>
      </c>
      <c r="Q508" s="161">
        <f t="shared" si="279"/>
        <v>678109.63</v>
      </c>
      <c r="R508" s="161">
        <f t="shared" si="279"/>
        <v>0</v>
      </c>
      <c r="S508" s="161">
        <f t="shared" si="279"/>
        <v>0</v>
      </c>
      <c r="T508" s="161">
        <f t="shared" si="279"/>
        <v>159747.69999999998</v>
      </c>
      <c r="U508" s="161">
        <f t="shared" si="279"/>
        <v>402420.21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1351.06</v>
      </c>
      <c r="Z508" s="161">
        <f t="shared" si="283"/>
        <v>197073.43</v>
      </c>
      <c r="AA508" s="161">
        <f t="shared" si="283"/>
        <v>308311.49</v>
      </c>
      <c r="AB508" s="161">
        <f t="shared" si="283"/>
        <v>0</v>
      </c>
      <c r="AC508" s="161">
        <f t="shared" si="283"/>
        <v>142131.40999999997</v>
      </c>
      <c r="AD508" s="161">
        <f t="shared" si="283"/>
        <v>349556.91</v>
      </c>
      <c r="AE508" s="161">
        <f t="shared" si="283"/>
        <v>50591.740000000005</v>
      </c>
      <c r="AF508" s="161">
        <f t="shared" si="283"/>
        <v>20414.559999999998</v>
      </c>
      <c r="AG508" s="161">
        <f t="shared" si="283"/>
        <v>12537.009999999998</v>
      </c>
      <c r="AH508" s="161">
        <f t="shared" si="283"/>
        <v>20770.14</v>
      </c>
      <c r="AI508" s="161">
        <f t="shared" si="283"/>
        <v>0</v>
      </c>
      <c r="AJ508" s="161">
        <f t="shared" si="283"/>
        <v>0</v>
      </c>
      <c r="AK508" s="161">
        <f t="shared" si="283"/>
        <v>174267.61</v>
      </c>
      <c r="AL508" s="161">
        <f t="shared" si="283"/>
        <v>58468.380000000005</v>
      </c>
      <c r="AM508" s="161">
        <f t="shared" si="283"/>
        <v>20698.640000000003</v>
      </c>
      <c r="AN508" s="161">
        <f t="shared" si="283"/>
        <v>0</v>
      </c>
      <c r="AO508" s="161">
        <f t="shared" si="283"/>
        <v>18376.009999999998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3909406.2599999993</v>
      </c>
      <c r="K509" s="161">
        <f t="shared" si="279"/>
        <v>0</v>
      </c>
      <c r="L509" s="161">
        <f t="shared" si="279"/>
        <v>12362.24</v>
      </c>
      <c r="M509" s="161">
        <f t="shared" si="279"/>
        <v>176372.24</v>
      </c>
      <c r="N509" s="161">
        <f t="shared" si="279"/>
        <v>0</v>
      </c>
      <c r="O509" s="161">
        <f t="shared" si="279"/>
        <v>9151.01</v>
      </c>
      <c r="P509" s="161">
        <f t="shared" si="279"/>
        <v>172384.91999999998</v>
      </c>
      <c r="Q509" s="161">
        <f t="shared" si="279"/>
        <v>692780.84000000008</v>
      </c>
      <c r="R509" s="161">
        <f t="shared" si="279"/>
        <v>0</v>
      </c>
      <c r="S509" s="161">
        <f t="shared" si="279"/>
        <v>0</v>
      </c>
      <c r="T509" s="161">
        <f t="shared" si="279"/>
        <v>98577.26</v>
      </c>
      <c r="U509" s="161">
        <f t="shared" si="279"/>
        <v>300772.01</v>
      </c>
      <c r="V509" s="161">
        <f t="shared" si="279"/>
        <v>1439.25</v>
      </c>
      <c r="W509" s="161">
        <f t="shared" si="279"/>
        <v>124.4</v>
      </c>
      <c r="X509" s="161">
        <f t="shared" si="279"/>
        <v>28851.379999999997</v>
      </c>
      <c r="Y509" s="161">
        <f t="shared" si="279"/>
        <v>7144.73</v>
      </c>
      <c r="Z509" s="161">
        <f t="shared" si="283"/>
        <v>428536.82</v>
      </c>
      <c r="AA509" s="161">
        <f t="shared" si="283"/>
        <v>827791.66999999993</v>
      </c>
      <c r="AB509" s="161">
        <f t="shared" si="283"/>
        <v>0</v>
      </c>
      <c r="AC509" s="161">
        <f t="shared" si="283"/>
        <v>173924.32</v>
      </c>
      <c r="AD509" s="161">
        <f t="shared" si="283"/>
        <v>362962.19999999995</v>
      </c>
      <c r="AE509" s="161">
        <f t="shared" si="283"/>
        <v>46275.899999999994</v>
      </c>
      <c r="AF509" s="161">
        <f t="shared" si="283"/>
        <v>40679.5</v>
      </c>
      <c r="AG509" s="161">
        <f t="shared" si="283"/>
        <v>22983.18</v>
      </c>
      <c r="AH509" s="161">
        <f t="shared" si="283"/>
        <v>35206.910000000003</v>
      </c>
      <c r="AI509" s="161">
        <f t="shared" si="283"/>
        <v>124614.56</v>
      </c>
      <c r="AJ509" s="161">
        <f t="shared" si="283"/>
        <v>0</v>
      </c>
      <c r="AK509" s="161">
        <f t="shared" si="283"/>
        <v>25506.799999999999</v>
      </c>
      <c r="AL509" s="161">
        <f t="shared" si="283"/>
        <v>29386.720000000001</v>
      </c>
      <c r="AM509" s="161">
        <f t="shared" si="283"/>
        <v>182401.38</v>
      </c>
      <c r="AN509" s="161">
        <f t="shared" si="283"/>
        <v>970.72</v>
      </c>
      <c r="AO509" s="161">
        <f t="shared" si="283"/>
        <v>108205.3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508654.86999999994</v>
      </c>
      <c r="K510" s="161">
        <f t="shared" si="279"/>
        <v>0</v>
      </c>
      <c r="L510" s="161">
        <f t="shared" si="279"/>
        <v>2028.83</v>
      </c>
      <c r="M510" s="161">
        <f t="shared" si="279"/>
        <v>59739.270000000004</v>
      </c>
      <c r="N510" s="161">
        <f t="shared" si="279"/>
        <v>0</v>
      </c>
      <c r="O510" s="161">
        <f t="shared" si="279"/>
        <v>4347.4400000000005</v>
      </c>
      <c r="P510" s="161">
        <f t="shared" si="279"/>
        <v>11381.33</v>
      </c>
      <c r="Q510" s="161">
        <f t="shared" si="279"/>
        <v>128941.56999999999</v>
      </c>
      <c r="R510" s="161">
        <f t="shared" si="279"/>
        <v>0</v>
      </c>
      <c r="S510" s="161">
        <f t="shared" si="279"/>
        <v>0</v>
      </c>
      <c r="T510" s="161">
        <f t="shared" si="279"/>
        <v>46458.9</v>
      </c>
      <c r="U510" s="161">
        <f t="shared" si="279"/>
        <v>141735.16</v>
      </c>
      <c r="V510" s="161">
        <f t="shared" si="279"/>
        <v>0</v>
      </c>
      <c r="W510" s="161">
        <f t="shared" si="279"/>
        <v>0.11</v>
      </c>
      <c r="X510" s="161">
        <f t="shared" si="279"/>
        <v>45714.31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9164.2100000000009</v>
      </c>
      <c r="AF510" s="161">
        <f t="shared" si="283"/>
        <v>4971.62</v>
      </c>
      <c r="AG510" s="161">
        <f t="shared" si="283"/>
        <v>2921.05</v>
      </c>
      <c r="AH510" s="161">
        <f t="shared" si="283"/>
        <v>5018.91</v>
      </c>
      <c r="AI510" s="161">
        <f t="shared" si="283"/>
        <v>0</v>
      </c>
      <c r="AJ510" s="161">
        <f t="shared" si="283"/>
        <v>0</v>
      </c>
      <c r="AK510" s="161">
        <f t="shared" si="283"/>
        <v>40008.6</v>
      </c>
      <c r="AL510" s="161">
        <f t="shared" si="283"/>
        <v>6223.56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1483976.07</v>
      </c>
      <c r="K511" s="161">
        <f t="shared" si="279"/>
        <v>0</v>
      </c>
      <c r="L511" s="161">
        <f t="shared" si="279"/>
        <v>7460.0300000000007</v>
      </c>
      <c r="M511" s="161">
        <f t="shared" si="279"/>
        <v>441998.37</v>
      </c>
      <c r="N511" s="161">
        <f t="shared" si="279"/>
        <v>0</v>
      </c>
      <c r="O511" s="161">
        <f t="shared" si="279"/>
        <v>26759.620000000003</v>
      </c>
      <c r="P511" s="161">
        <f t="shared" si="279"/>
        <v>24270.86</v>
      </c>
      <c r="Q511" s="161">
        <f t="shared" si="279"/>
        <v>768240.4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4511.24</v>
      </c>
      <c r="V511" s="161">
        <f t="shared" si="279"/>
        <v>0</v>
      </c>
      <c r="W511" s="161">
        <f t="shared" si="279"/>
        <v>0</v>
      </c>
      <c r="X511" s="161">
        <f t="shared" si="279"/>
        <v>53830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1136.23</v>
      </c>
      <c r="AC511" s="161">
        <f t="shared" si="283"/>
        <v>0</v>
      </c>
      <c r="AD511" s="161">
        <f t="shared" si="283"/>
        <v>11488.55</v>
      </c>
      <c r="AE511" s="161">
        <f t="shared" si="283"/>
        <v>63594.989999999991</v>
      </c>
      <c r="AF511" s="161">
        <f t="shared" si="283"/>
        <v>24500.3</v>
      </c>
      <c r="AG511" s="161">
        <f t="shared" si="283"/>
        <v>18108.29</v>
      </c>
      <c r="AH511" s="161">
        <f t="shared" si="283"/>
        <v>31405.74</v>
      </c>
      <c r="AI511" s="161">
        <f t="shared" si="283"/>
        <v>0</v>
      </c>
      <c r="AJ511" s="161">
        <f t="shared" si="283"/>
        <v>545.80999999999995</v>
      </c>
      <c r="AK511" s="161">
        <f t="shared" si="283"/>
        <v>5052.24</v>
      </c>
      <c r="AL511" s="161">
        <f t="shared" si="283"/>
        <v>1073.4000000000001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6729.0999999999995</v>
      </c>
      <c r="K512" s="161">
        <f t="shared" si="279"/>
        <v>0</v>
      </c>
      <c r="L512" s="161">
        <f t="shared" si="279"/>
        <v>0</v>
      </c>
      <c r="M512" s="161">
        <f t="shared" si="279"/>
        <v>1617.87</v>
      </c>
      <c r="N512" s="161">
        <f t="shared" si="279"/>
        <v>0</v>
      </c>
      <c r="O512" s="161">
        <f t="shared" si="279"/>
        <v>0</v>
      </c>
      <c r="P512" s="161">
        <f t="shared" si="279"/>
        <v>205.07999999999998</v>
      </c>
      <c r="Q512" s="161">
        <f t="shared" si="279"/>
        <v>3303.74</v>
      </c>
      <c r="R512" s="161">
        <f t="shared" si="279"/>
        <v>0</v>
      </c>
      <c r="S512" s="161">
        <f t="shared" si="279"/>
        <v>0</v>
      </c>
      <c r="T512" s="161">
        <f t="shared" si="279"/>
        <v>0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9.1199999999999992</v>
      </c>
      <c r="AC512" s="161">
        <f t="shared" si="283"/>
        <v>20.72</v>
      </c>
      <c r="AD512" s="161">
        <f t="shared" si="283"/>
        <v>273.72000000000003</v>
      </c>
      <c r="AE512" s="161">
        <f t="shared" si="283"/>
        <v>301.02999999999997</v>
      </c>
      <c r="AF512" s="161">
        <f t="shared" si="283"/>
        <v>116.46000000000001</v>
      </c>
      <c r="AG512" s="161">
        <f t="shared" si="283"/>
        <v>82.71</v>
      </c>
      <c r="AH512" s="161">
        <f t="shared" si="283"/>
        <v>268.02</v>
      </c>
      <c r="AI512" s="161">
        <f t="shared" si="283"/>
        <v>0</v>
      </c>
      <c r="AJ512" s="161">
        <f t="shared" si="283"/>
        <v>4.1399999999999997</v>
      </c>
      <c r="AK512" s="161">
        <f t="shared" si="283"/>
        <v>365.16</v>
      </c>
      <c r="AL512" s="161">
        <f t="shared" si="283"/>
        <v>161.33000000000001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410613.33000000007</v>
      </c>
      <c r="K513" s="161">
        <f t="shared" si="279"/>
        <v>0</v>
      </c>
      <c r="L513" s="161">
        <f t="shared" si="279"/>
        <v>1616.27</v>
      </c>
      <c r="M513" s="161">
        <f t="shared" si="279"/>
        <v>37154.85</v>
      </c>
      <c r="N513" s="161">
        <f t="shared" si="279"/>
        <v>0</v>
      </c>
      <c r="O513" s="161">
        <f t="shared" si="279"/>
        <v>3948.5</v>
      </c>
      <c r="P513" s="161">
        <f t="shared" si="279"/>
        <v>8452.0199999999986</v>
      </c>
      <c r="Q513" s="161">
        <f t="shared" si="279"/>
        <v>100461.09999999999</v>
      </c>
      <c r="R513" s="161">
        <f t="shared" si="279"/>
        <v>0</v>
      </c>
      <c r="S513" s="161">
        <f t="shared" si="279"/>
        <v>9836.17</v>
      </c>
      <c r="T513" s="161">
        <f t="shared" si="279"/>
        <v>21509.42</v>
      </c>
      <c r="U513" s="161">
        <f t="shared" si="279"/>
        <v>77579.76999999999</v>
      </c>
      <c r="V513" s="161">
        <f t="shared" si="279"/>
        <v>0</v>
      </c>
      <c r="W513" s="161">
        <f t="shared" si="279"/>
        <v>0</v>
      </c>
      <c r="X513" s="161">
        <f t="shared" si="279"/>
        <v>2261.12</v>
      </c>
      <c r="Y513" s="161">
        <f t="shared" si="279"/>
        <v>1223.9000000000001</v>
      </c>
      <c r="Z513" s="161">
        <f t="shared" si="283"/>
        <v>3264.16</v>
      </c>
      <c r="AA513" s="161">
        <f t="shared" si="283"/>
        <v>8371.24</v>
      </c>
      <c r="AB513" s="161">
        <f t="shared" si="283"/>
        <v>0</v>
      </c>
      <c r="AC513" s="161">
        <f t="shared" si="283"/>
        <v>25321.55</v>
      </c>
      <c r="AD513" s="161">
        <f t="shared" si="283"/>
        <v>62193.49</v>
      </c>
      <c r="AE513" s="161">
        <f t="shared" si="283"/>
        <v>6978.45</v>
      </c>
      <c r="AF513" s="161">
        <f t="shared" si="283"/>
        <v>2792.57</v>
      </c>
      <c r="AG513" s="161">
        <f t="shared" si="283"/>
        <v>1220.4499999999998</v>
      </c>
      <c r="AH513" s="161">
        <f t="shared" si="283"/>
        <v>2324.71</v>
      </c>
      <c r="AI513" s="161">
        <f t="shared" si="283"/>
        <v>12447.37</v>
      </c>
      <c r="AJ513" s="161">
        <f t="shared" si="283"/>
        <v>101.03</v>
      </c>
      <c r="AK513" s="161">
        <f t="shared" si="283"/>
        <v>14952.05</v>
      </c>
      <c r="AL513" s="161">
        <f t="shared" si="283"/>
        <v>6463.8</v>
      </c>
      <c r="AM513" s="161">
        <f t="shared" si="283"/>
        <v>0</v>
      </c>
      <c r="AN513" s="161">
        <f t="shared" si="283"/>
        <v>0</v>
      </c>
      <c r="AO513" s="161">
        <f t="shared" si="283"/>
        <v>139.34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0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0</v>
      </c>
      <c r="AA514" s="161">
        <f t="shared" si="283"/>
        <v>0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259255.71</v>
      </c>
      <c r="K516" s="161">
        <f t="shared" si="279"/>
        <v>0</v>
      </c>
      <c r="L516" s="161">
        <f t="shared" si="279"/>
        <v>524.94000000000005</v>
      </c>
      <c r="M516" s="161">
        <f t="shared" si="279"/>
        <v>19825.350000000002</v>
      </c>
      <c r="N516" s="161">
        <f t="shared" si="279"/>
        <v>0</v>
      </c>
      <c r="O516" s="161">
        <f t="shared" si="279"/>
        <v>4918.8899999999994</v>
      </c>
      <c r="P516" s="161">
        <f t="shared" si="279"/>
        <v>911.36</v>
      </c>
      <c r="Q516" s="161">
        <f t="shared" si="279"/>
        <v>66289.709999999992</v>
      </c>
      <c r="R516" s="161">
        <f t="shared" si="279"/>
        <v>2637.97</v>
      </c>
      <c r="S516" s="161">
        <f t="shared" si="279"/>
        <v>3226.09</v>
      </c>
      <c r="T516" s="161">
        <f t="shared" si="279"/>
        <v>0</v>
      </c>
      <c r="U516" s="161">
        <f t="shared" si="279"/>
        <v>65215.41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1009.07</v>
      </c>
      <c r="Z516" s="161">
        <f t="shared" si="283"/>
        <v>0</v>
      </c>
      <c r="AA516" s="161">
        <f t="shared" si="283"/>
        <v>20709.900000000001</v>
      </c>
      <c r="AB516" s="161">
        <f t="shared" si="283"/>
        <v>3915.16</v>
      </c>
      <c r="AC516" s="161">
        <f t="shared" si="283"/>
        <v>0</v>
      </c>
      <c r="AD516" s="161">
        <f t="shared" si="283"/>
        <v>38822.21</v>
      </c>
      <c r="AE516" s="161">
        <f t="shared" si="283"/>
        <v>2918.2</v>
      </c>
      <c r="AF516" s="161">
        <f t="shared" si="283"/>
        <v>946.3</v>
      </c>
      <c r="AG516" s="161">
        <f t="shared" si="283"/>
        <v>1155.7399999999998</v>
      </c>
      <c r="AH516" s="161">
        <f t="shared" si="283"/>
        <v>752.31999999999994</v>
      </c>
      <c r="AI516" s="161">
        <f t="shared" si="283"/>
        <v>0</v>
      </c>
      <c r="AJ516" s="161">
        <f t="shared" si="283"/>
        <v>837.97</v>
      </c>
      <c r="AK516" s="161">
        <f t="shared" si="283"/>
        <v>24639.119999999999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57772.950000000004</v>
      </c>
      <c r="K517" s="161">
        <f t="shared" si="279"/>
        <v>0</v>
      </c>
      <c r="L517" s="161">
        <f t="shared" si="279"/>
        <v>0</v>
      </c>
      <c r="M517" s="161">
        <f t="shared" si="279"/>
        <v>1337.08</v>
      </c>
      <c r="N517" s="161">
        <f t="shared" si="279"/>
        <v>0</v>
      </c>
      <c r="O517" s="161">
        <f t="shared" si="279"/>
        <v>473.16</v>
      </c>
      <c r="P517" s="161">
        <f t="shared" si="279"/>
        <v>336.56</v>
      </c>
      <c r="Q517" s="161">
        <f t="shared" si="279"/>
        <v>4356.46</v>
      </c>
      <c r="R517" s="161">
        <f t="shared" si="279"/>
        <v>24332.16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1865.37</v>
      </c>
      <c r="AC517" s="161">
        <f t="shared" si="288"/>
        <v>8263.1</v>
      </c>
      <c r="AD517" s="161">
        <f t="shared" si="288"/>
        <v>16105.26</v>
      </c>
      <c r="AE517" s="161">
        <f t="shared" si="288"/>
        <v>258.36</v>
      </c>
      <c r="AF517" s="161">
        <f t="shared" si="288"/>
        <v>113.83</v>
      </c>
      <c r="AG517" s="161">
        <f t="shared" si="288"/>
        <v>84.14</v>
      </c>
      <c r="AH517" s="161">
        <f t="shared" si="288"/>
        <v>247.47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326179.20000000001</v>
      </c>
      <c r="K519" s="161">
        <f t="shared" si="289"/>
        <v>0</v>
      </c>
      <c r="L519" s="161">
        <f t="shared" si="289"/>
        <v>0</v>
      </c>
      <c r="M519" s="161">
        <f t="shared" si="289"/>
        <v>163089.60000000001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163089.60000000001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1702.24</v>
      </c>
      <c r="K520" s="168">
        <f t="shared" si="289"/>
        <v>0</v>
      </c>
      <c r="L520" s="168">
        <f t="shared" si="289"/>
        <v>0</v>
      </c>
      <c r="M520" s="168">
        <f t="shared" si="289"/>
        <v>315.81</v>
      </c>
      <c r="N520" s="168">
        <f t="shared" si="289"/>
        <v>0</v>
      </c>
      <c r="O520" s="168">
        <f t="shared" si="289"/>
        <v>111.76</v>
      </c>
      <c r="P520" s="168">
        <f t="shared" si="289"/>
        <v>79.489999999999995</v>
      </c>
      <c r="Q520" s="168">
        <f t="shared" si="289"/>
        <v>1028.95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61.02</v>
      </c>
      <c r="AF520" s="168">
        <f t="shared" si="288"/>
        <v>26.89</v>
      </c>
      <c r="AG520" s="168">
        <f t="shared" si="288"/>
        <v>19.87</v>
      </c>
      <c r="AH520" s="168">
        <f t="shared" si="288"/>
        <v>58.45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:דצמבר-2023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1</v>
      </c>
      <c r="W523" s="171">
        <f t="shared" si="290"/>
        <v>1</v>
      </c>
      <c r="X523" s="171">
        <f t="shared" si="290"/>
        <v>1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8.4149891231777324E-2</v>
      </c>
      <c r="K524" s="170">
        <f t="shared" si="292"/>
        <v>0</v>
      </c>
      <c r="L524" s="170">
        <f t="shared" si="290"/>
        <v>6.8624424369000694E-2</v>
      </c>
      <c r="M524" s="170">
        <f t="shared" si="290"/>
        <v>6.2651037262835857E-2</v>
      </c>
      <c r="N524" s="170">
        <f t="shared" si="290"/>
        <v>0</v>
      </c>
      <c r="O524" s="170">
        <f t="shared" si="290"/>
        <v>1.554446943715139E-2</v>
      </c>
      <c r="P524" s="170">
        <f t="shared" si="290"/>
        <v>0.10899019729300699</v>
      </c>
      <c r="Q524" s="170">
        <f t="shared" si="290"/>
        <v>0.10651208953082976</v>
      </c>
      <c r="R524" s="170">
        <f t="shared" si="290"/>
        <v>0.23303258615136707</v>
      </c>
      <c r="S524" s="170">
        <f t="shared" si="290"/>
        <v>3.1307049624116637E-2</v>
      </c>
      <c r="T524" s="170">
        <f t="shared" si="290"/>
        <v>0.12376066211819646</v>
      </c>
      <c r="U524" s="170">
        <f t="shared" si="290"/>
        <v>6.8040696161883144E-2</v>
      </c>
      <c r="V524" s="170">
        <f t="shared" si="290"/>
        <v>9.5430778422771173E-2</v>
      </c>
      <c r="W524" s="170">
        <f t="shared" si="290"/>
        <v>0.19082798864860503</v>
      </c>
      <c r="X524" s="170">
        <f t="shared" si="290"/>
        <v>9.082770812969676E-2</v>
      </c>
      <c r="Y524" s="170">
        <f t="shared" si="290"/>
        <v>1.5405861106797496E-2</v>
      </c>
      <c r="Z524" s="170">
        <f t="shared" si="290"/>
        <v>0.16262509845967071</v>
      </c>
      <c r="AA524" s="170">
        <f t="shared" si="290"/>
        <v>6.212666583895874E-2</v>
      </c>
      <c r="AB524" s="170">
        <f t="shared" si="290"/>
        <v>2.4907992259908609E-2</v>
      </c>
      <c r="AC524" s="170">
        <f t="shared" si="290"/>
        <v>9.2241829372274473E-2</v>
      </c>
      <c r="AD524" s="170">
        <f t="shared" si="290"/>
        <v>5.3812492097207364E-2</v>
      </c>
      <c r="AE524" s="170">
        <f t="shared" si="290"/>
        <v>4.7432602499892923E-2</v>
      </c>
      <c r="AF524" s="170">
        <f t="shared" si="290"/>
        <v>7.7723140750551159E-2</v>
      </c>
      <c r="AG524" s="170">
        <f t="shared" si="290"/>
        <v>8.0125638049930059E-2</v>
      </c>
      <c r="AH524" s="170">
        <f t="shared" si="290"/>
        <v>0.12318931096186803</v>
      </c>
      <c r="AI524" s="170">
        <f t="shared" si="290"/>
        <v>0.21692967062471158</v>
      </c>
      <c r="AJ524" s="170">
        <f t="shared" si="290"/>
        <v>2.6738437744356372E-2</v>
      </c>
      <c r="AK524" s="170">
        <f t="shared" si="290"/>
        <v>0.11484571909103114</v>
      </c>
      <c r="AL524" s="170">
        <f t="shared" si="290"/>
        <v>9.1397025461074685E-2</v>
      </c>
      <c r="AM524" s="170">
        <f t="shared" si="290"/>
        <v>7.5263030445668788E-2</v>
      </c>
      <c r="AN524" s="170">
        <f t="shared" si="290"/>
        <v>2.0085310672702004E-2</v>
      </c>
      <c r="AO524" s="170">
        <f t="shared" si="290"/>
        <v>7.4832153204844154E-2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0.88498386738017198</v>
      </c>
      <c r="K525" s="170">
        <f t="shared" si="292"/>
        <v>0</v>
      </c>
      <c r="L525" s="170">
        <f t="shared" si="290"/>
        <v>0.92397235419874801</v>
      </c>
      <c r="M525" s="170">
        <f t="shared" si="290"/>
        <v>0.83077128458320393</v>
      </c>
      <c r="N525" s="170">
        <f t="shared" si="290"/>
        <v>0</v>
      </c>
      <c r="O525" s="170">
        <f t="shared" si="290"/>
        <v>0.97159158160731218</v>
      </c>
      <c r="P525" s="170">
        <f t="shared" si="290"/>
        <v>0.8870685013105728</v>
      </c>
      <c r="Q525" s="170">
        <f t="shared" si="290"/>
        <v>0.83992989824184039</v>
      </c>
      <c r="R525" s="170">
        <f t="shared" si="290"/>
        <v>0.69157219949053661</v>
      </c>
      <c r="S525" s="170">
        <f t="shared" si="290"/>
        <v>0.96131965538254482</v>
      </c>
      <c r="T525" s="170">
        <f t="shared" si="290"/>
        <v>0.87623933788180353</v>
      </c>
      <c r="U525" s="170">
        <f t="shared" si="290"/>
        <v>0.90680888810319693</v>
      </c>
      <c r="V525" s="170">
        <f t="shared" si="290"/>
        <v>0.90456922157722885</v>
      </c>
      <c r="W525" s="170">
        <f t="shared" si="290"/>
        <v>0.80917201135139494</v>
      </c>
      <c r="X525" s="170">
        <f t="shared" si="290"/>
        <v>0.90917229187030324</v>
      </c>
      <c r="Y525" s="170">
        <f t="shared" si="290"/>
        <v>0.97992161720421422</v>
      </c>
      <c r="Z525" s="170">
        <f t="shared" si="290"/>
        <v>0.83737490154032934</v>
      </c>
      <c r="AA525" s="170">
        <f t="shared" si="290"/>
        <v>0.92879271915644723</v>
      </c>
      <c r="AB525" s="170">
        <f t="shared" si="290"/>
        <v>0.95551433578602796</v>
      </c>
      <c r="AC525" s="170">
        <f t="shared" si="290"/>
        <v>0.89353567879247198</v>
      </c>
      <c r="AD525" s="170">
        <f t="shared" si="290"/>
        <v>0.9261221146974683</v>
      </c>
      <c r="AE525" s="170">
        <f t="shared" si="290"/>
        <v>0.94064165067737926</v>
      </c>
      <c r="AF525" s="170">
        <f t="shared" si="290"/>
        <v>0.91577688763738818</v>
      </c>
      <c r="AG525" s="170">
        <f t="shared" si="290"/>
        <v>0.9098343641449621</v>
      </c>
      <c r="AH525" s="170">
        <f t="shared" si="290"/>
        <v>0.8723393172103312</v>
      </c>
      <c r="AI525" s="170">
        <f t="shared" si="290"/>
        <v>0.78307032937528842</v>
      </c>
      <c r="AJ525" s="170">
        <f t="shared" si="290"/>
        <v>0.96497501057022861</v>
      </c>
      <c r="AK525" s="170">
        <f t="shared" si="290"/>
        <v>0.85921313408505362</v>
      </c>
      <c r="AL525" s="170">
        <f t="shared" si="290"/>
        <v>0.90860297453892536</v>
      </c>
      <c r="AM525" s="170">
        <f t="shared" si="290"/>
        <v>0.92473696955433116</v>
      </c>
      <c r="AN525" s="170">
        <f t="shared" si="290"/>
        <v>0.97991468932729797</v>
      </c>
      <c r="AO525" s="170">
        <f t="shared" si="290"/>
        <v>0.92516784679515585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0.30254046000328372</v>
      </c>
      <c r="K526" s="170">
        <f t="shared" si="292"/>
        <v>0</v>
      </c>
      <c r="L526" s="170">
        <f t="shared" si="290"/>
        <v>0.42025868542965528</v>
      </c>
      <c r="M526" s="170">
        <f t="shared" si="290"/>
        <v>0.11587870323565908</v>
      </c>
      <c r="N526" s="170">
        <f t="shared" si="290"/>
        <v>0</v>
      </c>
      <c r="O526" s="170">
        <f t="shared" si="290"/>
        <v>0.75758396582231124</v>
      </c>
      <c r="P526" s="170">
        <f t="shared" si="290"/>
        <v>0</v>
      </c>
      <c r="Q526" s="170">
        <f t="shared" si="290"/>
        <v>0.19327547741131873</v>
      </c>
      <c r="R526" s="170">
        <f t="shared" si="290"/>
        <v>0.67808641727025254</v>
      </c>
      <c r="S526" s="170">
        <f t="shared" si="290"/>
        <v>0.77220437169267819</v>
      </c>
      <c r="T526" s="170">
        <f t="shared" si="290"/>
        <v>0.19080464404179756</v>
      </c>
      <c r="U526" s="170">
        <f t="shared" si="290"/>
        <v>0.37720618618198709</v>
      </c>
      <c r="V526" s="170">
        <f t="shared" si="290"/>
        <v>0.12403416548773832</v>
      </c>
      <c r="W526" s="170">
        <f t="shared" si="290"/>
        <v>9.7208142131112396E-2</v>
      </c>
      <c r="X526" s="170">
        <f t="shared" si="290"/>
        <v>0.32849239767900484</v>
      </c>
      <c r="Y526" s="170">
        <f t="shared" si="290"/>
        <v>0.84518886830957463</v>
      </c>
      <c r="Z526" s="170">
        <f t="shared" si="290"/>
        <v>6.373542268861869E-2</v>
      </c>
      <c r="AA526" s="170">
        <f t="shared" si="290"/>
        <v>0.29099753953307284</v>
      </c>
      <c r="AB526" s="170">
        <f t="shared" si="290"/>
        <v>0.82282904192597839</v>
      </c>
      <c r="AC526" s="170">
        <f t="shared" si="290"/>
        <v>0.28421084734377611</v>
      </c>
      <c r="AD526" s="170">
        <f t="shared" si="290"/>
        <v>0.38585847279006952</v>
      </c>
      <c r="AE526" s="170">
        <f t="shared" si="290"/>
        <v>0.20155012354780757</v>
      </c>
      <c r="AF526" s="170">
        <f t="shared" si="290"/>
        <v>0.24400055805851839</v>
      </c>
      <c r="AG526" s="170">
        <f t="shared" si="290"/>
        <v>0.32835483069742383</v>
      </c>
      <c r="AH526" s="170">
        <f t="shared" si="290"/>
        <v>0.36293841693745144</v>
      </c>
      <c r="AI526" s="170">
        <f t="shared" si="290"/>
        <v>0.23926647715822111</v>
      </c>
      <c r="AJ526" s="170">
        <f t="shared" si="290"/>
        <v>0.75205442992969984</v>
      </c>
      <c r="AK526" s="170">
        <f t="shared" si="290"/>
        <v>0.29966694365389662</v>
      </c>
      <c r="AL526" s="170">
        <f t="shared" si="290"/>
        <v>0.2387085346434844</v>
      </c>
      <c r="AM526" s="170">
        <f t="shared" si="290"/>
        <v>0.2507324530578674</v>
      </c>
      <c r="AN526" s="170">
        <f t="shared" si="290"/>
        <v>0.77038940854594928</v>
      </c>
      <c r="AO526" s="170">
        <f t="shared" si="290"/>
        <v>2.2900565929695541E-2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2.2586517362471669E-3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4.8189170825373552E-3</v>
      </c>
      <c r="AC527" s="170">
        <f t="shared" si="295"/>
        <v>1.255894687527822E-3</v>
      </c>
      <c r="AD527" s="170">
        <f t="shared" si="295"/>
        <v>8.5427825792646975E-3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7.3788550146460415E-3</v>
      </c>
      <c r="AK527" s="170">
        <f t="shared" si="295"/>
        <v>1.3479781356940503E-2</v>
      </c>
      <c r="AL527" s="170">
        <f t="shared" si="295"/>
        <v>4.3143386860070618E-2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0.13074658936727374</v>
      </c>
      <c r="K528" s="170">
        <f t="shared" si="292"/>
        <v>0</v>
      </c>
      <c r="L528" s="170">
        <f t="shared" si="292"/>
        <v>2.9236759094345741E-2</v>
      </c>
      <c r="M528" s="170">
        <f t="shared" si="292"/>
        <v>9.9854613477935436E-2</v>
      </c>
      <c r="N528" s="170">
        <f t="shared" si="292"/>
        <v>0</v>
      </c>
      <c r="O528" s="170">
        <f t="shared" si="292"/>
        <v>7.3850263981757938E-2</v>
      </c>
      <c r="P528" s="170">
        <f t="shared" si="292"/>
        <v>0</v>
      </c>
      <c r="Q528" s="170">
        <f t="shared" si="292"/>
        <v>0.1055556984863938</v>
      </c>
      <c r="R528" s="170">
        <f t="shared" si="292"/>
        <v>1.3485782220284065E-2</v>
      </c>
      <c r="S528" s="170">
        <f t="shared" si="292"/>
        <v>0.16663451501489918</v>
      </c>
      <c r="T528" s="170">
        <f t="shared" si="292"/>
        <v>0</v>
      </c>
      <c r="U528" s="170">
        <f t="shared" si="292"/>
        <v>0.17209673971969916</v>
      </c>
      <c r="V528" s="170">
        <f t="shared" si="292"/>
        <v>0</v>
      </c>
      <c r="W528" s="170">
        <f t="shared" si="292"/>
        <v>0</v>
      </c>
      <c r="X528" s="170">
        <f t="shared" si="292"/>
        <v>0.11058627046745365</v>
      </c>
      <c r="Y528" s="170">
        <f t="shared" si="292"/>
        <v>8.9725502286137515E-2</v>
      </c>
      <c r="Z528" s="170">
        <f t="shared" si="295"/>
        <v>1.3111693844190045E-3</v>
      </c>
      <c r="AA528" s="170">
        <f t="shared" si="295"/>
        <v>0.13598052049832507</v>
      </c>
      <c r="AB528" s="170">
        <f t="shared" si="295"/>
        <v>0.12398727112931261</v>
      </c>
      <c r="AC528" s="170">
        <f t="shared" si="295"/>
        <v>2.0452876496629399E-2</v>
      </c>
      <c r="AD528" s="170">
        <f t="shared" si="295"/>
        <v>0.24441602783568811</v>
      </c>
      <c r="AE528" s="170">
        <f t="shared" si="295"/>
        <v>8.7450491646136191E-2</v>
      </c>
      <c r="AF528" s="170">
        <f t="shared" si="295"/>
        <v>0.11283085347254777</v>
      </c>
      <c r="AG528" s="170">
        <f t="shared" si="295"/>
        <v>0.12040322416428026</v>
      </c>
      <c r="AH528" s="170">
        <f t="shared" si="295"/>
        <v>0.10802180091925474</v>
      </c>
      <c r="AI528" s="170">
        <f t="shared" si="295"/>
        <v>0</v>
      </c>
      <c r="AJ528" s="170">
        <f t="shared" si="295"/>
        <v>0.19910428822815796</v>
      </c>
      <c r="AK528" s="170">
        <f t="shared" si="295"/>
        <v>0.27216648239409408</v>
      </c>
      <c r="AL528" s="170">
        <f t="shared" si="295"/>
        <v>8.4951721589764634E-2</v>
      </c>
      <c r="AM528" s="170">
        <f t="shared" si="295"/>
        <v>0.18564139847005343</v>
      </c>
      <c r="AN528" s="170">
        <f t="shared" si="295"/>
        <v>0.17235911043746843</v>
      </c>
      <c r="AO528" s="170">
        <f t="shared" si="295"/>
        <v>4.0274820168175612E-4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0.14698438692906726</v>
      </c>
      <c r="K529" s="170">
        <f t="shared" si="292"/>
        <v>0</v>
      </c>
      <c r="L529" s="170">
        <f t="shared" si="292"/>
        <v>0.14351692083302953</v>
      </c>
      <c r="M529" s="170">
        <f t="shared" si="292"/>
        <v>0.20107807639028105</v>
      </c>
      <c r="N529" s="170">
        <f t="shared" si="292"/>
        <v>0</v>
      </c>
      <c r="O529" s="170">
        <f t="shared" si="292"/>
        <v>3.6834188398374879E-2</v>
      </c>
      <c r="P529" s="170">
        <f t="shared" si="292"/>
        <v>0.24366729710901266</v>
      </c>
      <c r="Q529" s="170">
        <f t="shared" si="292"/>
        <v>0.15470043307618861</v>
      </c>
      <c r="R529" s="170">
        <f t="shared" si="292"/>
        <v>0</v>
      </c>
      <c r="S529" s="170">
        <f t="shared" si="292"/>
        <v>0</v>
      </c>
      <c r="T529" s="170">
        <f t="shared" si="292"/>
        <v>0.33557729365785621</v>
      </c>
      <c r="U529" s="170">
        <f t="shared" si="292"/>
        <v>0.15519392704322083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6.2561141973543309E-3</v>
      </c>
      <c r="Z529" s="170">
        <f t="shared" si="295"/>
        <v>0.24202827561837129</v>
      </c>
      <c r="AA529" s="170">
        <f t="shared" si="295"/>
        <v>0.13518452248358381</v>
      </c>
      <c r="AB529" s="170">
        <f t="shared" si="295"/>
        <v>0</v>
      </c>
      <c r="AC529" s="170">
        <f t="shared" si="295"/>
        <v>0.24463734170687543</v>
      </c>
      <c r="AD529" s="170">
        <f t="shared" si="295"/>
        <v>0.12769561108108918</v>
      </c>
      <c r="AE529" s="170">
        <f t="shared" si="295"/>
        <v>0.18635656340886378</v>
      </c>
      <c r="AF529" s="170">
        <f t="shared" si="295"/>
        <v>0.1220714066647447</v>
      </c>
      <c r="AG529" s="170">
        <f t="shared" si="295"/>
        <v>9.9917882820095311E-2</v>
      </c>
      <c r="AH529" s="170">
        <f t="shared" si="295"/>
        <v>8.7759883254720325E-2</v>
      </c>
      <c r="AI529" s="170">
        <f t="shared" si="295"/>
        <v>0</v>
      </c>
      <c r="AJ529" s="170">
        <f t="shared" si="295"/>
        <v>0</v>
      </c>
      <c r="AK529" s="170">
        <f t="shared" si="295"/>
        <v>0.18347658754301291</v>
      </c>
      <c r="AL529" s="170">
        <f t="shared" si="295"/>
        <v>0.31124979177267148</v>
      </c>
      <c r="AM529" s="170">
        <f t="shared" si="295"/>
        <v>4.977080932491379E-2</v>
      </c>
      <c r="AN529" s="170">
        <f t="shared" si="295"/>
        <v>0</v>
      </c>
      <c r="AO529" s="170">
        <f t="shared" si="295"/>
        <v>0.13078114475324201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0.18710929989329755</v>
      </c>
      <c r="K530" s="170">
        <f t="shared" si="292"/>
        <v>0</v>
      </c>
      <c r="L530" s="170">
        <f t="shared" si="292"/>
        <v>0.17434449673988328</v>
      </c>
      <c r="M530" s="170">
        <f t="shared" si="292"/>
        <v>0.10184517427311814</v>
      </c>
      <c r="N530" s="170">
        <f t="shared" si="292"/>
        <v>0</v>
      </c>
      <c r="O530" s="170">
        <f t="shared" si="292"/>
        <v>2.1388479168358513E-2</v>
      </c>
      <c r="P530" s="170">
        <f t="shared" si="292"/>
        <v>0.51183954160191736</v>
      </c>
      <c r="Q530" s="170">
        <f t="shared" si="292"/>
        <v>0.15804744724667269</v>
      </c>
      <c r="R530" s="170">
        <f t="shared" si="292"/>
        <v>0</v>
      </c>
      <c r="S530" s="170">
        <f t="shared" si="292"/>
        <v>0</v>
      </c>
      <c r="T530" s="170">
        <f t="shared" si="292"/>
        <v>0.20707834996689684</v>
      </c>
      <c r="U530" s="170">
        <f t="shared" si="292"/>
        <v>0.11599315396357177</v>
      </c>
      <c r="V530" s="170">
        <f t="shared" si="292"/>
        <v>0.78053505608949048</v>
      </c>
      <c r="W530" s="170">
        <f t="shared" si="292"/>
        <v>0.71133487535943418</v>
      </c>
      <c r="X530" s="170">
        <f t="shared" si="292"/>
        <v>0.10380515009997304</v>
      </c>
      <c r="Y530" s="170">
        <f t="shared" si="292"/>
        <v>3.3083835498988502E-2</v>
      </c>
      <c r="Z530" s="170">
        <f t="shared" si="295"/>
        <v>0.52629127926367536</v>
      </c>
      <c r="AA530" s="170">
        <f t="shared" si="295"/>
        <v>0.36295962120918163</v>
      </c>
      <c r="AB530" s="170">
        <f t="shared" si="295"/>
        <v>0</v>
      </c>
      <c r="AC530" s="170">
        <f t="shared" si="295"/>
        <v>0.29935946813569186</v>
      </c>
      <c r="AD530" s="170">
        <f t="shared" si="295"/>
        <v>0.13259265831230888</v>
      </c>
      <c r="AE530" s="170">
        <f t="shared" si="295"/>
        <v>0.17045900561341115</v>
      </c>
      <c r="AF530" s="170">
        <f t="shared" si="295"/>
        <v>0.24324814188591293</v>
      </c>
      <c r="AG530" s="170">
        <f t="shared" si="295"/>
        <v>0.18317211887628376</v>
      </c>
      <c r="AH530" s="170">
        <f t="shared" si="295"/>
        <v>0.14875943596718394</v>
      </c>
      <c r="AI530" s="170">
        <f t="shared" si="295"/>
        <v>0.4944179450145994</v>
      </c>
      <c r="AJ530" s="170">
        <f t="shared" si="295"/>
        <v>0</v>
      </c>
      <c r="AK530" s="170">
        <f t="shared" si="295"/>
        <v>2.6854678406056764E-2</v>
      </c>
      <c r="AL530" s="170">
        <f t="shared" si="295"/>
        <v>0.15643687204745196</v>
      </c>
      <c r="AM530" s="170">
        <f t="shared" si="295"/>
        <v>0.43859230870149646</v>
      </c>
      <c r="AN530" s="170">
        <f t="shared" si="295"/>
        <v>3.7166170343880214E-2</v>
      </c>
      <c r="AO530" s="170">
        <f t="shared" si="295"/>
        <v>0.77009171209462668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2.4344887761298128E-2</v>
      </c>
      <c r="K531" s="170">
        <f t="shared" si="292"/>
        <v>0</v>
      </c>
      <c r="L531" s="170">
        <f t="shared" si="292"/>
        <v>2.861256093723932E-2</v>
      </c>
      <c r="M531" s="170">
        <f t="shared" si="292"/>
        <v>3.4496110975847781E-2</v>
      </c>
      <c r="N531" s="170">
        <f t="shared" si="292"/>
        <v>0</v>
      </c>
      <c r="O531" s="170">
        <f t="shared" si="292"/>
        <v>1.0161187658595996E-2</v>
      </c>
      <c r="P531" s="170">
        <f t="shared" si="292"/>
        <v>3.3793064555879659E-2</v>
      </c>
      <c r="Q531" s="170">
        <f t="shared" si="292"/>
        <v>2.9416064656866303E-2</v>
      </c>
      <c r="R531" s="170">
        <f t="shared" si="292"/>
        <v>0</v>
      </c>
      <c r="S531" s="170">
        <f t="shared" si="292"/>
        <v>0</v>
      </c>
      <c r="T531" s="170">
        <f t="shared" si="292"/>
        <v>9.7594844422304539E-2</v>
      </c>
      <c r="U531" s="170">
        <f t="shared" si="292"/>
        <v>5.4660366288510287E-2</v>
      </c>
      <c r="V531" s="170">
        <f t="shared" si="292"/>
        <v>0</v>
      </c>
      <c r="W531" s="170">
        <f t="shared" si="292"/>
        <v>6.2899386084837425E-4</v>
      </c>
      <c r="X531" s="170">
        <f t="shared" si="292"/>
        <v>0.16447673599206342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3.375670973082056E-2</v>
      </c>
      <c r="AF531" s="170">
        <f t="shared" si="295"/>
        <v>2.9728421616854739E-2</v>
      </c>
      <c r="AG531" s="170">
        <f t="shared" si="295"/>
        <v>2.3280282269188542E-2</v>
      </c>
      <c r="AH531" s="170">
        <f t="shared" si="295"/>
        <v>2.1206354683499889E-2</v>
      </c>
      <c r="AI531" s="170">
        <f t="shared" si="295"/>
        <v>0</v>
      </c>
      <c r="AJ531" s="170">
        <f t="shared" si="295"/>
        <v>0</v>
      </c>
      <c r="AK531" s="170">
        <f t="shared" si="295"/>
        <v>4.212280985762866E-2</v>
      </c>
      <c r="AL531" s="170">
        <f t="shared" si="295"/>
        <v>3.3130416031446862E-2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7.102503680855804E-2</v>
      </c>
      <c r="K532" s="170">
        <f t="shared" si="292"/>
        <v>0</v>
      </c>
      <c r="L532" s="170">
        <f t="shared" si="292"/>
        <v>0.1052086981011881</v>
      </c>
      <c r="M532" s="170">
        <f t="shared" si="292"/>
        <v>0.25522951356224854</v>
      </c>
      <c r="N532" s="170">
        <f t="shared" si="292"/>
        <v>0</v>
      </c>
      <c r="O532" s="170">
        <f t="shared" si="292"/>
        <v>6.2544743686564638E-2</v>
      </c>
      <c r="P532" s="170">
        <f t="shared" si="292"/>
        <v>7.2064226132334042E-2</v>
      </c>
      <c r="Q532" s="170">
        <f t="shared" si="292"/>
        <v>0.17526240201989812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1.739766130121694E-3</v>
      </c>
      <c r="V532" s="170">
        <f t="shared" si="292"/>
        <v>0</v>
      </c>
      <c r="W532" s="170">
        <f t="shared" si="292"/>
        <v>0</v>
      </c>
      <c r="X532" s="170">
        <f t="shared" si="292"/>
        <v>0.19367639363807032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3.8482177593344435E-3</v>
      </c>
      <c r="AC532" s="170">
        <f t="shared" si="295"/>
        <v>0</v>
      </c>
      <c r="AD532" s="170">
        <f t="shared" si="295"/>
        <v>4.1968485551770306E-3</v>
      </c>
      <c r="AE532" s="170">
        <f t="shared" si="295"/>
        <v>0.23425452033120536</v>
      </c>
      <c r="AF532" s="170">
        <f t="shared" si="295"/>
        <v>0.14650259837626894</v>
      </c>
      <c r="AG532" s="170">
        <f t="shared" si="295"/>
        <v>0.1443200570385047</v>
      </c>
      <c r="AH532" s="170">
        <f t="shared" si="295"/>
        <v>0.13269838700789213</v>
      </c>
      <c r="AI532" s="170">
        <f t="shared" si="295"/>
        <v>0</v>
      </c>
      <c r="AJ532" s="170">
        <f t="shared" si="295"/>
        <v>5.3974280408801562E-3</v>
      </c>
      <c r="AK532" s="170">
        <f t="shared" si="295"/>
        <v>5.3192199895798859E-3</v>
      </c>
      <c r="AL532" s="170">
        <f t="shared" si="295"/>
        <v>5.7141231976802773E-3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3.2206353245875979E-4</v>
      </c>
      <c r="K533" s="170">
        <f t="shared" si="292"/>
        <v>0</v>
      </c>
      <c r="L533" s="170">
        <f t="shared" si="292"/>
        <v>0</v>
      </c>
      <c r="M533" s="170">
        <f t="shared" si="292"/>
        <v>9.3423008122621584E-4</v>
      </c>
      <c r="N533" s="170">
        <f t="shared" si="292"/>
        <v>0</v>
      </c>
      <c r="O533" s="170">
        <f t="shared" si="292"/>
        <v>0</v>
      </c>
      <c r="P533" s="170">
        <f t="shared" si="292"/>
        <v>6.0891668013490514E-4</v>
      </c>
      <c r="Q533" s="170">
        <f t="shared" si="292"/>
        <v>7.5369820182486901E-4</v>
      </c>
      <c r="R533" s="170">
        <f t="shared" si="292"/>
        <v>0</v>
      </c>
      <c r="S533" s="170">
        <f t="shared" si="292"/>
        <v>0</v>
      </c>
      <c r="T533" s="170">
        <f t="shared" si="292"/>
        <v>0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3.0887888865045035E-5</v>
      </c>
      <c r="AC533" s="170">
        <f t="shared" si="295"/>
        <v>3.5663374620475937E-5</v>
      </c>
      <c r="AD533" s="170">
        <f t="shared" si="295"/>
        <v>9.9991851584669682E-5</v>
      </c>
      <c r="AE533" s="170">
        <f t="shared" si="295"/>
        <v>1.1088552455987926E-3</v>
      </c>
      <c r="AF533" s="170">
        <f t="shared" si="295"/>
        <v>6.9638708941932473E-4</v>
      </c>
      <c r="AG533" s="170">
        <f t="shared" si="295"/>
        <v>6.5918493229646328E-4</v>
      </c>
      <c r="AH533" s="170">
        <f t="shared" si="295"/>
        <v>1.1324624634176824E-3</v>
      </c>
      <c r="AI533" s="170">
        <f t="shared" si="295"/>
        <v>0</v>
      </c>
      <c r="AJ533" s="170">
        <f t="shared" si="295"/>
        <v>4.0939799727457992E-5</v>
      </c>
      <c r="AK533" s="170">
        <f t="shared" si="295"/>
        <v>3.8445647304858661E-4</v>
      </c>
      <c r="AL533" s="170">
        <f t="shared" si="295"/>
        <v>8.5882196337037366E-4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1.9652491348687712E-2</v>
      </c>
      <c r="K534" s="170">
        <f t="shared" si="292"/>
        <v>0</v>
      </c>
      <c r="L534" s="170">
        <f t="shared" si="292"/>
        <v>2.2794233063406888E-2</v>
      </c>
      <c r="M534" s="170">
        <f t="shared" si="292"/>
        <v>2.1454862586887617E-2</v>
      </c>
      <c r="N534" s="170">
        <f t="shared" si="292"/>
        <v>0</v>
      </c>
      <c r="O534" s="170">
        <f t="shared" si="292"/>
        <v>9.2287528913489961E-3</v>
      </c>
      <c r="P534" s="170">
        <f t="shared" si="292"/>
        <v>2.5095455231294229E-2</v>
      </c>
      <c r="Q534" s="170">
        <f t="shared" si="292"/>
        <v>2.2918677142677195E-2</v>
      </c>
      <c r="R534" s="170">
        <f t="shared" si="292"/>
        <v>0</v>
      </c>
      <c r="S534" s="170">
        <f t="shared" si="292"/>
        <v>2.2480768674967552E-2</v>
      </c>
      <c r="T534" s="170">
        <f t="shared" si="292"/>
        <v>4.5184205792948295E-2</v>
      </c>
      <c r="U534" s="170">
        <f t="shared" si="292"/>
        <v>2.9918748776086197E-2</v>
      </c>
      <c r="V534" s="170">
        <f t="shared" si="292"/>
        <v>0</v>
      </c>
      <c r="W534" s="170">
        <f t="shared" si="292"/>
        <v>0</v>
      </c>
      <c r="X534" s="170">
        <f t="shared" si="292"/>
        <v>8.1353439937379441E-3</v>
      </c>
      <c r="Y534" s="170">
        <f t="shared" si="292"/>
        <v>5.6672969121593164E-3</v>
      </c>
      <c r="Z534" s="170">
        <f t="shared" si="295"/>
        <v>4.0087545852450163E-3</v>
      </c>
      <c r="AA534" s="170">
        <f t="shared" si="295"/>
        <v>3.6705154322840068E-3</v>
      </c>
      <c r="AB534" s="170">
        <f t="shared" si="295"/>
        <v>0</v>
      </c>
      <c r="AC534" s="170">
        <f t="shared" si="295"/>
        <v>4.3583587047350984E-2</v>
      </c>
      <c r="AD534" s="170">
        <f t="shared" si="295"/>
        <v>2.2719721692286414E-2</v>
      </c>
      <c r="AE534" s="170">
        <f t="shared" si="295"/>
        <v>2.570538115353584E-2</v>
      </c>
      <c r="AF534" s="170">
        <f t="shared" si="295"/>
        <v>1.6698520473121446E-2</v>
      </c>
      <c r="AG534" s="170">
        <f t="shared" si="295"/>
        <v>9.726783346889355E-3</v>
      </c>
      <c r="AH534" s="170">
        <f t="shared" si="295"/>
        <v>9.8225759769111284E-3</v>
      </c>
      <c r="AI534" s="170">
        <f t="shared" si="295"/>
        <v>4.9385907202467952E-2</v>
      </c>
      <c r="AJ534" s="170">
        <f t="shared" si="295"/>
        <v>9.9906955711716945E-4</v>
      </c>
      <c r="AK534" s="170">
        <f t="shared" si="295"/>
        <v>1.5742174410795593E-2</v>
      </c>
      <c r="AL534" s="170">
        <f t="shared" si="295"/>
        <v>3.4409306432984697E-2</v>
      </c>
      <c r="AM534" s="170">
        <f t="shared" si="295"/>
        <v>0</v>
      </c>
      <c r="AN534" s="170">
        <f t="shared" si="295"/>
        <v>0</v>
      </c>
      <c r="AO534" s="170">
        <f t="shared" si="295"/>
        <v>9.9167581590980545E-4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0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0</v>
      </c>
      <c r="AA535" s="170">
        <f t="shared" si="295"/>
        <v>0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1.2408317571845243E-2</v>
      </c>
      <c r="K537" s="170">
        <f t="shared" si="292"/>
        <v>0</v>
      </c>
      <c r="L537" s="170">
        <f t="shared" si="292"/>
        <v>7.4032214322513031E-3</v>
      </c>
      <c r="M537" s="170">
        <f t="shared" si="292"/>
        <v>1.1448038681005373E-2</v>
      </c>
      <c r="N537" s="170">
        <f t="shared" si="292"/>
        <v>0</v>
      </c>
      <c r="O537" s="170">
        <f t="shared" si="292"/>
        <v>1.1496826721470853E-2</v>
      </c>
      <c r="P537" s="170">
        <f t="shared" si="292"/>
        <v>2.7059796450543553E-3</v>
      </c>
      <c r="Q537" s="170">
        <f t="shared" si="292"/>
        <v>1.5122992495321072E-2</v>
      </c>
      <c r="R537" s="170">
        <f t="shared" si="292"/>
        <v>7.3744662565670936E-3</v>
      </c>
      <c r="S537" s="170">
        <f t="shared" si="292"/>
        <v>7.3732949933384721E-3</v>
      </c>
      <c r="T537" s="170">
        <f t="shared" si="292"/>
        <v>0</v>
      </c>
      <c r="U537" s="170">
        <f t="shared" si="292"/>
        <v>2.5150415734919811E-2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4.6725216889881536E-3</v>
      </c>
      <c r="Z537" s="170">
        <f t="shared" si="298"/>
        <v>0</v>
      </c>
      <c r="AA537" s="170">
        <f t="shared" si="298"/>
        <v>9.0806150045941291E-3</v>
      </c>
      <c r="AB537" s="170">
        <f t="shared" si="298"/>
        <v>1.3259981027288347E-2</v>
      </c>
      <c r="AC537" s="170">
        <f t="shared" si="298"/>
        <v>0</v>
      </c>
      <c r="AD537" s="170">
        <f t="shared" si="298"/>
        <v>1.4182027840526374E-2</v>
      </c>
      <c r="AE537" s="170">
        <f t="shared" si="298"/>
        <v>1.0749298666931523E-2</v>
      </c>
      <c r="AF537" s="170">
        <f t="shared" si="298"/>
        <v>5.6585188280740759E-3</v>
      </c>
      <c r="AG537" s="170">
        <f t="shared" si="298"/>
        <v>9.2110554183570843E-3</v>
      </c>
      <c r="AH537" s="170">
        <f t="shared" si="298"/>
        <v>3.1787708397820716E-3</v>
      </c>
      <c r="AI537" s="170">
        <f t="shared" si="298"/>
        <v>0</v>
      </c>
      <c r="AJ537" s="170">
        <f t="shared" si="298"/>
        <v>8.2865516854149709E-3</v>
      </c>
      <c r="AK537" s="170">
        <f t="shared" si="298"/>
        <v>2.5941146823915243E-2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2.7650889951944999E-3</v>
      </c>
      <c r="K538" s="170">
        <f t="shared" si="292"/>
        <v>0</v>
      </c>
      <c r="L538" s="170">
        <f t="shared" si="292"/>
        <v>0</v>
      </c>
      <c r="M538" s="170">
        <f t="shared" si="292"/>
        <v>7.7208944909414772E-4</v>
      </c>
      <c r="N538" s="170">
        <f t="shared" si="292"/>
        <v>0</v>
      </c>
      <c r="O538" s="170">
        <f t="shared" si="292"/>
        <v>1.1059077416919569E-3</v>
      </c>
      <c r="P538" s="170">
        <f t="shared" si="292"/>
        <v>9.9930270073241511E-4</v>
      </c>
      <c r="Q538" s="170">
        <f t="shared" si="292"/>
        <v>9.9386031234963081E-4</v>
      </c>
      <c r="R538" s="170">
        <f t="shared" si="292"/>
        <v>6.802074810152943E-2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6.3176909267751158E-3</v>
      </c>
      <c r="AC538" s="170">
        <f t="shared" si="298"/>
        <v>1.4222491835253606E-2</v>
      </c>
      <c r="AD538" s="170">
        <f t="shared" si="298"/>
        <v>5.8833653647980318E-3</v>
      </c>
      <c r="AE538" s="170">
        <f t="shared" si="298"/>
        <v>9.516787072813476E-4</v>
      </c>
      <c r="AF538" s="170">
        <f t="shared" si="298"/>
        <v>6.8066067652929529E-4</v>
      </c>
      <c r="AG538" s="170">
        <f t="shared" si="298"/>
        <v>6.7058179426217421E-4</v>
      </c>
      <c r="AH538" s="170">
        <f t="shared" si="298"/>
        <v>1.045632735698731E-3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1.5611363386867831E-2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9.4175187286463721E-2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3.7206420074320977E-2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8.14714341431394E-5</v>
      </c>
      <c r="K541" s="173">
        <f>IF(K520=0,0,K520/K$502)</f>
        <v>0</v>
      </c>
      <c r="L541" s="173">
        <f t="shared" si="300"/>
        <v>0</v>
      </c>
      <c r="M541" s="173">
        <f t="shared" si="300"/>
        <v>1.8236273739673228E-4</v>
      </c>
      <c r="N541" s="173">
        <f t="shared" si="300"/>
        <v>0</v>
      </c>
      <c r="O541" s="173">
        <f t="shared" si="300"/>
        <v>2.612144923736011E-4</v>
      </c>
      <c r="P541" s="173">
        <f t="shared" si="300"/>
        <v>2.360190506335265E-4</v>
      </c>
      <c r="Q541" s="173">
        <f t="shared" si="300"/>
        <v>2.3473934533822246E-4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2.2476944851489329E-4</v>
      </c>
      <c r="AF541" s="173">
        <f t="shared" si="300"/>
        <v>1.6079210745737285E-4</v>
      </c>
      <c r="AG541" s="173">
        <f t="shared" si="300"/>
        <v>1.5836059248858334E-4</v>
      </c>
      <c r="AH541" s="173">
        <f t="shared" si="300"/>
        <v>2.4696825231984007E-4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312E93-1329-4668-BB22-10E16E729C67}"/>
</file>

<file path=customXml/itemProps2.xml><?xml version="1.0" encoding="utf-8"?>
<ds:datastoreItem xmlns:ds="http://schemas.openxmlformats.org/officeDocument/2006/customXml" ds:itemID="{45774791-83B6-4287-AD90-EFFB40446E7E}"/>
</file>

<file path=customXml/itemProps3.xml><?xml version="1.0" encoding="utf-8"?>
<ds:datastoreItem xmlns:ds="http://schemas.openxmlformats.org/officeDocument/2006/customXml" ds:itemID="{C2C514CC-0AED-442F-83B1-678F7BC2B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31.12..23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2024-01-21T06:44:29Z</dcterms:created>
  <dcterms:modified xsi:type="dcterms:W3CDTF">2024-01-21T06:44:57Z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