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190"/>
  </bookViews>
  <sheets>
    <sheet name="30.06.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M478" i="1" s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M470" i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M454" i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AD422" i="1"/>
  <c r="AC422" i="1"/>
  <c r="AC419" i="1" s="1"/>
  <c r="AC418" i="1" s="1"/>
  <c r="AC417" i="1" s="1"/>
  <c r="AB422" i="1"/>
  <c r="J422" i="1"/>
  <c r="CM422" i="1" s="1"/>
  <c r="R421" i="1"/>
  <c r="J421" i="1"/>
  <c r="CM421" i="1" s="1"/>
  <c r="CM420" i="1"/>
  <c r="J420" i="1"/>
  <c r="CG419" i="1"/>
  <c r="CF419" i="1"/>
  <c r="CE419" i="1"/>
  <c r="CD419" i="1"/>
  <c r="CC419" i="1"/>
  <c r="CB419" i="1"/>
  <c r="CA419" i="1"/>
  <c r="BZ419" i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F419" i="1"/>
  <c r="CF418" i="1"/>
  <c r="CF417" i="1" s="1"/>
  <c r="CD418" i="1"/>
  <c r="CB418" i="1"/>
  <c r="CB417" i="1" s="1"/>
  <c r="BZ418" i="1"/>
  <c r="BX418" i="1"/>
  <c r="BX417" i="1" s="1"/>
  <c r="BV418" i="1"/>
  <c r="BT418" i="1"/>
  <c r="BT417" i="1" s="1"/>
  <c r="BR418" i="1"/>
  <c r="BP418" i="1"/>
  <c r="BP417" i="1" s="1"/>
  <c r="BN418" i="1"/>
  <c r="BL418" i="1"/>
  <c r="BL417" i="1" s="1"/>
  <c r="BJ418" i="1"/>
  <c r="BH418" i="1"/>
  <c r="BH417" i="1" s="1"/>
  <c r="BF418" i="1"/>
  <c r="BD418" i="1"/>
  <c r="BD417" i="1" s="1"/>
  <c r="BB418" i="1"/>
  <c r="AZ418" i="1"/>
  <c r="AZ417" i="1" s="1"/>
  <c r="AX418" i="1"/>
  <c r="AV418" i="1"/>
  <c r="AV417" i="1" s="1"/>
  <c r="AT418" i="1"/>
  <c r="AR418" i="1"/>
  <c r="AR417" i="1" s="1"/>
  <c r="AP418" i="1"/>
  <c r="AN418" i="1"/>
  <c r="AN417" i="1" s="1"/>
  <c r="AL418" i="1"/>
  <c r="AJ418" i="1"/>
  <c r="AJ417" i="1" s="1"/>
  <c r="AH418" i="1"/>
  <c r="AF418" i="1"/>
  <c r="AF417" i="1" s="1"/>
  <c r="AD418" i="1"/>
  <c r="AB418" i="1"/>
  <c r="AB417" i="1" s="1"/>
  <c r="Z418" i="1"/>
  <c r="X418" i="1"/>
  <c r="X417" i="1" s="1"/>
  <c r="V418" i="1"/>
  <c r="T418" i="1"/>
  <c r="T417" i="1" s="1"/>
  <c r="R418" i="1"/>
  <c r="P418" i="1"/>
  <c r="P417" i="1" s="1"/>
  <c r="N418" i="1"/>
  <c r="L418" i="1"/>
  <c r="L417" i="1" s="1"/>
  <c r="CD417" i="1"/>
  <c r="BZ417" i="1"/>
  <c r="BV417" i="1"/>
  <c r="BR417" i="1"/>
  <c r="BN417" i="1"/>
  <c r="BJ417" i="1"/>
  <c r="BF417" i="1"/>
  <c r="BB417" i="1"/>
  <c r="AX417" i="1"/>
  <c r="AT417" i="1"/>
  <c r="AP417" i="1"/>
  <c r="AL417" i="1"/>
  <c r="AH417" i="1"/>
  <c r="AD417" i="1"/>
  <c r="Z417" i="1"/>
  <c r="V417" i="1"/>
  <c r="R417" i="1"/>
  <c r="N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E406" i="1"/>
  <c r="CD406" i="1"/>
  <c r="CC406" i="1"/>
  <c r="CB406" i="1"/>
  <c r="CA406" i="1"/>
  <c r="BZ406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 s="1"/>
  <c r="CM396" i="1" s="1"/>
  <c r="J395" i="1"/>
  <c r="CM395" i="1" s="1"/>
  <c r="CM394" i="1"/>
  <c r="J394" i="1"/>
  <c r="CF393" i="1"/>
  <c r="CD393" i="1"/>
  <c r="CB393" i="1"/>
  <c r="BZ393" i="1"/>
  <c r="BX393" i="1"/>
  <c r="BV393" i="1"/>
  <c r="BT393" i="1"/>
  <c r="BR393" i="1"/>
  <c r="BP393" i="1"/>
  <c r="BN393" i="1"/>
  <c r="BL393" i="1"/>
  <c r="BJ393" i="1"/>
  <c r="BH393" i="1"/>
  <c r="BF393" i="1"/>
  <c r="BD393" i="1"/>
  <c r="BB393" i="1"/>
  <c r="AZ393" i="1"/>
  <c r="AX393" i="1"/>
  <c r="AV393" i="1"/>
  <c r="AT393" i="1"/>
  <c r="AR393" i="1"/>
  <c r="AP393" i="1"/>
  <c r="AN393" i="1"/>
  <c r="AL393" i="1"/>
  <c r="AJ393" i="1"/>
  <c r="AH393" i="1"/>
  <c r="AF393" i="1"/>
  <c r="AD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CG392" i="1"/>
  <c r="CF392" i="1"/>
  <c r="CE392" i="1"/>
  <c r="CD392" i="1"/>
  <c r="CC392" i="1"/>
  <c r="CB392" i="1"/>
  <c r="CA392" i="1"/>
  <c r="BZ392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 s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F365" i="1"/>
  <c r="CE365" i="1"/>
  <c r="CD365" i="1"/>
  <c r="CC365" i="1"/>
  <c r="CB365" i="1"/>
  <c r="CA365" i="1"/>
  <c r="BZ365" i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 s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CG336" i="1"/>
  <c r="CE336" i="1"/>
  <c r="CC336" i="1"/>
  <c r="CA336" i="1"/>
  <c r="BY336" i="1"/>
  <c r="BW336" i="1"/>
  <c r="BU336" i="1"/>
  <c r="BS336" i="1"/>
  <c r="BQ336" i="1"/>
  <c r="BO336" i="1"/>
  <c r="BM336" i="1"/>
  <c r="BK336" i="1"/>
  <c r="BI336" i="1"/>
  <c r="BG336" i="1"/>
  <c r="BE336" i="1"/>
  <c r="BC336" i="1"/>
  <c r="BA336" i="1"/>
  <c r="AY336" i="1"/>
  <c r="AW336" i="1"/>
  <c r="AU336" i="1"/>
  <c r="AS336" i="1"/>
  <c r="AQ336" i="1"/>
  <c r="AO336" i="1"/>
  <c r="AM336" i="1"/>
  <c r="AK336" i="1"/>
  <c r="AI336" i="1"/>
  <c r="AG336" i="1"/>
  <c r="AE336" i="1"/>
  <c r="AC336" i="1"/>
  <c r="AA336" i="1"/>
  <c r="Y336" i="1"/>
  <c r="W336" i="1"/>
  <c r="U336" i="1"/>
  <c r="S336" i="1"/>
  <c r="Q336" i="1"/>
  <c r="O336" i="1"/>
  <c r="M336" i="1"/>
  <c r="K336" i="1"/>
  <c r="J336" i="1" s="1"/>
  <c r="CM336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J310" i="1" s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G281" i="1" s="1"/>
  <c r="CG280" i="1" s="1"/>
  <c r="CF283" i="1"/>
  <c r="CE283" i="1"/>
  <c r="CE282" i="1" s="1"/>
  <c r="CE281" i="1" s="1"/>
  <c r="CE280" i="1" s="1"/>
  <c r="CD283" i="1"/>
  <c r="CC283" i="1"/>
  <c r="CC282" i="1" s="1"/>
  <c r="CC281" i="1" s="1"/>
  <c r="CC280" i="1" s="1"/>
  <c r="CB283" i="1"/>
  <c r="CA283" i="1"/>
  <c r="CA282" i="1" s="1"/>
  <c r="CA281" i="1" s="1"/>
  <c r="CA280" i="1" s="1"/>
  <c r="BZ283" i="1"/>
  <c r="BY283" i="1"/>
  <c r="BY282" i="1" s="1"/>
  <c r="BY281" i="1" s="1"/>
  <c r="BY280" i="1" s="1"/>
  <c r="BX283" i="1"/>
  <c r="BW283" i="1"/>
  <c r="BW282" i="1" s="1"/>
  <c r="BW281" i="1" s="1"/>
  <c r="BW280" i="1" s="1"/>
  <c r="BV283" i="1"/>
  <c r="BU283" i="1"/>
  <c r="BU282" i="1" s="1"/>
  <c r="BU281" i="1" s="1"/>
  <c r="BU280" i="1" s="1"/>
  <c r="BT283" i="1"/>
  <c r="BS283" i="1"/>
  <c r="BS282" i="1" s="1"/>
  <c r="BS281" i="1" s="1"/>
  <c r="BS280" i="1" s="1"/>
  <c r="BR283" i="1"/>
  <c r="BQ283" i="1"/>
  <c r="BQ282" i="1" s="1"/>
  <c r="BQ281" i="1" s="1"/>
  <c r="BQ280" i="1" s="1"/>
  <c r="BP283" i="1"/>
  <c r="BO283" i="1"/>
  <c r="BO282" i="1" s="1"/>
  <c r="BO281" i="1" s="1"/>
  <c r="BO280" i="1" s="1"/>
  <c r="BN283" i="1"/>
  <c r="BM283" i="1"/>
  <c r="BM282" i="1" s="1"/>
  <c r="BM281" i="1" s="1"/>
  <c r="BM280" i="1" s="1"/>
  <c r="BL283" i="1"/>
  <c r="BK283" i="1"/>
  <c r="BK282" i="1" s="1"/>
  <c r="BK281" i="1" s="1"/>
  <c r="BK280" i="1" s="1"/>
  <c r="BJ283" i="1"/>
  <c r="BI283" i="1"/>
  <c r="BI282" i="1" s="1"/>
  <c r="BI281" i="1" s="1"/>
  <c r="BI280" i="1" s="1"/>
  <c r="BH283" i="1"/>
  <c r="BG283" i="1"/>
  <c r="BG282" i="1" s="1"/>
  <c r="BG281" i="1" s="1"/>
  <c r="BG280" i="1" s="1"/>
  <c r="BF283" i="1"/>
  <c r="BE283" i="1"/>
  <c r="BE282" i="1" s="1"/>
  <c r="BE281" i="1" s="1"/>
  <c r="BE280" i="1" s="1"/>
  <c r="BD283" i="1"/>
  <c r="BC283" i="1"/>
  <c r="BC282" i="1" s="1"/>
  <c r="BC281" i="1" s="1"/>
  <c r="BC280" i="1" s="1"/>
  <c r="BB283" i="1"/>
  <c r="BA283" i="1"/>
  <c r="BA282" i="1" s="1"/>
  <c r="BA281" i="1" s="1"/>
  <c r="BA280" i="1" s="1"/>
  <c r="AZ283" i="1"/>
  <c r="AY283" i="1"/>
  <c r="AY282" i="1" s="1"/>
  <c r="AY281" i="1" s="1"/>
  <c r="AY280" i="1" s="1"/>
  <c r="AX283" i="1"/>
  <c r="AW283" i="1"/>
  <c r="AW282" i="1" s="1"/>
  <c r="AW281" i="1" s="1"/>
  <c r="AW280" i="1" s="1"/>
  <c r="AV283" i="1"/>
  <c r="AU283" i="1"/>
  <c r="AU282" i="1" s="1"/>
  <c r="AU281" i="1" s="1"/>
  <c r="AU280" i="1" s="1"/>
  <c r="AT283" i="1"/>
  <c r="AS283" i="1"/>
  <c r="AS282" i="1" s="1"/>
  <c r="AS281" i="1" s="1"/>
  <c r="AS280" i="1" s="1"/>
  <c r="AR283" i="1"/>
  <c r="AQ283" i="1"/>
  <c r="AQ282" i="1" s="1"/>
  <c r="AQ281" i="1" s="1"/>
  <c r="AQ280" i="1" s="1"/>
  <c r="AP283" i="1"/>
  <c r="AO283" i="1"/>
  <c r="AO282" i="1" s="1"/>
  <c r="AO281" i="1" s="1"/>
  <c r="AO280" i="1" s="1"/>
  <c r="AN283" i="1"/>
  <c r="AM283" i="1"/>
  <c r="AM282" i="1" s="1"/>
  <c r="AM281" i="1" s="1"/>
  <c r="AM280" i="1" s="1"/>
  <c r="AL283" i="1"/>
  <c r="AK283" i="1"/>
  <c r="AK282" i="1" s="1"/>
  <c r="AK281" i="1" s="1"/>
  <c r="AK280" i="1" s="1"/>
  <c r="AJ283" i="1"/>
  <c r="AI283" i="1"/>
  <c r="AI282" i="1" s="1"/>
  <c r="AI281" i="1" s="1"/>
  <c r="AI280" i="1" s="1"/>
  <c r="AH283" i="1"/>
  <c r="AG283" i="1"/>
  <c r="AG282" i="1" s="1"/>
  <c r="AG281" i="1" s="1"/>
  <c r="AG280" i="1" s="1"/>
  <c r="AF283" i="1"/>
  <c r="AE283" i="1"/>
  <c r="AE282" i="1" s="1"/>
  <c r="AE281" i="1" s="1"/>
  <c r="AE280" i="1" s="1"/>
  <c r="AD283" i="1"/>
  <c r="AC283" i="1"/>
  <c r="AC282" i="1" s="1"/>
  <c r="AC281" i="1" s="1"/>
  <c r="AC280" i="1" s="1"/>
  <c r="AB283" i="1"/>
  <c r="AA283" i="1"/>
  <c r="AA282" i="1" s="1"/>
  <c r="AA281" i="1" s="1"/>
  <c r="AA280" i="1" s="1"/>
  <c r="Z283" i="1"/>
  <c r="Y283" i="1"/>
  <c r="Y282" i="1" s="1"/>
  <c r="Y281" i="1" s="1"/>
  <c r="Y280" i="1" s="1"/>
  <c r="X283" i="1"/>
  <c r="W283" i="1"/>
  <c r="W282" i="1" s="1"/>
  <c r="W281" i="1" s="1"/>
  <c r="W280" i="1" s="1"/>
  <c r="V283" i="1"/>
  <c r="U283" i="1"/>
  <c r="U282" i="1" s="1"/>
  <c r="U281" i="1" s="1"/>
  <c r="U280" i="1" s="1"/>
  <c r="T283" i="1"/>
  <c r="S283" i="1"/>
  <c r="S282" i="1" s="1"/>
  <c r="S281" i="1" s="1"/>
  <c r="S280" i="1" s="1"/>
  <c r="R283" i="1"/>
  <c r="Q283" i="1"/>
  <c r="Q282" i="1" s="1"/>
  <c r="Q281" i="1" s="1"/>
  <c r="Q280" i="1" s="1"/>
  <c r="P283" i="1"/>
  <c r="O283" i="1"/>
  <c r="O282" i="1" s="1"/>
  <c r="O281" i="1" s="1"/>
  <c r="O280" i="1" s="1"/>
  <c r="N283" i="1"/>
  <c r="M283" i="1"/>
  <c r="M282" i="1" s="1"/>
  <c r="M281" i="1" s="1"/>
  <c r="M280" i="1" s="1"/>
  <c r="L283" i="1"/>
  <c r="K283" i="1"/>
  <c r="J283" i="1" s="1"/>
  <c r="CM283" i="1" s="1"/>
  <c r="CF282" i="1"/>
  <c r="CF281" i="1" s="1"/>
  <c r="CF280" i="1" s="1"/>
  <c r="CD282" i="1"/>
  <c r="CD281" i="1" s="1"/>
  <c r="CD280" i="1" s="1"/>
  <c r="CB282" i="1"/>
  <c r="CB281" i="1" s="1"/>
  <c r="CB280" i="1" s="1"/>
  <c r="BZ282" i="1"/>
  <c r="BZ281" i="1" s="1"/>
  <c r="BZ280" i="1" s="1"/>
  <c r="BX282" i="1"/>
  <c r="BX281" i="1" s="1"/>
  <c r="BX280" i="1" s="1"/>
  <c r="BV282" i="1"/>
  <c r="BV281" i="1" s="1"/>
  <c r="BV280" i="1" s="1"/>
  <c r="BT282" i="1"/>
  <c r="BT281" i="1" s="1"/>
  <c r="BT280" i="1" s="1"/>
  <c r="BR282" i="1"/>
  <c r="BR281" i="1" s="1"/>
  <c r="BR280" i="1" s="1"/>
  <c r="BP282" i="1"/>
  <c r="BP281" i="1" s="1"/>
  <c r="BP280" i="1" s="1"/>
  <c r="BN282" i="1"/>
  <c r="BN281" i="1" s="1"/>
  <c r="BN280" i="1" s="1"/>
  <c r="BL282" i="1"/>
  <c r="BL281" i="1" s="1"/>
  <c r="BL280" i="1" s="1"/>
  <c r="BJ282" i="1"/>
  <c r="BJ281" i="1" s="1"/>
  <c r="BJ280" i="1" s="1"/>
  <c r="BH282" i="1"/>
  <c r="BH281" i="1" s="1"/>
  <c r="BH280" i="1" s="1"/>
  <c r="BF282" i="1"/>
  <c r="BF281" i="1" s="1"/>
  <c r="BF280" i="1" s="1"/>
  <c r="BD282" i="1"/>
  <c r="BD281" i="1" s="1"/>
  <c r="BD280" i="1" s="1"/>
  <c r="BB282" i="1"/>
  <c r="BB281" i="1" s="1"/>
  <c r="BB280" i="1" s="1"/>
  <c r="AZ282" i="1"/>
  <c r="AZ281" i="1" s="1"/>
  <c r="AZ280" i="1" s="1"/>
  <c r="AX282" i="1"/>
  <c r="AX281" i="1" s="1"/>
  <c r="AX280" i="1" s="1"/>
  <c r="AV282" i="1"/>
  <c r="AV281" i="1" s="1"/>
  <c r="AV280" i="1" s="1"/>
  <c r="AT282" i="1"/>
  <c r="AT281" i="1" s="1"/>
  <c r="AT280" i="1" s="1"/>
  <c r="AR282" i="1"/>
  <c r="AR281" i="1" s="1"/>
  <c r="AR280" i="1" s="1"/>
  <c r="AP282" i="1"/>
  <c r="AP281" i="1" s="1"/>
  <c r="AP280" i="1" s="1"/>
  <c r="AN282" i="1"/>
  <c r="AN281" i="1" s="1"/>
  <c r="AN280" i="1" s="1"/>
  <c r="AL282" i="1"/>
  <c r="AL281" i="1" s="1"/>
  <c r="AL280" i="1" s="1"/>
  <c r="AJ282" i="1"/>
  <c r="AJ281" i="1" s="1"/>
  <c r="AJ280" i="1" s="1"/>
  <c r="AH282" i="1"/>
  <c r="AH281" i="1" s="1"/>
  <c r="AH280" i="1" s="1"/>
  <c r="AF282" i="1"/>
  <c r="AF281" i="1" s="1"/>
  <c r="AF280" i="1" s="1"/>
  <c r="AD282" i="1"/>
  <c r="AD281" i="1" s="1"/>
  <c r="AD280" i="1" s="1"/>
  <c r="AB282" i="1"/>
  <c r="AB281" i="1" s="1"/>
  <c r="AB280" i="1" s="1"/>
  <c r="Z282" i="1"/>
  <c r="Z281" i="1" s="1"/>
  <c r="Z280" i="1" s="1"/>
  <c r="X282" i="1"/>
  <c r="X281" i="1" s="1"/>
  <c r="X280" i="1" s="1"/>
  <c r="V282" i="1"/>
  <c r="V281" i="1" s="1"/>
  <c r="V280" i="1" s="1"/>
  <c r="T282" i="1"/>
  <c r="T281" i="1" s="1"/>
  <c r="T280" i="1" s="1"/>
  <c r="R282" i="1"/>
  <c r="R281" i="1" s="1"/>
  <c r="R280" i="1" s="1"/>
  <c r="P282" i="1"/>
  <c r="P281" i="1" s="1"/>
  <c r="P280" i="1" s="1"/>
  <c r="N282" i="1"/>
  <c r="N281" i="1" s="1"/>
  <c r="N280" i="1" s="1"/>
  <c r="L282" i="1"/>
  <c r="L281" i="1" s="1"/>
  <c r="L280" i="1" s="1"/>
  <c r="CI281" i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E235" i="1"/>
  <c r="CC235" i="1"/>
  <c r="CA235" i="1"/>
  <c r="BY235" i="1"/>
  <c r="BW235" i="1"/>
  <c r="BU235" i="1"/>
  <c r="BS235" i="1"/>
  <c r="BQ235" i="1"/>
  <c r="BO235" i="1"/>
  <c r="BM235" i="1"/>
  <c r="BK235" i="1"/>
  <c r="BI235" i="1"/>
  <c r="BG235" i="1"/>
  <c r="BE235" i="1"/>
  <c r="BC235" i="1"/>
  <c r="BA235" i="1"/>
  <c r="AY235" i="1"/>
  <c r="AW235" i="1"/>
  <c r="AU235" i="1"/>
  <c r="AS235" i="1"/>
  <c r="AQ235" i="1"/>
  <c r="AO235" i="1"/>
  <c r="AM235" i="1"/>
  <c r="AK235" i="1"/>
  <c r="AI235" i="1"/>
  <c r="AG235" i="1"/>
  <c r="AE235" i="1"/>
  <c r="AC235" i="1"/>
  <c r="AA235" i="1"/>
  <c r="Y235" i="1"/>
  <c r="W235" i="1"/>
  <c r="U235" i="1"/>
  <c r="S235" i="1"/>
  <c r="Q235" i="1"/>
  <c r="O235" i="1"/>
  <c r="M235" i="1"/>
  <c r="K235" i="1"/>
  <c r="CG234" i="1"/>
  <c r="CE234" i="1"/>
  <c r="CC234" i="1"/>
  <c r="CA234" i="1"/>
  <c r="BY234" i="1"/>
  <c r="BW234" i="1"/>
  <c r="BU234" i="1"/>
  <c r="BS234" i="1"/>
  <c r="BQ234" i="1"/>
  <c r="BO234" i="1"/>
  <c r="BM234" i="1"/>
  <c r="BK234" i="1"/>
  <c r="BI234" i="1"/>
  <c r="BG234" i="1"/>
  <c r="BE234" i="1"/>
  <c r="BC234" i="1"/>
  <c r="BA234" i="1"/>
  <c r="AY234" i="1"/>
  <c r="AW234" i="1"/>
  <c r="AU234" i="1"/>
  <c r="AS234" i="1"/>
  <c r="AQ234" i="1"/>
  <c r="AO234" i="1"/>
  <c r="AM234" i="1"/>
  <c r="AK234" i="1"/>
  <c r="AI234" i="1"/>
  <c r="AG234" i="1"/>
  <c r="AE234" i="1"/>
  <c r="AC234" i="1"/>
  <c r="AA234" i="1"/>
  <c r="Y234" i="1"/>
  <c r="W234" i="1"/>
  <c r="U234" i="1"/>
  <c r="S234" i="1"/>
  <c r="Q234" i="1"/>
  <c r="O234" i="1"/>
  <c r="M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CM217" i="1" s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1" i="1" s="1"/>
  <c r="CM191" i="1" s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E158" i="1"/>
  <c r="CD158" i="1"/>
  <c r="CD157" i="1" s="1"/>
  <c r="CD156" i="1" s="1"/>
  <c r="CC158" i="1"/>
  <c r="CB158" i="1"/>
  <c r="CB157" i="1" s="1"/>
  <c r="CB156" i="1" s="1"/>
  <c r="CA158" i="1"/>
  <c r="BZ158" i="1"/>
  <c r="BZ157" i="1" s="1"/>
  <c r="BZ156" i="1" s="1"/>
  <c r="BY158" i="1"/>
  <c r="BX158" i="1"/>
  <c r="BX157" i="1" s="1"/>
  <c r="BX156" i="1" s="1"/>
  <c r="BW158" i="1"/>
  <c r="BV158" i="1"/>
  <c r="BV157" i="1" s="1"/>
  <c r="BV156" i="1" s="1"/>
  <c r="BU158" i="1"/>
  <c r="BT158" i="1"/>
  <c r="BT157" i="1" s="1"/>
  <c r="BT156" i="1" s="1"/>
  <c r="BS158" i="1"/>
  <c r="BR158" i="1"/>
  <c r="BR157" i="1" s="1"/>
  <c r="BR156" i="1" s="1"/>
  <c r="BQ158" i="1"/>
  <c r="BP158" i="1"/>
  <c r="BP157" i="1" s="1"/>
  <c r="BP156" i="1" s="1"/>
  <c r="BO158" i="1"/>
  <c r="BN158" i="1"/>
  <c r="BN157" i="1" s="1"/>
  <c r="BN156" i="1" s="1"/>
  <c r="BM158" i="1"/>
  <c r="BL158" i="1"/>
  <c r="BL157" i="1" s="1"/>
  <c r="BL156" i="1" s="1"/>
  <c r="BK158" i="1"/>
  <c r="BJ158" i="1"/>
  <c r="BJ157" i="1" s="1"/>
  <c r="BJ156" i="1" s="1"/>
  <c r="BI158" i="1"/>
  <c r="BH158" i="1"/>
  <c r="BH157" i="1" s="1"/>
  <c r="BH156" i="1" s="1"/>
  <c r="BG158" i="1"/>
  <c r="BF158" i="1"/>
  <c r="BF157" i="1" s="1"/>
  <c r="BF156" i="1" s="1"/>
  <c r="BE158" i="1"/>
  <c r="BD158" i="1"/>
  <c r="BD157" i="1" s="1"/>
  <c r="BD156" i="1" s="1"/>
  <c r="BC158" i="1"/>
  <c r="BB158" i="1"/>
  <c r="BB157" i="1" s="1"/>
  <c r="BB156" i="1" s="1"/>
  <c r="BA158" i="1"/>
  <c r="AZ158" i="1"/>
  <c r="AZ157" i="1" s="1"/>
  <c r="AZ156" i="1" s="1"/>
  <c r="AY158" i="1"/>
  <c r="AX158" i="1"/>
  <c r="AX157" i="1" s="1"/>
  <c r="AX156" i="1" s="1"/>
  <c r="AW158" i="1"/>
  <c r="AV158" i="1"/>
  <c r="AV157" i="1" s="1"/>
  <c r="AV156" i="1" s="1"/>
  <c r="AU158" i="1"/>
  <c r="AT158" i="1"/>
  <c r="AT157" i="1" s="1"/>
  <c r="AT156" i="1" s="1"/>
  <c r="AS158" i="1"/>
  <c r="AR158" i="1"/>
  <c r="AR157" i="1" s="1"/>
  <c r="AR156" i="1" s="1"/>
  <c r="AQ158" i="1"/>
  <c r="AP158" i="1"/>
  <c r="AP157" i="1" s="1"/>
  <c r="AP156" i="1" s="1"/>
  <c r="AO158" i="1"/>
  <c r="AN158" i="1"/>
  <c r="AN157" i="1" s="1"/>
  <c r="AN156" i="1" s="1"/>
  <c r="AM158" i="1"/>
  <c r="AL158" i="1"/>
  <c r="AL157" i="1" s="1"/>
  <c r="AL156" i="1" s="1"/>
  <c r="AK158" i="1"/>
  <c r="AJ158" i="1"/>
  <c r="AJ157" i="1" s="1"/>
  <c r="AJ156" i="1" s="1"/>
  <c r="AJ155" i="1" s="1"/>
  <c r="AI158" i="1"/>
  <c r="AH158" i="1"/>
  <c r="AH157" i="1" s="1"/>
  <c r="AH156" i="1" s="1"/>
  <c r="AH155" i="1" s="1"/>
  <c r="AG158" i="1"/>
  <c r="AF158" i="1"/>
  <c r="AF157" i="1" s="1"/>
  <c r="AF156" i="1" s="1"/>
  <c r="AF155" i="1" s="1"/>
  <c r="AE158" i="1"/>
  <c r="AD158" i="1"/>
  <c r="AD157" i="1" s="1"/>
  <c r="AD156" i="1" s="1"/>
  <c r="AD155" i="1" s="1"/>
  <c r="AC158" i="1"/>
  <c r="AB158" i="1"/>
  <c r="AB157" i="1" s="1"/>
  <c r="AB156" i="1" s="1"/>
  <c r="AB155" i="1" s="1"/>
  <c r="AA158" i="1"/>
  <c r="Z158" i="1"/>
  <c r="Z157" i="1" s="1"/>
  <c r="Z156" i="1" s="1"/>
  <c r="Z155" i="1" s="1"/>
  <c r="Y158" i="1"/>
  <c r="X158" i="1"/>
  <c r="X157" i="1" s="1"/>
  <c r="X156" i="1" s="1"/>
  <c r="X155" i="1" s="1"/>
  <c r="W158" i="1"/>
  <c r="V158" i="1"/>
  <c r="V157" i="1" s="1"/>
  <c r="V156" i="1" s="1"/>
  <c r="V155" i="1" s="1"/>
  <c r="U158" i="1"/>
  <c r="T158" i="1"/>
  <c r="T157" i="1" s="1"/>
  <c r="T156" i="1" s="1"/>
  <c r="T155" i="1" s="1"/>
  <c r="S158" i="1"/>
  <c r="R158" i="1"/>
  <c r="R157" i="1" s="1"/>
  <c r="R156" i="1" s="1"/>
  <c r="R155" i="1" s="1"/>
  <c r="Q158" i="1"/>
  <c r="P158" i="1"/>
  <c r="P157" i="1" s="1"/>
  <c r="P156" i="1" s="1"/>
  <c r="P155" i="1" s="1"/>
  <c r="O158" i="1"/>
  <c r="N158" i="1"/>
  <c r="N157" i="1" s="1"/>
  <c r="N156" i="1" s="1"/>
  <c r="N155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E156" i="1" s="1"/>
  <c r="CE155" i="1" s="1"/>
  <c r="CC157" i="1"/>
  <c r="CA157" i="1"/>
  <c r="CA156" i="1" s="1"/>
  <c r="CA155" i="1" s="1"/>
  <c r="BY157" i="1"/>
  <c r="BW157" i="1"/>
  <c r="BW156" i="1" s="1"/>
  <c r="BW155" i="1" s="1"/>
  <c r="BU157" i="1"/>
  <c r="BS157" i="1"/>
  <c r="BS156" i="1" s="1"/>
  <c r="BS155" i="1" s="1"/>
  <c r="BQ157" i="1"/>
  <c r="BO157" i="1"/>
  <c r="BO156" i="1" s="1"/>
  <c r="BO155" i="1" s="1"/>
  <c r="BM157" i="1"/>
  <c r="BK157" i="1"/>
  <c r="BK156" i="1" s="1"/>
  <c r="BK155" i="1" s="1"/>
  <c r="BI157" i="1"/>
  <c r="BG157" i="1"/>
  <c r="BG156" i="1" s="1"/>
  <c r="BG155" i="1" s="1"/>
  <c r="BE157" i="1"/>
  <c r="BC157" i="1"/>
  <c r="BC156" i="1" s="1"/>
  <c r="BC155" i="1" s="1"/>
  <c r="BA157" i="1"/>
  <c r="AY157" i="1"/>
  <c r="AY156" i="1" s="1"/>
  <c r="AY155" i="1" s="1"/>
  <c r="AW157" i="1"/>
  <c r="AU157" i="1"/>
  <c r="AU156" i="1" s="1"/>
  <c r="AU155" i="1" s="1"/>
  <c r="AS157" i="1"/>
  <c r="AQ157" i="1"/>
  <c r="AQ156" i="1" s="1"/>
  <c r="AQ155" i="1" s="1"/>
  <c r="AO157" i="1"/>
  <c r="AM157" i="1"/>
  <c r="AM156" i="1" s="1"/>
  <c r="AM155" i="1" s="1"/>
  <c r="AK157" i="1"/>
  <c r="AI157" i="1"/>
  <c r="AG157" i="1"/>
  <c r="AE157" i="1"/>
  <c r="AC157" i="1"/>
  <c r="AA157" i="1"/>
  <c r="Y157" i="1"/>
  <c r="W157" i="1"/>
  <c r="U157" i="1"/>
  <c r="S157" i="1"/>
  <c r="Q157" i="1"/>
  <c r="O157" i="1"/>
  <c r="M157" i="1"/>
  <c r="K157" i="1"/>
  <c r="J157" i="1" s="1"/>
  <c r="CM157" i="1" s="1"/>
  <c r="CG156" i="1"/>
  <c r="CG155" i="1" s="1"/>
  <c r="CC156" i="1"/>
  <c r="CC155" i="1" s="1"/>
  <c r="BY156" i="1"/>
  <c r="BY155" i="1" s="1"/>
  <c r="BU156" i="1"/>
  <c r="BU155" i="1" s="1"/>
  <c r="BQ156" i="1"/>
  <c r="BQ155" i="1" s="1"/>
  <c r="BM156" i="1"/>
  <c r="BM155" i="1" s="1"/>
  <c r="BI156" i="1"/>
  <c r="BI155" i="1" s="1"/>
  <c r="BE156" i="1"/>
  <c r="BE155" i="1" s="1"/>
  <c r="BA156" i="1"/>
  <c r="BA155" i="1" s="1"/>
  <c r="AW156" i="1"/>
  <c r="AW155" i="1" s="1"/>
  <c r="AS156" i="1"/>
  <c r="AS155" i="1" s="1"/>
  <c r="AO156" i="1"/>
  <c r="AO155" i="1" s="1"/>
  <c r="AK156" i="1"/>
  <c r="AK155" i="1" s="1"/>
  <c r="AI156" i="1"/>
  <c r="AI155" i="1" s="1"/>
  <c r="AG156" i="1"/>
  <c r="AG155" i="1" s="1"/>
  <c r="AE156" i="1"/>
  <c r="AE155" i="1" s="1"/>
  <c r="AC156" i="1"/>
  <c r="AC155" i="1" s="1"/>
  <c r="AA156" i="1"/>
  <c r="AA155" i="1" s="1"/>
  <c r="Y156" i="1"/>
  <c r="Y155" i="1" s="1"/>
  <c r="W156" i="1"/>
  <c r="W155" i="1" s="1"/>
  <c r="U156" i="1"/>
  <c r="U155" i="1" s="1"/>
  <c r="S156" i="1"/>
  <c r="S155" i="1" s="1"/>
  <c r="Q156" i="1"/>
  <c r="Q155" i="1" s="1"/>
  <c r="O156" i="1"/>
  <c r="O155" i="1" s="1"/>
  <c r="M156" i="1"/>
  <c r="M155" i="1" s="1"/>
  <c r="K156" i="1"/>
  <c r="CF155" i="1"/>
  <c r="CD155" i="1"/>
  <c r="CB155" i="1"/>
  <c r="BZ155" i="1"/>
  <c r="BX155" i="1"/>
  <c r="BV155" i="1"/>
  <c r="BT155" i="1"/>
  <c r="BR155" i="1"/>
  <c r="BP155" i="1"/>
  <c r="BN155" i="1"/>
  <c r="BL155" i="1"/>
  <c r="BJ155" i="1"/>
  <c r="BH155" i="1"/>
  <c r="BF155" i="1"/>
  <c r="BD155" i="1"/>
  <c r="BB155" i="1"/>
  <c r="AZ155" i="1"/>
  <c r="AX155" i="1"/>
  <c r="AV155" i="1"/>
  <c r="AT155" i="1"/>
  <c r="AR155" i="1"/>
  <c r="AP155" i="1"/>
  <c r="AN155" i="1"/>
  <c r="AL155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 s="1"/>
  <c r="CM145" i="1" s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F135" i="1" s="1"/>
  <c r="CE140" i="1"/>
  <c r="CD140" i="1"/>
  <c r="CD135" i="1" s="1"/>
  <c r="CC140" i="1"/>
  <c r="CB140" i="1"/>
  <c r="CB135" i="1" s="1"/>
  <c r="CA140" i="1"/>
  <c r="BZ140" i="1"/>
  <c r="BZ135" i="1" s="1"/>
  <c r="BY140" i="1"/>
  <c r="BX140" i="1"/>
  <c r="BX135" i="1" s="1"/>
  <c r="BW140" i="1"/>
  <c r="BV140" i="1"/>
  <c r="BV135" i="1" s="1"/>
  <c r="BU140" i="1"/>
  <c r="BT140" i="1"/>
  <c r="BT135" i="1" s="1"/>
  <c r="BS140" i="1"/>
  <c r="BR140" i="1"/>
  <c r="BR135" i="1" s="1"/>
  <c r="BQ140" i="1"/>
  <c r="BP140" i="1"/>
  <c r="BP135" i="1" s="1"/>
  <c r="BO140" i="1"/>
  <c r="BN140" i="1"/>
  <c r="BN135" i="1" s="1"/>
  <c r="BM140" i="1"/>
  <c r="BL140" i="1"/>
  <c r="BL135" i="1" s="1"/>
  <c r="BK140" i="1"/>
  <c r="BJ140" i="1"/>
  <c r="BJ135" i="1" s="1"/>
  <c r="BI140" i="1"/>
  <c r="BH140" i="1"/>
  <c r="BH135" i="1" s="1"/>
  <c r="BG140" i="1"/>
  <c r="BF140" i="1"/>
  <c r="BF135" i="1" s="1"/>
  <c r="BE140" i="1"/>
  <c r="BD140" i="1"/>
  <c r="BD135" i="1" s="1"/>
  <c r="BC140" i="1"/>
  <c r="BB140" i="1"/>
  <c r="BB135" i="1" s="1"/>
  <c r="BA140" i="1"/>
  <c r="AZ140" i="1"/>
  <c r="AZ135" i="1" s="1"/>
  <c r="AY140" i="1"/>
  <c r="AX140" i="1"/>
  <c r="AX135" i="1" s="1"/>
  <c r="AW140" i="1"/>
  <c r="AV140" i="1"/>
  <c r="AV135" i="1" s="1"/>
  <c r="AU140" i="1"/>
  <c r="AT140" i="1"/>
  <c r="AT135" i="1" s="1"/>
  <c r="AS140" i="1"/>
  <c r="AR140" i="1"/>
  <c r="AR135" i="1" s="1"/>
  <c r="AQ140" i="1"/>
  <c r="AP140" i="1"/>
  <c r="AP135" i="1" s="1"/>
  <c r="AO140" i="1"/>
  <c r="AN140" i="1"/>
  <c r="AN135" i="1" s="1"/>
  <c r="AM140" i="1"/>
  <c r="Z140" i="1"/>
  <c r="Z135" i="1" s="1"/>
  <c r="Y140" i="1"/>
  <c r="X140" i="1"/>
  <c r="X135" i="1" s="1"/>
  <c r="W140" i="1"/>
  <c r="V140" i="1"/>
  <c r="V135" i="1" s="1"/>
  <c r="L140" i="1"/>
  <c r="K140" i="1"/>
  <c r="J140" i="1" s="1"/>
  <c r="CM140" i="1" s="1"/>
  <c r="J139" i="1"/>
  <c r="CM139" i="1" s="1"/>
  <c r="H139" i="1"/>
  <c r="H144" i="1" s="1"/>
  <c r="J138" i="1"/>
  <c r="CM138" i="1" s="1"/>
  <c r="H138" i="1"/>
  <c r="J137" i="1"/>
  <c r="CM137" i="1" s="1"/>
  <c r="H137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 s="1"/>
  <c r="CM136" i="1" s="1"/>
  <c r="CG135" i="1"/>
  <c r="CE135" i="1"/>
  <c r="CC135" i="1"/>
  <c r="CA135" i="1"/>
  <c r="BY135" i="1"/>
  <c r="BW135" i="1"/>
  <c r="BU135" i="1"/>
  <c r="BS135" i="1"/>
  <c r="BQ135" i="1"/>
  <c r="BO135" i="1"/>
  <c r="BM135" i="1"/>
  <c r="BK135" i="1"/>
  <c r="BI135" i="1"/>
  <c r="BG135" i="1"/>
  <c r="BE135" i="1"/>
  <c r="BC135" i="1"/>
  <c r="BA135" i="1"/>
  <c r="AY135" i="1"/>
  <c r="AW135" i="1"/>
  <c r="AU135" i="1"/>
  <c r="AS135" i="1"/>
  <c r="AQ135" i="1"/>
  <c r="AO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Y135" i="1"/>
  <c r="W135" i="1"/>
  <c r="U135" i="1"/>
  <c r="T135" i="1"/>
  <c r="S135" i="1"/>
  <c r="R135" i="1"/>
  <c r="Q135" i="1"/>
  <c r="P135" i="1"/>
  <c r="O135" i="1"/>
  <c r="N135" i="1"/>
  <c r="M135" i="1"/>
  <c r="L135" i="1"/>
  <c r="K135" i="1"/>
  <c r="J135" i="1" s="1"/>
  <c r="CM135" i="1" s="1"/>
  <c r="J134" i="1"/>
  <c r="CM134" i="1" s="1"/>
  <c r="CM133" i="1"/>
  <c r="J133" i="1"/>
  <c r="J132" i="1"/>
  <c r="CM132" i="1" s="1"/>
  <c r="CM131" i="1"/>
  <c r="J131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 s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 s="1"/>
  <c r="H125" i="1"/>
  <c r="CM124" i="1"/>
  <c r="J124" i="1"/>
  <c r="J123" i="1"/>
  <c r="CM123" i="1" s="1"/>
  <c r="CM122" i="1"/>
  <c r="J122" i="1"/>
  <c r="J121" i="1"/>
  <c r="CM121" i="1" s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CM120" i="1" s="1"/>
  <c r="H120" i="1"/>
  <c r="J119" i="1"/>
  <c r="CM119" i="1" s="1"/>
  <c r="CM118" i="1"/>
  <c r="J118" i="1"/>
  <c r="J117" i="1"/>
  <c r="CM117" i="1" s="1"/>
  <c r="CM116" i="1"/>
  <c r="J116" i="1"/>
  <c r="CG115" i="1"/>
  <c r="CG114" i="1" s="1"/>
  <c r="CG97" i="1" s="1"/>
  <c r="CG96" i="1" s="1"/>
  <c r="CF115" i="1"/>
  <c r="CE115" i="1"/>
  <c r="CE114" i="1" s="1"/>
  <c r="CE97" i="1" s="1"/>
  <c r="CE96" i="1" s="1"/>
  <c r="CD115" i="1"/>
  <c r="CC115" i="1"/>
  <c r="CC114" i="1" s="1"/>
  <c r="CC97" i="1" s="1"/>
  <c r="CC96" i="1" s="1"/>
  <c r="CB115" i="1"/>
  <c r="CA115" i="1"/>
  <c r="CA114" i="1" s="1"/>
  <c r="CA97" i="1" s="1"/>
  <c r="CA96" i="1" s="1"/>
  <c r="BZ115" i="1"/>
  <c r="BY115" i="1"/>
  <c r="BY114" i="1" s="1"/>
  <c r="BY97" i="1" s="1"/>
  <c r="BY96" i="1" s="1"/>
  <c r="BX115" i="1"/>
  <c r="BW115" i="1"/>
  <c r="BW114" i="1" s="1"/>
  <c r="BW97" i="1" s="1"/>
  <c r="BW96" i="1" s="1"/>
  <c r="BV115" i="1"/>
  <c r="BU115" i="1"/>
  <c r="BU114" i="1" s="1"/>
  <c r="BU97" i="1" s="1"/>
  <c r="BU96" i="1" s="1"/>
  <c r="BT115" i="1"/>
  <c r="BS115" i="1"/>
  <c r="BS114" i="1" s="1"/>
  <c r="BS97" i="1" s="1"/>
  <c r="BS96" i="1" s="1"/>
  <c r="BR115" i="1"/>
  <c r="BQ115" i="1"/>
  <c r="BQ114" i="1" s="1"/>
  <c r="BQ97" i="1" s="1"/>
  <c r="BQ96" i="1" s="1"/>
  <c r="BP115" i="1"/>
  <c r="BO115" i="1"/>
  <c r="BO114" i="1" s="1"/>
  <c r="BO97" i="1" s="1"/>
  <c r="BO96" i="1" s="1"/>
  <c r="BN115" i="1"/>
  <c r="BM115" i="1"/>
  <c r="BM114" i="1" s="1"/>
  <c r="BM97" i="1" s="1"/>
  <c r="BM96" i="1" s="1"/>
  <c r="BL115" i="1"/>
  <c r="BK115" i="1"/>
  <c r="BK114" i="1" s="1"/>
  <c r="BK97" i="1" s="1"/>
  <c r="BK96" i="1" s="1"/>
  <c r="BJ115" i="1"/>
  <c r="BI115" i="1"/>
  <c r="BI114" i="1" s="1"/>
  <c r="BI97" i="1" s="1"/>
  <c r="BI96" i="1" s="1"/>
  <c r="BH115" i="1"/>
  <c r="BG115" i="1"/>
  <c r="BG114" i="1" s="1"/>
  <c r="BG97" i="1" s="1"/>
  <c r="BG96" i="1" s="1"/>
  <c r="BF115" i="1"/>
  <c r="BE115" i="1"/>
  <c r="BE114" i="1" s="1"/>
  <c r="BE97" i="1" s="1"/>
  <c r="BE96" i="1" s="1"/>
  <c r="BD115" i="1"/>
  <c r="BC115" i="1"/>
  <c r="BC114" i="1" s="1"/>
  <c r="BC97" i="1" s="1"/>
  <c r="BC96" i="1" s="1"/>
  <c r="BB115" i="1"/>
  <c r="BA115" i="1"/>
  <c r="BA114" i="1" s="1"/>
  <c r="BA97" i="1" s="1"/>
  <c r="BA96" i="1" s="1"/>
  <c r="AZ115" i="1"/>
  <c r="AY115" i="1"/>
  <c r="AY114" i="1" s="1"/>
  <c r="AY97" i="1" s="1"/>
  <c r="AY96" i="1" s="1"/>
  <c r="AX115" i="1"/>
  <c r="AW115" i="1"/>
  <c r="AW114" i="1" s="1"/>
  <c r="AW97" i="1" s="1"/>
  <c r="AW96" i="1" s="1"/>
  <c r="AV115" i="1"/>
  <c r="AU115" i="1"/>
  <c r="AU114" i="1" s="1"/>
  <c r="AU97" i="1" s="1"/>
  <c r="AU96" i="1" s="1"/>
  <c r="AT115" i="1"/>
  <c r="AS115" i="1"/>
  <c r="AS114" i="1" s="1"/>
  <c r="AS97" i="1" s="1"/>
  <c r="AS96" i="1" s="1"/>
  <c r="AR115" i="1"/>
  <c r="AQ115" i="1"/>
  <c r="AQ114" i="1" s="1"/>
  <c r="AQ97" i="1" s="1"/>
  <c r="AQ96" i="1" s="1"/>
  <c r="AP115" i="1"/>
  <c r="AO115" i="1"/>
  <c r="AO114" i="1" s="1"/>
  <c r="AO97" i="1" s="1"/>
  <c r="AO96" i="1" s="1"/>
  <c r="AN115" i="1"/>
  <c r="AM115" i="1"/>
  <c r="AM114" i="1" s="1"/>
  <c r="AM97" i="1" s="1"/>
  <c r="AM96" i="1" s="1"/>
  <c r="AL115" i="1"/>
  <c r="AK115" i="1"/>
  <c r="AK114" i="1" s="1"/>
  <c r="AK97" i="1" s="1"/>
  <c r="AK96" i="1" s="1"/>
  <c r="AJ115" i="1"/>
  <c r="AI115" i="1"/>
  <c r="AI114" i="1" s="1"/>
  <c r="AI97" i="1" s="1"/>
  <c r="AI96" i="1" s="1"/>
  <c r="AH115" i="1"/>
  <c r="AG115" i="1"/>
  <c r="AG114" i="1" s="1"/>
  <c r="AG97" i="1" s="1"/>
  <c r="AG96" i="1" s="1"/>
  <c r="AF115" i="1"/>
  <c r="AE115" i="1"/>
  <c r="AE114" i="1" s="1"/>
  <c r="AE97" i="1" s="1"/>
  <c r="AE96" i="1" s="1"/>
  <c r="AD115" i="1"/>
  <c r="AC115" i="1"/>
  <c r="AC114" i="1" s="1"/>
  <c r="AC97" i="1" s="1"/>
  <c r="AC96" i="1" s="1"/>
  <c r="AB115" i="1"/>
  <c r="AA115" i="1"/>
  <c r="AA114" i="1" s="1"/>
  <c r="AA97" i="1" s="1"/>
  <c r="AA96" i="1" s="1"/>
  <c r="Z115" i="1"/>
  <c r="Y115" i="1"/>
  <c r="Y114" i="1" s="1"/>
  <c r="Y97" i="1" s="1"/>
  <c r="Y96" i="1" s="1"/>
  <c r="X115" i="1"/>
  <c r="W115" i="1"/>
  <c r="W114" i="1" s="1"/>
  <c r="W97" i="1" s="1"/>
  <c r="W96" i="1" s="1"/>
  <c r="V115" i="1"/>
  <c r="U115" i="1"/>
  <c r="U114" i="1" s="1"/>
  <c r="U97" i="1" s="1"/>
  <c r="U96" i="1" s="1"/>
  <c r="T115" i="1"/>
  <c r="S115" i="1"/>
  <c r="S114" i="1" s="1"/>
  <c r="S97" i="1" s="1"/>
  <c r="S96" i="1" s="1"/>
  <c r="R115" i="1"/>
  <c r="Q115" i="1"/>
  <c r="Q114" i="1" s="1"/>
  <c r="Q97" i="1" s="1"/>
  <c r="Q96" i="1" s="1"/>
  <c r="P115" i="1"/>
  <c r="O115" i="1"/>
  <c r="O114" i="1" s="1"/>
  <c r="O97" i="1" s="1"/>
  <c r="O96" i="1" s="1"/>
  <c r="N115" i="1"/>
  <c r="M115" i="1"/>
  <c r="M114" i="1" s="1"/>
  <c r="M97" i="1" s="1"/>
  <c r="M96" i="1" s="1"/>
  <c r="L115" i="1"/>
  <c r="K115" i="1"/>
  <c r="J115" i="1" s="1"/>
  <c r="CM115" i="1" s="1"/>
  <c r="H115" i="1"/>
  <c r="CF114" i="1"/>
  <c r="CD114" i="1"/>
  <c r="CB114" i="1"/>
  <c r="BZ114" i="1"/>
  <c r="BX114" i="1"/>
  <c r="BV114" i="1"/>
  <c r="BT114" i="1"/>
  <c r="BR114" i="1"/>
  <c r="BP114" i="1"/>
  <c r="BN114" i="1"/>
  <c r="BL114" i="1"/>
  <c r="BJ114" i="1"/>
  <c r="BH114" i="1"/>
  <c r="BF114" i="1"/>
  <c r="BD114" i="1"/>
  <c r="BB114" i="1"/>
  <c r="AZ114" i="1"/>
  <c r="AX114" i="1"/>
  <c r="AV114" i="1"/>
  <c r="AT114" i="1"/>
  <c r="AR114" i="1"/>
  <c r="AP114" i="1"/>
  <c r="AN114" i="1"/>
  <c r="AL114" i="1"/>
  <c r="AJ114" i="1"/>
  <c r="AH114" i="1"/>
  <c r="AF114" i="1"/>
  <c r="AD114" i="1"/>
  <c r="AB114" i="1"/>
  <c r="Z114" i="1"/>
  <c r="X114" i="1"/>
  <c r="V114" i="1"/>
  <c r="T114" i="1"/>
  <c r="R114" i="1"/>
  <c r="P114" i="1"/>
  <c r="N114" i="1"/>
  <c r="L114" i="1"/>
  <c r="CM113" i="1"/>
  <c r="J113" i="1"/>
  <c r="J112" i="1"/>
  <c r="CM112" i="1" s="1"/>
  <c r="CM111" i="1"/>
  <c r="J111" i="1"/>
  <c r="J110" i="1"/>
  <c r="CM110" i="1" s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CM109" i="1" s="1"/>
  <c r="H109" i="1"/>
  <c r="J108" i="1"/>
  <c r="CM108" i="1" s="1"/>
  <c r="CM107" i="1"/>
  <c r="J107" i="1"/>
  <c r="J106" i="1"/>
  <c r="CM106" i="1" s="1"/>
  <c r="CM105" i="1"/>
  <c r="J105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 s="1"/>
  <c r="CM104" i="1" s="1"/>
  <c r="H104" i="1"/>
  <c r="CM103" i="1"/>
  <c r="J103" i="1"/>
  <c r="J102" i="1"/>
  <c r="CM102" i="1" s="1"/>
  <c r="CM101" i="1"/>
  <c r="J101" i="1"/>
  <c r="J100" i="1"/>
  <c r="CM100" i="1" s="1"/>
  <c r="CG99" i="1"/>
  <c r="CF99" i="1"/>
  <c r="CF98" i="1" s="1"/>
  <c r="CF97" i="1" s="1"/>
  <c r="CE99" i="1"/>
  <c r="CD99" i="1"/>
  <c r="CD98" i="1" s="1"/>
  <c r="CD97" i="1" s="1"/>
  <c r="CC99" i="1"/>
  <c r="CB99" i="1"/>
  <c r="CB98" i="1" s="1"/>
  <c r="CB97" i="1" s="1"/>
  <c r="CA99" i="1"/>
  <c r="BZ99" i="1"/>
  <c r="BZ98" i="1" s="1"/>
  <c r="BZ97" i="1" s="1"/>
  <c r="BY99" i="1"/>
  <c r="BX99" i="1"/>
  <c r="BX98" i="1" s="1"/>
  <c r="BX97" i="1" s="1"/>
  <c r="BW99" i="1"/>
  <c r="BV99" i="1"/>
  <c r="BV98" i="1" s="1"/>
  <c r="BV97" i="1" s="1"/>
  <c r="BU99" i="1"/>
  <c r="BT99" i="1"/>
  <c r="BT98" i="1" s="1"/>
  <c r="BT97" i="1" s="1"/>
  <c r="BS99" i="1"/>
  <c r="BR99" i="1"/>
  <c r="BR98" i="1" s="1"/>
  <c r="BR97" i="1" s="1"/>
  <c r="BQ99" i="1"/>
  <c r="BP99" i="1"/>
  <c r="BP98" i="1" s="1"/>
  <c r="BP97" i="1" s="1"/>
  <c r="BO99" i="1"/>
  <c r="BN99" i="1"/>
  <c r="BN98" i="1" s="1"/>
  <c r="BN97" i="1" s="1"/>
  <c r="BM99" i="1"/>
  <c r="BL99" i="1"/>
  <c r="BL98" i="1" s="1"/>
  <c r="BL97" i="1" s="1"/>
  <c r="BK99" i="1"/>
  <c r="BJ99" i="1"/>
  <c r="BJ98" i="1" s="1"/>
  <c r="BJ97" i="1" s="1"/>
  <c r="BI99" i="1"/>
  <c r="BH99" i="1"/>
  <c r="BH98" i="1" s="1"/>
  <c r="BH97" i="1" s="1"/>
  <c r="BG99" i="1"/>
  <c r="BF99" i="1"/>
  <c r="BF98" i="1" s="1"/>
  <c r="BF97" i="1" s="1"/>
  <c r="BE99" i="1"/>
  <c r="BD99" i="1"/>
  <c r="BD98" i="1" s="1"/>
  <c r="BD97" i="1" s="1"/>
  <c r="BC99" i="1"/>
  <c r="BB99" i="1"/>
  <c r="BB98" i="1" s="1"/>
  <c r="BB97" i="1" s="1"/>
  <c r="BA99" i="1"/>
  <c r="AZ99" i="1"/>
  <c r="AZ98" i="1" s="1"/>
  <c r="AZ97" i="1" s="1"/>
  <c r="AY99" i="1"/>
  <c r="AX99" i="1"/>
  <c r="AX98" i="1" s="1"/>
  <c r="AX97" i="1" s="1"/>
  <c r="AW99" i="1"/>
  <c r="AV99" i="1"/>
  <c r="AV98" i="1" s="1"/>
  <c r="AV97" i="1" s="1"/>
  <c r="AU99" i="1"/>
  <c r="AT99" i="1"/>
  <c r="AT98" i="1" s="1"/>
  <c r="AT97" i="1" s="1"/>
  <c r="AS99" i="1"/>
  <c r="AR99" i="1"/>
  <c r="AR98" i="1" s="1"/>
  <c r="AR97" i="1" s="1"/>
  <c r="AQ99" i="1"/>
  <c r="AP99" i="1"/>
  <c r="AP98" i="1" s="1"/>
  <c r="AP97" i="1" s="1"/>
  <c r="AO99" i="1"/>
  <c r="AN99" i="1"/>
  <c r="AN98" i="1" s="1"/>
  <c r="AN97" i="1" s="1"/>
  <c r="AM99" i="1"/>
  <c r="AL99" i="1"/>
  <c r="AL98" i="1" s="1"/>
  <c r="AL97" i="1" s="1"/>
  <c r="AL96" i="1" s="1"/>
  <c r="AK99" i="1"/>
  <c r="AJ99" i="1"/>
  <c r="AJ98" i="1" s="1"/>
  <c r="AJ97" i="1" s="1"/>
  <c r="AJ96" i="1" s="1"/>
  <c r="AI99" i="1"/>
  <c r="AH99" i="1"/>
  <c r="AH98" i="1" s="1"/>
  <c r="AH97" i="1" s="1"/>
  <c r="AH96" i="1" s="1"/>
  <c r="AG99" i="1"/>
  <c r="AF99" i="1"/>
  <c r="AF98" i="1" s="1"/>
  <c r="AF97" i="1" s="1"/>
  <c r="AF96" i="1" s="1"/>
  <c r="AE99" i="1"/>
  <c r="AD99" i="1"/>
  <c r="AD98" i="1" s="1"/>
  <c r="AD97" i="1" s="1"/>
  <c r="AD96" i="1" s="1"/>
  <c r="AC99" i="1"/>
  <c r="AB99" i="1"/>
  <c r="AB98" i="1" s="1"/>
  <c r="AB97" i="1" s="1"/>
  <c r="AB96" i="1" s="1"/>
  <c r="AA99" i="1"/>
  <c r="Z99" i="1"/>
  <c r="Z98" i="1" s="1"/>
  <c r="Z97" i="1" s="1"/>
  <c r="Y99" i="1"/>
  <c r="X99" i="1"/>
  <c r="X98" i="1" s="1"/>
  <c r="X97" i="1" s="1"/>
  <c r="W99" i="1"/>
  <c r="V99" i="1"/>
  <c r="V98" i="1" s="1"/>
  <c r="V97" i="1" s="1"/>
  <c r="U99" i="1"/>
  <c r="T99" i="1"/>
  <c r="T98" i="1" s="1"/>
  <c r="T97" i="1" s="1"/>
  <c r="T96" i="1" s="1"/>
  <c r="S99" i="1"/>
  <c r="R99" i="1"/>
  <c r="R98" i="1" s="1"/>
  <c r="R97" i="1" s="1"/>
  <c r="R96" i="1" s="1"/>
  <c r="Q99" i="1"/>
  <c r="P99" i="1"/>
  <c r="P98" i="1" s="1"/>
  <c r="P97" i="1" s="1"/>
  <c r="P96" i="1" s="1"/>
  <c r="O99" i="1"/>
  <c r="N99" i="1"/>
  <c r="N98" i="1" s="1"/>
  <c r="N97" i="1" s="1"/>
  <c r="N96" i="1" s="1"/>
  <c r="M99" i="1"/>
  <c r="L99" i="1"/>
  <c r="L98" i="1" s="1"/>
  <c r="L97" i="1" s="1"/>
  <c r="L96" i="1" s="1"/>
  <c r="K99" i="1"/>
  <c r="J99" i="1"/>
  <c r="CM99" i="1" s="1"/>
  <c r="H99" i="1"/>
  <c r="CG98" i="1"/>
  <c r="CE98" i="1"/>
  <c r="CC98" i="1"/>
  <c r="CA98" i="1"/>
  <c r="BY98" i="1"/>
  <c r="BW98" i="1"/>
  <c r="BU98" i="1"/>
  <c r="BS98" i="1"/>
  <c r="BQ98" i="1"/>
  <c r="BO98" i="1"/>
  <c r="BM98" i="1"/>
  <c r="BK98" i="1"/>
  <c r="BI98" i="1"/>
  <c r="BG98" i="1"/>
  <c r="BE98" i="1"/>
  <c r="BC98" i="1"/>
  <c r="BA98" i="1"/>
  <c r="AY98" i="1"/>
  <c r="AW98" i="1"/>
  <c r="AU98" i="1"/>
  <c r="AS98" i="1"/>
  <c r="AQ98" i="1"/>
  <c r="AO98" i="1"/>
  <c r="AM98" i="1"/>
  <c r="AK98" i="1"/>
  <c r="AI98" i="1"/>
  <c r="AG98" i="1"/>
  <c r="AE98" i="1"/>
  <c r="AC98" i="1"/>
  <c r="AA98" i="1"/>
  <c r="Y98" i="1"/>
  <c r="W98" i="1"/>
  <c r="U98" i="1"/>
  <c r="S98" i="1"/>
  <c r="Q98" i="1"/>
  <c r="O98" i="1"/>
  <c r="M98" i="1"/>
  <c r="K98" i="1"/>
  <c r="J98" i="1" s="1"/>
  <c r="CM98" i="1" s="1"/>
  <c r="J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 s="1"/>
  <c r="J89" i="1"/>
  <c r="H89" i="1"/>
  <c r="H94" i="1" s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 s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J80" i="1"/>
  <c r="J79" i="1"/>
  <c r="J78" i="1"/>
  <c r="CG77" i="1"/>
  <c r="CG76" i="1" s="1"/>
  <c r="CF77" i="1"/>
  <c r="CE77" i="1"/>
  <c r="CE76" i="1" s="1"/>
  <c r="CD77" i="1"/>
  <c r="CC77" i="1"/>
  <c r="CC76" i="1" s="1"/>
  <c r="CB77" i="1"/>
  <c r="CA77" i="1"/>
  <c r="CA76" i="1" s="1"/>
  <c r="BZ77" i="1"/>
  <c r="BY77" i="1"/>
  <c r="BY76" i="1" s="1"/>
  <c r="BX77" i="1"/>
  <c r="BW77" i="1"/>
  <c r="BW76" i="1" s="1"/>
  <c r="BV77" i="1"/>
  <c r="BU77" i="1"/>
  <c r="BU76" i="1" s="1"/>
  <c r="BT77" i="1"/>
  <c r="BS77" i="1"/>
  <c r="BS76" i="1" s="1"/>
  <c r="BR77" i="1"/>
  <c r="BQ77" i="1"/>
  <c r="BQ76" i="1" s="1"/>
  <c r="BP77" i="1"/>
  <c r="BO77" i="1"/>
  <c r="BO76" i="1" s="1"/>
  <c r="BN77" i="1"/>
  <c r="BM77" i="1"/>
  <c r="BM76" i="1" s="1"/>
  <c r="BL77" i="1"/>
  <c r="BK77" i="1"/>
  <c r="BK76" i="1" s="1"/>
  <c r="BJ77" i="1"/>
  <c r="BI77" i="1"/>
  <c r="BI76" i="1" s="1"/>
  <c r="BH77" i="1"/>
  <c r="BG77" i="1"/>
  <c r="BG76" i="1" s="1"/>
  <c r="BF77" i="1"/>
  <c r="BE77" i="1"/>
  <c r="BE76" i="1" s="1"/>
  <c r="BD77" i="1"/>
  <c r="BC77" i="1"/>
  <c r="BC76" i="1" s="1"/>
  <c r="BB77" i="1"/>
  <c r="BA77" i="1"/>
  <c r="BA76" i="1" s="1"/>
  <c r="AZ77" i="1"/>
  <c r="AY77" i="1"/>
  <c r="AY76" i="1" s="1"/>
  <c r="AX77" i="1"/>
  <c r="AW77" i="1"/>
  <c r="AW76" i="1" s="1"/>
  <c r="AV77" i="1"/>
  <c r="AU77" i="1"/>
  <c r="AU76" i="1" s="1"/>
  <c r="AT77" i="1"/>
  <c r="AS77" i="1"/>
  <c r="AS76" i="1" s="1"/>
  <c r="AR77" i="1"/>
  <c r="AQ77" i="1"/>
  <c r="AQ76" i="1" s="1"/>
  <c r="AP77" i="1"/>
  <c r="AO77" i="1"/>
  <c r="AO76" i="1" s="1"/>
  <c r="AN77" i="1"/>
  <c r="AM77" i="1"/>
  <c r="AM76" i="1" s="1"/>
  <c r="AL77" i="1"/>
  <c r="AK77" i="1"/>
  <c r="AK76" i="1" s="1"/>
  <c r="AJ77" i="1"/>
  <c r="AI77" i="1"/>
  <c r="AI76" i="1" s="1"/>
  <c r="AH77" i="1"/>
  <c r="AG77" i="1"/>
  <c r="AG76" i="1" s="1"/>
  <c r="AF77" i="1"/>
  <c r="AE77" i="1"/>
  <c r="AE76" i="1" s="1"/>
  <c r="AD77" i="1"/>
  <c r="AC77" i="1"/>
  <c r="AC76" i="1" s="1"/>
  <c r="AB77" i="1"/>
  <c r="AA77" i="1"/>
  <c r="AA76" i="1" s="1"/>
  <c r="Z77" i="1"/>
  <c r="Y77" i="1"/>
  <c r="Y76" i="1" s="1"/>
  <c r="X77" i="1"/>
  <c r="W77" i="1"/>
  <c r="W76" i="1" s="1"/>
  <c r="V77" i="1"/>
  <c r="U77" i="1"/>
  <c r="U76" i="1" s="1"/>
  <c r="T77" i="1"/>
  <c r="S77" i="1"/>
  <c r="S76" i="1" s="1"/>
  <c r="R77" i="1"/>
  <c r="Q77" i="1"/>
  <c r="Q76" i="1" s="1"/>
  <c r="P77" i="1"/>
  <c r="O77" i="1"/>
  <c r="O76" i="1" s="1"/>
  <c r="N77" i="1"/>
  <c r="M77" i="1"/>
  <c r="M76" i="1" s="1"/>
  <c r="L77" i="1"/>
  <c r="K77" i="1"/>
  <c r="J77" i="1" s="1"/>
  <c r="CF76" i="1"/>
  <c r="CD76" i="1"/>
  <c r="CB76" i="1"/>
  <c r="BZ76" i="1"/>
  <c r="BX76" i="1"/>
  <c r="BV76" i="1"/>
  <c r="BT76" i="1"/>
  <c r="BR76" i="1"/>
  <c r="BP76" i="1"/>
  <c r="BN76" i="1"/>
  <c r="BL76" i="1"/>
  <c r="BJ76" i="1"/>
  <c r="BH76" i="1"/>
  <c r="BF76" i="1"/>
  <c r="BD76" i="1"/>
  <c r="BB76" i="1"/>
  <c r="AZ76" i="1"/>
  <c r="AX76" i="1"/>
  <c r="AV76" i="1"/>
  <c r="AT76" i="1"/>
  <c r="AR76" i="1"/>
  <c r="AP76" i="1"/>
  <c r="AN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5" i="1"/>
  <c r="J74" i="1"/>
  <c r="J73" i="1"/>
  <c r="CG72" i="1"/>
  <c r="CG59" i="1" s="1"/>
  <c r="CF72" i="1"/>
  <c r="CE72" i="1"/>
  <c r="CE59" i="1" s="1"/>
  <c r="CD72" i="1"/>
  <c r="CC72" i="1"/>
  <c r="CC59" i="1" s="1"/>
  <c r="CB72" i="1"/>
  <c r="CA72" i="1"/>
  <c r="CA59" i="1" s="1"/>
  <c r="BZ72" i="1"/>
  <c r="BY72" i="1"/>
  <c r="BY59" i="1" s="1"/>
  <c r="BX72" i="1"/>
  <c r="BW72" i="1"/>
  <c r="BW59" i="1" s="1"/>
  <c r="BV72" i="1"/>
  <c r="BU72" i="1"/>
  <c r="BU59" i="1" s="1"/>
  <c r="BT72" i="1"/>
  <c r="BS72" i="1"/>
  <c r="BS59" i="1" s="1"/>
  <c r="BR72" i="1"/>
  <c r="BQ72" i="1"/>
  <c r="BQ59" i="1" s="1"/>
  <c r="BP72" i="1"/>
  <c r="BO72" i="1"/>
  <c r="BO59" i="1" s="1"/>
  <c r="BN72" i="1"/>
  <c r="BM72" i="1"/>
  <c r="BM59" i="1" s="1"/>
  <c r="BL72" i="1"/>
  <c r="BK72" i="1"/>
  <c r="BK59" i="1" s="1"/>
  <c r="BJ72" i="1"/>
  <c r="BI72" i="1"/>
  <c r="BI59" i="1" s="1"/>
  <c r="BH72" i="1"/>
  <c r="BG72" i="1"/>
  <c r="BG59" i="1" s="1"/>
  <c r="BF72" i="1"/>
  <c r="BE72" i="1"/>
  <c r="BE59" i="1" s="1"/>
  <c r="BD72" i="1"/>
  <c r="BC72" i="1"/>
  <c r="BC59" i="1" s="1"/>
  <c r="BB72" i="1"/>
  <c r="BA72" i="1"/>
  <c r="BA59" i="1" s="1"/>
  <c r="AZ72" i="1"/>
  <c r="AY72" i="1"/>
  <c r="AY59" i="1" s="1"/>
  <c r="AX72" i="1"/>
  <c r="AW72" i="1"/>
  <c r="AW59" i="1" s="1"/>
  <c r="AV72" i="1"/>
  <c r="AU72" i="1"/>
  <c r="AU59" i="1" s="1"/>
  <c r="AT72" i="1"/>
  <c r="AS72" i="1"/>
  <c r="AS59" i="1" s="1"/>
  <c r="AR72" i="1"/>
  <c r="AQ72" i="1"/>
  <c r="AQ59" i="1" s="1"/>
  <c r="AP72" i="1"/>
  <c r="AO72" i="1"/>
  <c r="AO59" i="1" s="1"/>
  <c r="AN72" i="1"/>
  <c r="AM72" i="1"/>
  <c r="AM59" i="1" s="1"/>
  <c r="AL72" i="1"/>
  <c r="AK72" i="1"/>
  <c r="AK59" i="1" s="1"/>
  <c r="AJ72" i="1"/>
  <c r="AI72" i="1"/>
  <c r="AI59" i="1" s="1"/>
  <c r="AH72" i="1"/>
  <c r="AG72" i="1"/>
  <c r="AG59" i="1" s="1"/>
  <c r="AF72" i="1"/>
  <c r="AE72" i="1"/>
  <c r="AE59" i="1" s="1"/>
  <c r="AD72" i="1"/>
  <c r="AC72" i="1"/>
  <c r="AC59" i="1" s="1"/>
  <c r="AB72" i="1"/>
  <c r="AA72" i="1"/>
  <c r="AA59" i="1" s="1"/>
  <c r="Z72" i="1"/>
  <c r="Y72" i="1"/>
  <c r="Y59" i="1" s="1"/>
  <c r="X72" i="1"/>
  <c r="W72" i="1"/>
  <c r="W59" i="1" s="1"/>
  <c r="V72" i="1"/>
  <c r="U72" i="1"/>
  <c r="U59" i="1" s="1"/>
  <c r="T72" i="1"/>
  <c r="S72" i="1"/>
  <c r="S59" i="1" s="1"/>
  <c r="R72" i="1"/>
  <c r="Q72" i="1"/>
  <c r="Q59" i="1" s="1"/>
  <c r="P72" i="1"/>
  <c r="O72" i="1"/>
  <c r="O59" i="1" s="1"/>
  <c r="N72" i="1"/>
  <c r="M72" i="1"/>
  <c r="M59" i="1" s="1"/>
  <c r="L72" i="1"/>
  <c r="K72" i="1"/>
  <c r="J72" i="1" s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 s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CF59" i="1"/>
  <c r="CD59" i="1"/>
  <c r="CB59" i="1"/>
  <c r="BZ59" i="1"/>
  <c r="BX59" i="1"/>
  <c r="BV59" i="1"/>
  <c r="BT59" i="1"/>
  <c r="BR59" i="1"/>
  <c r="BP59" i="1"/>
  <c r="BN59" i="1"/>
  <c r="BL59" i="1"/>
  <c r="BJ59" i="1"/>
  <c r="BH59" i="1"/>
  <c r="BF59" i="1"/>
  <c r="BD59" i="1"/>
  <c r="BB59" i="1"/>
  <c r="AZ59" i="1"/>
  <c r="AX59" i="1"/>
  <c r="AV59" i="1"/>
  <c r="AT59" i="1"/>
  <c r="AR59" i="1"/>
  <c r="AP59" i="1"/>
  <c r="AN59" i="1"/>
  <c r="AL59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 s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J50" i="1"/>
  <c r="J49" i="1"/>
  <c r="J48" i="1"/>
  <c r="CG47" i="1"/>
  <c r="CG46" i="1" s="1"/>
  <c r="CF47" i="1"/>
  <c r="CE47" i="1"/>
  <c r="CE46" i="1" s="1"/>
  <c r="CD47" i="1"/>
  <c r="CC47" i="1"/>
  <c r="CC46" i="1" s="1"/>
  <c r="CB47" i="1"/>
  <c r="CA47" i="1"/>
  <c r="CA46" i="1" s="1"/>
  <c r="BZ47" i="1"/>
  <c r="BY47" i="1"/>
  <c r="BY46" i="1" s="1"/>
  <c r="BX47" i="1"/>
  <c r="BW47" i="1"/>
  <c r="BW46" i="1" s="1"/>
  <c r="BV47" i="1"/>
  <c r="BU47" i="1"/>
  <c r="BU46" i="1" s="1"/>
  <c r="BT47" i="1"/>
  <c r="BS47" i="1"/>
  <c r="BS46" i="1" s="1"/>
  <c r="BR47" i="1"/>
  <c r="BQ47" i="1"/>
  <c r="BQ46" i="1" s="1"/>
  <c r="BP47" i="1"/>
  <c r="BO47" i="1"/>
  <c r="BO46" i="1" s="1"/>
  <c r="BN47" i="1"/>
  <c r="BM47" i="1"/>
  <c r="BM46" i="1" s="1"/>
  <c r="BL47" i="1"/>
  <c r="BK47" i="1"/>
  <c r="BK46" i="1" s="1"/>
  <c r="BJ47" i="1"/>
  <c r="BI47" i="1"/>
  <c r="BI46" i="1" s="1"/>
  <c r="BH47" i="1"/>
  <c r="BG47" i="1"/>
  <c r="BG46" i="1" s="1"/>
  <c r="BF47" i="1"/>
  <c r="BE47" i="1"/>
  <c r="BE46" i="1" s="1"/>
  <c r="BD47" i="1"/>
  <c r="BC47" i="1"/>
  <c r="BC46" i="1" s="1"/>
  <c r="BB47" i="1"/>
  <c r="BA47" i="1"/>
  <c r="BA46" i="1" s="1"/>
  <c r="AZ47" i="1"/>
  <c r="AY47" i="1"/>
  <c r="AY46" i="1" s="1"/>
  <c r="AX47" i="1"/>
  <c r="AW47" i="1"/>
  <c r="AW46" i="1" s="1"/>
  <c r="AV47" i="1"/>
  <c r="AU47" i="1"/>
  <c r="AU46" i="1" s="1"/>
  <c r="AT47" i="1"/>
  <c r="AS47" i="1"/>
  <c r="AS46" i="1" s="1"/>
  <c r="AR47" i="1"/>
  <c r="AQ47" i="1"/>
  <c r="AQ46" i="1" s="1"/>
  <c r="AP47" i="1"/>
  <c r="AO47" i="1"/>
  <c r="AO46" i="1" s="1"/>
  <c r="AN47" i="1"/>
  <c r="AM47" i="1"/>
  <c r="AM46" i="1" s="1"/>
  <c r="AL47" i="1"/>
  <c r="AK47" i="1"/>
  <c r="AK46" i="1" s="1"/>
  <c r="AJ47" i="1"/>
  <c r="AI47" i="1"/>
  <c r="AI46" i="1" s="1"/>
  <c r="AH47" i="1"/>
  <c r="AG47" i="1"/>
  <c r="AG46" i="1" s="1"/>
  <c r="AF47" i="1"/>
  <c r="AE47" i="1"/>
  <c r="AE46" i="1" s="1"/>
  <c r="AD47" i="1"/>
  <c r="AC47" i="1"/>
  <c r="AC46" i="1" s="1"/>
  <c r="AB47" i="1"/>
  <c r="AA47" i="1"/>
  <c r="AA46" i="1" s="1"/>
  <c r="Z47" i="1"/>
  <c r="Y47" i="1"/>
  <c r="Y46" i="1" s="1"/>
  <c r="X47" i="1"/>
  <c r="W47" i="1"/>
  <c r="W46" i="1" s="1"/>
  <c r="V47" i="1"/>
  <c r="U47" i="1"/>
  <c r="U46" i="1" s="1"/>
  <c r="T47" i="1"/>
  <c r="S47" i="1"/>
  <c r="S46" i="1" s="1"/>
  <c r="R47" i="1"/>
  <c r="Q47" i="1"/>
  <c r="Q46" i="1" s="1"/>
  <c r="P47" i="1"/>
  <c r="O47" i="1"/>
  <c r="O46" i="1" s="1"/>
  <c r="N47" i="1"/>
  <c r="M47" i="1"/>
  <c r="M46" i="1" s="1"/>
  <c r="L47" i="1"/>
  <c r="K47" i="1"/>
  <c r="J47" i="1" s="1"/>
  <c r="CF46" i="1"/>
  <c r="CF45" i="1" s="1"/>
  <c r="CF44" i="1" s="1"/>
  <c r="CD46" i="1"/>
  <c r="CD45" i="1" s="1"/>
  <c r="CD44" i="1" s="1"/>
  <c r="CB46" i="1"/>
  <c r="CB45" i="1" s="1"/>
  <c r="CB44" i="1" s="1"/>
  <c r="BZ46" i="1"/>
  <c r="BZ45" i="1" s="1"/>
  <c r="BZ44" i="1" s="1"/>
  <c r="BX46" i="1"/>
  <c r="BX45" i="1" s="1"/>
  <c r="BX44" i="1" s="1"/>
  <c r="BV46" i="1"/>
  <c r="BV45" i="1" s="1"/>
  <c r="BV44" i="1" s="1"/>
  <c r="BT46" i="1"/>
  <c r="BT45" i="1" s="1"/>
  <c r="BT44" i="1" s="1"/>
  <c r="BR46" i="1"/>
  <c r="BR45" i="1" s="1"/>
  <c r="BR44" i="1" s="1"/>
  <c r="BP46" i="1"/>
  <c r="BP45" i="1" s="1"/>
  <c r="BP44" i="1" s="1"/>
  <c r="BN46" i="1"/>
  <c r="BN45" i="1" s="1"/>
  <c r="BN44" i="1" s="1"/>
  <c r="BL46" i="1"/>
  <c r="BL45" i="1" s="1"/>
  <c r="BL44" i="1" s="1"/>
  <c r="BJ46" i="1"/>
  <c r="BJ45" i="1" s="1"/>
  <c r="BJ44" i="1" s="1"/>
  <c r="BH46" i="1"/>
  <c r="BH45" i="1" s="1"/>
  <c r="BH44" i="1" s="1"/>
  <c r="BF46" i="1"/>
  <c r="BF45" i="1" s="1"/>
  <c r="BF44" i="1" s="1"/>
  <c r="BD46" i="1"/>
  <c r="BD45" i="1" s="1"/>
  <c r="BD44" i="1" s="1"/>
  <c r="BB46" i="1"/>
  <c r="BB45" i="1" s="1"/>
  <c r="BB44" i="1" s="1"/>
  <c r="AZ46" i="1"/>
  <c r="AZ45" i="1" s="1"/>
  <c r="AZ44" i="1" s="1"/>
  <c r="AX46" i="1"/>
  <c r="AX45" i="1" s="1"/>
  <c r="AX44" i="1" s="1"/>
  <c r="AV46" i="1"/>
  <c r="AV45" i="1" s="1"/>
  <c r="AV44" i="1" s="1"/>
  <c r="AT46" i="1"/>
  <c r="AT45" i="1" s="1"/>
  <c r="AT44" i="1" s="1"/>
  <c r="AR46" i="1"/>
  <c r="AR45" i="1" s="1"/>
  <c r="AR44" i="1" s="1"/>
  <c r="AP46" i="1"/>
  <c r="AP45" i="1" s="1"/>
  <c r="AP44" i="1" s="1"/>
  <c r="AN46" i="1"/>
  <c r="AN45" i="1" s="1"/>
  <c r="AN44" i="1" s="1"/>
  <c r="AL46" i="1"/>
  <c r="AL45" i="1" s="1"/>
  <c r="AL44" i="1" s="1"/>
  <c r="AJ46" i="1"/>
  <c r="AJ45" i="1" s="1"/>
  <c r="AJ44" i="1" s="1"/>
  <c r="AH46" i="1"/>
  <c r="AH45" i="1" s="1"/>
  <c r="AH44" i="1" s="1"/>
  <c r="AF46" i="1"/>
  <c r="AF45" i="1" s="1"/>
  <c r="AF44" i="1" s="1"/>
  <c r="AD46" i="1"/>
  <c r="AD45" i="1" s="1"/>
  <c r="AD44" i="1" s="1"/>
  <c r="AB46" i="1"/>
  <c r="AB45" i="1" s="1"/>
  <c r="AB44" i="1" s="1"/>
  <c r="Z46" i="1"/>
  <c r="Z45" i="1" s="1"/>
  <c r="Z44" i="1" s="1"/>
  <c r="X46" i="1"/>
  <c r="X45" i="1" s="1"/>
  <c r="X44" i="1" s="1"/>
  <c r="V46" i="1"/>
  <c r="V45" i="1" s="1"/>
  <c r="V44" i="1" s="1"/>
  <c r="T46" i="1"/>
  <c r="T45" i="1" s="1"/>
  <c r="T44" i="1" s="1"/>
  <c r="R46" i="1"/>
  <c r="R45" i="1" s="1"/>
  <c r="R44" i="1" s="1"/>
  <c r="P46" i="1"/>
  <c r="P45" i="1" s="1"/>
  <c r="P44" i="1" s="1"/>
  <c r="N46" i="1"/>
  <c r="N45" i="1" s="1"/>
  <c r="N44" i="1" s="1"/>
  <c r="L46" i="1"/>
  <c r="L45" i="1" s="1"/>
  <c r="L44" i="1" s="1"/>
  <c r="CM43" i="1"/>
  <c r="CM42" i="1"/>
  <c r="J42" i="1"/>
  <c r="J41" i="1"/>
  <c r="CM41" i="1" s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CM40" i="1" s="1"/>
  <c r="CM39" i="1"/>
  <c r="J39" i="1"/>
  <c r="J38" i="1"/>
  <c r="CM38" i="1" s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J37" i="1" s="1"/>
  <c r="CM37" i="1" s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CM35" i="1"/>
  <c r="J35" i="1"/>
  <c r="J34" i="1"/>
  <c r="CM34" i="1" s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 s="1"/>
  <c r="J32" i="1"/>
  <c r="CM32" i="1" s="1"/>
  <c r="CM31" i="1"/>
  <c r="J31" i="1"/>
  <c r="J30" i="1"/>
  <c r="CM30" i="1" s="1"/>
  <c r="CM29" i="1"/>
  <c r="J29" i="1"/>
  <c r="J28" i="1"/>
  <c r="CM28" i="1" s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CM27" i="1" s="1"/>
  <c r="CG26" i="1"/>
  <c r="CF26" i="1"/>
  <c r="CF25" i="1" s="1"/>
  <c r="CE26" i="1"/>
  <c r="CD26" i="1"/>
  <c r="CD25" i="1" s="1"/>
  <c r="CC26" i="1"/>
  <c r="CB26" i="1"/>
  <c r="CB25" i="1" s="1"/>
  <c r="CA26" i="1"/>
  <c r="BZ26" i="1"/>
  <c r="BZ25" i="1" s="1"/>
  <c r="BY26" i="1"/>
  <c r="BX26" i="1"/>
  <c r="BX25" i="1" s="1"/>
  <c r="BW26" i="1"/>
  <c r="BV26" i="1"/>
  <c r="BV25" i="1" s="1"/>
  <c r="BU26" i="1"/>
  <c r="BT26" i="1"/>
  <c r="BT25" i="1" s="1"/>
  <c r="BS26" i="1"/>
  <c r="BR26" i="1"/>
  <c r="BR25" i="1" s="1"/>
  <c r="BQ26" i="1"/>
  <c r="BP26" i="1"/>
  <c r="BP25" i="1" s="1"/>
  <c r="BO26" i="1"/>
  <c r="BN26" i="1"/>
  <c r="BN25" i="1" s="1"/>
  <c r="BM26" i="1"/>
  <c r="BL26" i="1"/>
  <c r="BL25" i="1" s="1"/>
  <c r="BK26" i="1"/>
  <c r="BJ26" i="1"/>
  <c r="BJ25" i="1" s="1"/>
  <c r="BI26" i="1"/>
  <c r="BH26" i="1"/>
  <c r="BH25" i="1" s="1"/>
  <c r="BG26" i="1"/>
  <c r="BF26" i="1"/>
  <c r="BF25" i="1" s="1"/>
  <c r="BE26" i="1"/>
  <c r="BD26" i="1"/>
  <c r="BD25" i="1" s="1"/>
  <c r="BC26" i="1"/>
  <c r="BB26" i="1"/>
  <c r="BB25" i="1" s="1"/>
  <c r="BA26" i="1"/>
  <c r="AZ26" i="1"/>
  <c r="AZ25" i="1" s="1"/>
  <c r="AY26" i="1"/>
  <c r="AX26" i="1"/>
  <c r="AX25" i="1" s="1"/>
  <c r="AW26" i="1"/>
  <c r="AV26" i="1"/>
  <c r="AV25" i="1" s="1"/>
  <c r="AU26" i="1"/>
  <c r="AT26" i="1"/>
  <c r="AT25" i="1" s="1"/>
  <c r="AS26" i="1"/>
  <c r="AR26" i="1"/>
  <c r="AR25" i="1" s="1"/>
  <c r="AQ26" i="1"/>
  <c r="AP26" i="1"/>
  <c r="AP25" i="1" s="1"/>
  <c r="AO26" i="1"/>
  <c r="AN26" i="1"/>
  <c r="AM26" i="1"/>
  <c r="AL26" i="1"/>
  <c r="AL25" i="1" s="1"/>
  <c r="AL24" i="1" s="1"/>
  <c r="AK26" i="1"/>
  <c r="AJ26" i="1"/>
  <c r="AJ25" i="1" s="1"/>
  <c r="AI26" i="1"/>
  <c r="AH26" i="1"/>
  <c r="AH25" i="1" s="1"/>
  <c r="AG26" i="1"/>
  <c r="AF26" i="1"/>
  <c r="AF25" i="1" s="1"/>
  <c r="AE26" i="1"/>
  <c r="AD26" i="1"/>
  <c r="AD25" i="1" s="1"/>
  <c r="AC26" i="1"/>
  <c r="AB26" i="1"/>
  <c r="AB25" i="1" s="1"/>
  <c r="AA26" i="1"/>
  <c r="Z26" i="1"/>
  <c r="Z25" i="1" s="1"/>
  <c r="Y26" i="1"/>
  <c r="X26" i="1"/>
  <c r="X25" i="1" s="1"/>
  <c r="W26" i="1"/>
  <c r="V26" i="1"/>
  <c r="V25" i="1" s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CG25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CM23" i="1"/>
  <c r="CM22" i="1"/>
  <c r="J22" i="1"/>
  <c r="J21" i="1"/>
  <c r="CM21" i="1" s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CM20" i="1" s="1"/>
  <c r="AD19" i="1"/>
  <c r="AC19" i="1"/>
  <c r="AB19" i="1"/>
  <c r="J19" i="1" s="1"/>
  <c r="J18" i="1"/>
  <c r="J17" i="1"/>
  <c r="R16" i="1"/>
  <c r="J16" i="1"/>
  <c r="CM15" i="1"/>
  <c r="J15" i="1"/>
  <c r="J14" i="1"/>
  <c r="CM14" i="1" s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U13" i="1"/>
  <c r="T13" i="1"/>
  <c r="S13" i="1"/>
  <c r="R13" i="1"/>
  <c r="Q13" i="1"/>
  <c r="P13" i="1"/>
  <c r="O13" i="1"/>
  <c r="M13" i="1"/>
  <c r="J13" i="1" s="1"/>
  <c r="CM13" i="1" s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O12" i="1"/>
  <c r="AN12" i="1"/>
  <c r="AN11" i="1" s="1"/>
  <c r="AM12" i="1"/>
  <c r="AL12" i="1"/>
  <c r="AL11" i="1" s="1"/>
  <c r="AL10" i="1" s="1"/>
  <c r="AK12" i="1"/>
  <c r="AJ12" i="1"/>
  <c r="AJ11" i="1" s="1"/>
  <c r="AI12" i="1"/>
  <c r="AH12" i="1"/>
  <c r="AH11" i="1" s="1"/>
  <c r="AG12" i="1"/>
  <c r="AF12" i="1"/>
  <c r="AF11" i="1" s="1"/>
  <c r="AE12" i="1"/>
  <c r="AD12" i="1"/>
  <c r="AD11" i="1" s="1"/>
  <c r="AC12" i="1"/>
  <c r="AB12" i="1"/>
  <c r="AB11" i="1" s="1"/>
  <c r="AA12" i="1"/>
  <c r="Z12" i="1"/>
  <c r="Z11" i="1" s="1"/>
  <c r="Y12" i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K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Q6" i="1"/>
  <c r="Q3" i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P3" i="1"/>
  <c r="K3" i="1"/>
  <c r="B3" i="1"/>
  <c r="BD2" i="1"/>
  <c r="BC2" i="1"/>
  <c r="BA2" i="1"/>
  <c r="L2" i="1"/>
  <c r="CJ1" i="1"/>
  <c r="CJ96" i="1" s="1"/>
  <c r="B1" i="1"/>
  <c r="A1" i="1"/>
  <c r="BB9" i="1"/>
  <c r="CQ8" i="1"/>
  <c r="BC9" i="1"/>
  <c r="BB8" i="1"/>
  <c r="BC8" i="1"/>
  <c r="BD9" i="1"/>
  <c r="BA8" i="1"/>
  <c r="BA501" i="1" l="1"/>
  <c r="BC501" i="1"/>
  <c r="BB501" i="1"/>
  <c r="L24" i="1"/>
  <c r="L10" i="1" s="1"/>
  <c r="L502" i="1" s="1"/>
  <c r="L523" i="1" s="1"/>
  <c r="N24" i="1"/>
  <c r="N10" i="1" s="1"/>
  <c r="N502" i="1" s="1"/>
  <c r="N523" i="1" s="1"/>
  <c r="P24" i="1"/>
  <c r="P10" i="1" s="1"/>
  <c r="P502" i="1" s="1"/>
  <c r="P523" i="1" s="1"/>
  <c r="R24" i="1"/>
  <c r="R10" i="1" s="1"/>
  <c r="R502" i="1" s="1"/>
  <c r="R523" i="1" s="1"/>
  <c r="T24" i="1"/>
  <c r="T10" i="1" s="1"/>
  <c r="T502" i="1" s="1"/>
  <c r="T523" i="1" s="1"/>
  <c r="AB24" i="1"/>
  <c r="AB10" i="1" s="1"/>
  <c r="AB502" i="1" s="1"/>
  <c r="AB523" i="1" s="1"/>
  <c r="AD24" i="1"/>
  <c r="AD10" i="1" s="1"/>
  <c r="AD502" i="1" s="1"/>
  <c r="AD523" i="1" s="1"/>
  <c r="AF24" i="1"/>
  <c r="AF10" i="1" s="1"/>
  <c r="AF502" i="1" s="1"/>
  <c r="AF523" i="1" s="1"/>
  <c r="AH24" i="1"/>
  <c r="AH10" i="1" s="1"/>
  <c r="AH502" i="1" s="1"/>
  <c r="AH523" i="1" s="1"/>
  <c r="AJ24" i="1"/>
  <c r="AJ10" i="1" s="1"/>
  <c r="AJ502" i="1" s="1"/>
  <c r="AJ523" i="1" s="1"/>
  <c r="M45" i="1"/>
  <c r="M44" i="1" s="1"/>
  <c r="M24" i="1" s="1"/>
  <c r="O45" i="1"/>
  <c r="O44" i="1" s="1"/>
  <c r="O24" i="1" s="1"/>
  <c r="Q45" i="1"/>
  <c r="Q44" i="1" s="1"/>
  <c r="Q24" i="1" s="1"/>
  <c r="Q10" i="1" s="1"/>
  <c r="Q502" i="1" s="1"/>
  <c r="Q523" i="1" s="1"/>
  <c r="S45" i="1"/>
  <c r="S44" i="1" s="1"/>
  <c r="S24" i="1" s="1"/>
  <c r="U45" i="1"/>
  <c r="U44" i="1" s="1"/>
  <c r="U24" i="1" s="1"/>
  <c r="U10" i="1" s="1"/>
  <c r="U502" i="1" s="1"/>
  <c r="U523" i="1" s="1"/>
  <c r="W45" i="1"/>
  <c r="W44" i="1" s="1"/>
  <c r="W24" i="1" s="1"/>
  <c r="Y45" i="1"/>
  <c r="Y44" i="1" s="1"/>
  <c r="Y24" i="1" s="1"/>
  <c r="Y10" i="1" s="1"/>
  <c r="Y502" i="1" s="1"/>
  <c r="Y523" i="1" s="1"/>
  <c r="AA45" i="1"/>
  <c r="AA44" i="1" s="1"/>
  <c r="AA24" i="1" s="1"/>
  <c r="AC45" i="1"/>
  <c r="AC44" i="1" s="1"/>
  <c r="AC24" i="1" s="1"/>
  <c r="AC10" i="1" s="1"/>
  <c r="AC502" i="1" s="1"/>
  <c r="AC523" i="1" s="1"/>
  <c r="AE45" i="1"/>
  <c r="AE44" i="1" s="1"/>
  <c r="AG45" i="1"/>
  <c r="AG44" i="1" s="1"/>
  <c r="AG24" i="1" s="1"/>
  <c r="AG10" i="1" s="1"/>
  <c r="AG502" i="1" s="1"/>
  <c r="AG523" i="1" s="1"/>
  <c r="AI45" i="1"/>
  <c r="AI44" i="1" s="1"/>
  <c r="AI24" i="1" s="1"/>
  <c r="AK45" i="1"/>
  <c r="AK44" i="1" s="1"/>
  <c r="AK24" i="1" s="1"/>
  <c r="AK10" i="1" s="1"/>
  <c r="AK502" i="1" s="1"/>
  <c r="AK523" i="1" s="1"/>
  <c r="AM45" i="1"/>
  <c r="AM44" i="1" s="1"/>
  <c r="AO45" i="1"/>
  <c r="AO44" i="1" s="1"/>
  <c r="AO24" i="1" s="1"/>
  <c r="AO10" i="1" s="1"/>
  <c r="AO502" i="1" s="1"/>
  <c r="AO523" i="1" s="1"/>
  <c r="AQ45" i="1"/>
  <c r="AQ44" i="1" s="1"/>
  <c r="AQ24" i="1" s="1"/>
  <c r="AS45" i="1"/>
  <c r="AS44" i="1" s="1"/>
  <c r="AS24" i="1" s="1"/>
  <c r="AS10" i="1" s="1"/>
  <c r="AS502" i="1" s="1"/>
  <c r="AS523" i="1" s="1"/>
  <c r="AU45" i="1"/>
  <c r="AU44" i="1" s="1"/>
  <c r="AW45" i="1"/>
  <c r="AW44" i="1" s="1"/>
  <c r="AW24" i="1" s="1"/>
  <c r="AW10" i="1" s="1"/>
  <c r="AW502" i="1" s="1"/>
  <c r="AW523" i="1" s="1"/>
  <c r="AY45" i="1"/>
  <c r="AY44" i="1" s="1"/>
  <c r="AY24" i="1" s="1"/>
  <c r="BA45" i="1"/>
  <c r="BA44" i="1" s="1"/>
  <c r="BA24" i="1" s="1"/>
  <c r="BA10" i="1" s="1"/>
  <c r="BA502" i="1" s="1"/>
  <c r="BA523" i="1" s="1"/>
  <c r="BC45" i="1"/>
  <c r="BC44" i="1" s="1"/>
  <c r="BE45" i="1"/>
  <c r="BE44" i="1" s="1"/>
  <c r="BE24" i="1" s="1"/>
  <c r="BE10" i="1" s="1"/>
  <c r="BG45" i="1"/>
  <c r="BG44" i="1" s="1"/>
  <c r="BG24" i="1" s="1"/>
  <c r="BI45" i="1"/>
  <c r="BI44" i="1" s="1"/>
  <c r="BI24" i="1" s="1"/>
  <c r="BI10" i="1" s="1"/>
  <c r="BI502" i="1" s="1"/>
  <c r="BI523" i="1" s="1"/>
  <c r="BK45" i="1"/>
  <c r="BK44" i="1" s="1"/>
  <c r="BM45" i="1"/>
  <c r="BM44" i="1" s="1"/>
  <c r="BM24" i="1" s="1"/>
  <c r="BM10" i="1" s="1"/>
  <c r="BO45" i="1"/>
  <c r="BO44" i="1" s="1"/>
  <c r="BO24" i="1" s="1"/>
  <c r="BQ45" i="1"/>
  <c r="BQ44" i="1" s="1"/>
  <c r="BQ24" i="1" s="1"/>
  <c r="BQ10" i="1" s="1"/>
  <c r="BQ502" i="1" s="1"/>
  <c r="BQ523" i="1" s="1"/>
  <c r="BS45" i="1"/>
  <c r="BS44" i="1" s="1"/>
  <c r="BU45" i="1"/>
  <c r="BU44" i="1" s="1"/>
  <c r="BU24" i="1" s="1"/>
  <c r="BU10" i="1" s="1"/>
  <c r="BW45" i="1"/>
  <c r="BW44" i="1" s="1"/>
  <c r="BW24" i="1" s="1"/>
  <c r="BY45" i="1"/>
  <c r="BY44" i="1" s="1"/>
  <c r="BY24" i="1" s="1"/>
  <c r="BY10" i="1" s="1"/>
  <c r="BY502" i="1" s="1"/>
  <c r="BY523" i="1" s="1"/>
  <c r="CA45" i="1"/>
  <c r="CA44" i="1" s="1"/>
  <c r="CA24" i="1" s="1"/>
  <c r="CC45" i="1"/>
  <c r="CC44" i="1" s="1"/>
  <c r="CC24" i="1" s="1"/>
  <c r="CC10" i="1" s="1"/>
  <c r="CE45" i="1"/>
  <c r="CE44" i="1" s="1"/>
  <c r="CG45" i="1"/>
  <c r="CG44" i="1" s="1"/>
  <c r="CG24" i="1" s="1"/>
  <c r="CG10" i="1" s="1"/>
  <c r="V96" i="1"/>
  <c r="V24" i="1" s="1"/>
  <c r="V10" i="1" s="1"/>
  <c r="V502" i="1" s="1"/>
  <c r="V523" i="1" s="1"/>
  <c r="X96" i="1"/>
  <c r="X24" i="1" s="1"/>
  <c r="X10" i="1" s="1"/>
  <c r="X502" i="1" s="1"/>
  <c r="X523" i="1" s="1"/>
  <c r="Z96" i="1"/>
  <c r="Z24" i="1" s="1"/>
  <c r="Z10" i="1" s="1"/>
  <c r="Z502" i="1" s="1"/>
  <c r="Z523" i="1" s="1"/>
  <c r="AN96" i="1"/>
  <c r="AP96" i="1"/>
  <c r="AP24" i="1" s="1"/>
  <c r="AP10" i="1" s="1"/>
  <c r="AP502" i="1" s="1"/>
  <c r="AP523" i="1" s="1"/>
  <c r="AR96" i="1"/>
  <c r="AR24" i="1" s="1"/>
  <c r="AR10" i="1" s="1"/>
  <c r="AR502" i="1" s="1"/>
  <c r="AR523" i="1" s="1"/>
  <c r="AT96" i="1"/>
  <c r="AT24" i="1" s="1"/>
  <c r="AT10" i="1" s="1"/>
  <c r="AT502" i="1" s="1"/>
  <c r="AT523" i="1" s="1"/>
  <c r="AV96" i="1"/>
  <c r="AV24" i="1" s="1"/>
  <c r="AV10" i="1" s="1"/>
  <c r="AV502" i="1" s="1"/>
  <c r="AV523" i="1" s="1"/>
  <c r="AX96" i="1"/>
  <c r="AX24" i="1" s="1"/>
  <c r="AX10" i="1" s="1"/>
  <c r="AX502" i="1" s="1"/>
  <c r="AX523" i="1" s="1"/>
  <c r="AZ96" i="1"/>
  <c r="AZ24" i="1" s="1"/>
  <c r="AZ10" i="1" s="1"/>
  <c r="AZ502" i="1" s="1"/>
  <c r="AZ523" i="1" s="1"/>
  <c r="BB96" i="1"/>
  <c r="BB24" i="1" s="1"/>
  <c r="BB10" i="1" s="1"/>
  <c r="BB502" i="1" s="1"/>
  <c r="BB523" i="1" s="1"/>
  <c r="BD96" i="1"/>
  <c r="BD24" i="1" s="1"/>
  <c r="BD10" i="1" s="1"/>
  <c r="BD502" i="1" s="1"/>
  <c r="BD523" i="1" s="1"/>
  <c r="BF96" i="1"/>
  <c r="BF24" i="1" s="1"/>
  <c r="BF10" i="1" s="1"/>
  <c r="BH96" i="1"/>
  <c r="BH24" i="1" s="1"/>
  <c r="BH10" i="1" s="1"/>
  <c r="BH502" i="1" s="1"/>
  <c r="BH523" i="1" s="1"/>
  <c r="BJ96" i="1"/>
  <c r="BJ24" i="1" s="1"/>
  <c r="BJ10" i="1" s="1"/>
  <c r="BL96" i="1"/>
  <c r="BL24" i="1" s="1"/>
  <c r="BL10" i="1" s="1"/>
  <c r="BL502" i="1" s="1"/>
  <c r="BL523" i="1" s="1"/>
  <c r="BN96" i="1"/>
  <c r="BN24" i="1" s="1"/>
  <c r="BN10" i="1" s="1"/>
  <c r="BP96" i="1"/>
  <c r="BP24" i="1" s="1"/>
  <c r="BP10" i="1" s="1"/>
  <c r="BP502" i="1" s="1"/>
  <c r="BP523" i="1" s="1"/>
  <c r="BR96" i="1"/>
  <c r="BR24" i="1" s="1"/>
  <c r="BR10" i="1" s="1"/>
  <c r="BT96" i="1"/>
  <c r="BT24" i="1" s="1"/>
  <c r="BT10" i="1" s="1"/>
  <c r="BT502" i="1" s="1"/>
  <c r="BT523" i="1" s="1"/>
  <c r="BV96" i="1"/>
  <c r="BV24" i="1" s="1"/>
  <c r="BV10" i="1" s="1"/>
  <c r="BX96" i="1"/>
  <c r="BX24" i="1" s="1"/>
  <c r="BX10" i="1" s="1"/>
  <c r="BX502" i="1" s="1"/>
  <c r="BX523" i="1" s="1"/>
  <c r="BZ96" i="1"/>
  <c r="BZ24" i="1" s="1"/>
  <c r="BZ10" i="1" s="1"/>
  <c r="CB96" i="1"/>
  <c r="CB24" i="1" s="1"/>
  <c r="CB10" i="1" s="1"/>
  <c r="CB502" i="1" s="1"/>
  <c r="CB523" i="1" s="1"/>
  <c r="CD96" i="1"/>
  <c r="CD24" i="1" s="1"/>
  <c r="CD10" i="1" s="1"/>
  <c r="CF96" i="1"/>
  <c r="CF24" i="1" s="1"/>
  <c r="CF10" i="1" s="1"/>
  <c r="CF502" i="1" s="1"/>
  <c r="CF523" i="1" s="1"/>
  <c r="J156" i="1"/>
  <c r="CM156" i="1" s="1"/>
  <c r="AE24" i="1"/>
  <c r="AM24" i="1"/>
  <c r="AU24" i="1"/>
  <c r="BC24" i="1"/>
  <c r="BK24" i="1"/>
  <c r="BS24" i="1"/>
  <c r="CE24" i="1"/>
  <c r="C522" i="1"/>
  <c r="C501" i="1"/>
  <c r="CJ8" i="1"/>
  <c r="M9" i="1"/>
  <c r="CJ9" i="1"/>
  <c r="CJ2" i="1"/>
  <c r="CJ7" i="1"/>
  <c r="A503" i="1"/>
  <c r="J26" i="1"/>
  <c r="CM26" i="1" s="1"/>
  <c r="AN36" i="1"/>
  <c r="J36" i="1" s="1"/>
  <c r="CM36" i="1" s="1"/>
  <c r="J175" i="1"/>
  <c r="J176" i="1"/>
  <c r="AZ2" i="1"/>
  <c r="BE2" i="1"/>
  <c r="CJ3" i="1"/>
  <c r="CJ4" i="1"/>
  <c r="CJ5" i="1"/>
  <c r="CJ6" i="1"/>
  <c r="L9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M12" i="1"/>
  <c r="K46" i="1"/>
  <c r="K59" i="1"/>
  <c r="J59" i="1" s="1"/>
  <c r="K76" i="1"/>
  <c r="J76" i="1" s="1"/>
  <c r="K114" i="1"/>
  <c r="K155" i="1"/>
  <c r="J155" i="1" s="1"/>
  <c r="J234" i="1"/>
  <c r="CM234" i="1" s="1"/>
  <c r="J235" i="1"/>
  <c r="CM235" i="1" s="1"/>
  <c r="K189" i="1"/>
  <c r="J189" i="1" s="1"/>
  <c r="CM189" i="1" s="1"/>
  <c r="K282" i="1"/>
  <c r="K309" i="1"/>
  <c r="J309" i="1" s="1"/>
  <c r="S470" i="1"/>
  <c r="S454" i="1" s="1"/>
  <c r="AA470" i="1"/>
  <c r="AA454" i="1" s="1"/>
  <c r="AI470" i="1"/>
  <c r="AI454" i="1" s="1"/>
  <c r="AQ470" i="1"/>
  <c r="AQ454" i="1" s="1"/>
  <c r="AY470" i="1"/>
  <c r="AY454" i="1" s="1"/>
  <c r="BG470" i="1"/>
  <c r="BG454" i="1" s="1"/>
  <c r="BO470" i="1"/>
  <c r="BO454" i="1" s="1"/>
  <c r="BW470" i="1"/>
  <c r="BW454" i="1" s="1"/>
  <c r="CE470" i="1"/>
  <c r="CE454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J479" i="1"/>
  <c r="K478" i="1"/>
  <c r="O478" i="1"/>
  <c r="O470" i="1" s="1"/>
  <c r="O454" i="1" s="1"/>
  <c r="Q478" i="1"/>
  <c r="Q470" i="1" s="1"/>
  <c r="Q454" i="1" s="1"/>
  <c r="S478" i="1"/>
  <c r="U478" i="1"/>
  <c r="U470" i="1" s="1"/>
  <c r="U454" i="1" s="1"/>
  <c r="W478" i="1"/>
  <c r="W470" i="1" s="1"/>
  <c r="W454" i="1" s="1"/>
  <c r="Y478" i="1"/>
  <c r="Y470" i="1" s="1"/>
  <c r="Y454" i="1" s="1"/>
  <c r="AA478" i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G478" i="1"/>
  <c r="CG470" i="1" s="1"/>
  <c r="CG454" i="1" s="1"/>
  <c r="C502" i="1"/>
  <c r="J419" i="1"/>
  <c r="CM419" i="1" s="1"/>
  <c r="K418" i="1"/>
  <c r="M418" i="1"/>
  <c r="M417" i="1" s="1"/>
  <c r="O418" i="1"/>
  <c r="O417" i="1" s="1"/>
  <c r="Q418" i="1"/>
  <c r="Q417" i="1" s="1"/>
  <c r="S418" i="1"/>
  <c r="S417" i="1" s="1"/>
  <c r="U418" i="1"/>
  <c r="U417" i="1" s="1"/>
  <c r="W418" i="1"/>
  <c r="W417" i="1" s="1"/>
  <c r="Y418" i="1"/>
  <c r="Y417" i="1" s="1"/>
  <c r="AA418" i="1"/>
  <c r="AA417" i="1" s="1"/>
  <c r="AE418" i="1"/>
  <c r="AE417" i="1" s="1"/>
  <c r="AG418" i="1"/>
  <c r="AG417" i="1" s="1"/>
  <c r="AI418" i="1"/>
  <c r="AI417" i="1" s="1"/>
  <c r="AK418" i="1"/>
  <c r="AK417" i="1" s="1"/>
  <c r="AM418" i="1"/>
  <c r="AM417" i="1" s="1"/>
  <c r="AO418" i="1"/>
  <c r="AO417" i="1" s="1"/>
  <c r="AQ418" i="1"/>
  <c r="AQ417" i="1" s="1"/>
  <c r="AS418" i="1"/>
  <c r="AS417" i="1" s="1"/>
  <c r="AU418" i="1"/>
  <c r="AU417" i="1" s="1"/>
  <c r="AW418" i="1"/>
  <c r="AW417" i="1" s="1"/>
  <c r="AY418" i="1"/>
  <c r="AY417" i="1" s="1"/>
  <c r="BA418" i="1"/>
  <c r="BA417" i="1" s="1"/>
  <c r="BC418" i="1"/>
  <c r="BC417" i="1" s="1"/>
  <c r="BE418" i="1"/>
  <c r="BE417" i="1" s="1"/>
  <c r="BG418" i="1"/>
  <c r="BG417" i="1" s="1"/>
  <c r="BI418" i="1"/>
  <c r="BI417" i="1" s="1"/>
  <c r="BK418" i="1"/>
  <c r="BK417" i="1" s="1"/>
  <c r="BM418" i="1"/>
  <c r="BM417" i="1" s="1"/>
  <c r="BO418" i="1"/>
  <c r="BO417" i="1" s="1"/>
  <c r="BQ418" i="1"/>
  <c r="BQ417" i="1" s="1"/>
  <c r="BS418" i="1"/>
  <c r="BS417" i="1" s="1"/>
  <c r="BU418" i="1"/>
  <c r="BU417" i="1" s="1"/>
  <c r="BW418" i="1"/>
  <c r="BW417" i="1" s="1"/>
  <c r="BY418" i="1"/>
  <c r="BY417" i="1" s="1"/>
  <c r="CA418" i="1"/>
  <c r="CA417" i="1" s="1"/>
  <c r="CC418" i="1"/>
  <c r="CC417" i="1" s="1"/>
  <c r="CE418" i="1"/>
  <c r="CE417" i="1" s="1"/>
  <c r="CG418" i="1"/>
  <c r="CG417" i="1" s="1"/>
  <c r="A523" i="1"/>
  <c r="AL502" i="1"/>
  <c r="AL523" i="1" s="1"/>
  <c r="B502" i="1"/>
  <c r="D525" i="1"/>
  <c r="E526" i="1"/>
  <c r="D528" i="1"/>
  <c r="E529" i="1"/>
  <c r="E530" i="1"/>
  <c r="D540" i="1"/>
  <c r="E531" i="1"/>
  <c r="D533" i="1"/>
  <c r="E534" i="1"/>
  <c r="E535" i="1"/>
  <c r="C537" i="1"/>
  <c r="D538" i="1"/>
  <c r="D539" i="1"/>
  <c r="BD8" i="1"/>
  <c r="BA9" i="1"/>
  <c r="BD501" i="1" l="1"/>
  <c r="CA10" i="1"/>
  <c r="CA502" i="1" s="1"/>
  <c r="CA523" i="1" s="1"/>
  <c r="BW10" i="1"/>
  <c r="BO10" i="1"/>
  <c r="BG10" i="1"/>
  <c r="AY10" i="1"/>
  <c r="AY502" i="1" s="1"/>
  <c r="AY523" i="1" s="1"/>
  <c r="AQ10" i="1"/>
  <c r="AQ502" i="1" s="1"/>
  <c r="AQ523" i="1" s="1"/>
  <c r="AI10" i="1"/>
  <c r="AI502" i="1" s="1"/>
  <c r="AI523" i="1" s="1"/>
  <c r="AA10" i="1"/>
  <c r="AA502" i="1" s="1"/>
  <c r="AA523" i="1" s="1"/>
  <c r="W10" i="1"/>
  <c r="W502" i="1" s="1"/>
  <c r="W523" i="1" s="1"/>
  <c r="S10" i="1"/>
  <c r="S502" i="1" s="1"/>
  <c r="S523" i="1" s="1"/>
  <c r="O10" i="1"/>
  <c r="O502" i="1" s="1"/>
  <c r="O523" i="1" s="1"/>
  <c r="J478" i="1"/>
  <c r="K470" i="1"/>
  <c r="J114" i="1"/>
  <c r="CM114" i="1" s="1"/>
  <c r="K97" i="1"/>
  <c r="BF2" i="1"/>
  <c r="CI1" i="1"/>
  <c r="CI2" i="1" s="1"/>
  <c r="CI3" i="1" s="1"/>
  <c r="CI4" i="1" s="1"/>
  <c r="CI5" i="1" s="1"/>
  <c r="CI6" i="1" s="1"/>
  <c r="CI7" i="1" s="1"/>
  <c r="CI8" i="1" s="1"/>
  <c r="L504" i="1"/>
  <c r="L525" i="1" s="1"/>
  <c r="T504" i="1"/>
  <c r="T525" i="1" s="1"/>
  <c r="AB504" i="1"/>
  <c r="AB525" i="1" s="1"/>
  <c r="AJ504" i="1"/>
  <c r="AJ525" i="1" s="1"/>
  <c r="AR504" i="1"/>
  <c r="AR525" i="1" s="1"/>
  <c r="AZ504" i="1"/>
  <c r="AZ525" i="1" s="1"/>
  <c r="BH504" i="1"/>
  <c r="BH525" i="1" s="1"/>
  <c r="BP504" i="1"/>
  <c r="BP525" i="1" s="1"/>
  <c r="BX504" i="1"/>
  <c r="BX525" i="1" s="1"/>
  <c r="CF504" i="1"/>
  <c r="CF525" i="1" s="1"/>
  <c r="N505" i="1"/>
  <c r="N526" i="1" s="1"/>
  <c r="V505" i="1"/>
  <c r="V526" i="1" s="1"/>
  <c r="AD505" i="1"/>
  <c r="AD526" i="1" s="1"/>
  <c r="AL505" i="1"/>
  <c r="AL526" i="1" s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R528" i="1" s="1"/>
  <c r="Z507" i="1"/>
  <c r="Z528" i="1" s="1"/>
  <c r="AH507" i="1"/>
  <c r="AH528" i="1" s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L529" i="1" s="1"/>
  <c r="T508" i="1"/>
  <c r="T529" i="1" s="1"/>
  <c r="AB508" i="1"/>
  <c r="AB529" i="1" s="1"/>
  <c r="AJ508" i="1"/>
  <c r="AJ529" i="1" s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D530" i="1" s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P531" i="1" s="1"/>
  <c r="X510" i="1"/>
  <c r="X531" i="1" s="1"/>
  <c r="AF510" i="1"/>
  <c r="AF531" i="1" s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H532" i="1" s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T533" i="1" s="1"/>
  <c r="AB512" i="1"/>
  <c r="AB533" i="1" s="1"/>
  <c r="AJ512" i="1"/>
  <c r="AJ533" i="1" s="1"/>
  <c r="AR512" i="1"/>
  <c r="AR533" i="1" s="1"/>
  <c r="AZ512" i="1"/>
  <c r="AZ533" i="1" s="1"/>
  <c r="BH512" i="1"/>
  <c r="BH533" i="1" s="1"/>
  <c r="BT512" i="1"/>
  <c r="BT533" i="1" s="1"/>
  <c r="R504" i="1"/>
  <c r="R525" i="1" s="1"/>
  <c r="Z504" i="1"/>
  <c r="Z525" i="1" s="1"/>
  <c r="AH504" i="1"/>
  <c r="AH525" i="1" s="1"/>
  <c r="AP504" i="1"/>
  <c r="AP525" i="1" s="1"/>
  <c r="AX504" i="1"/>
  <c r="AX525" i="1" s="1"/>
  <c r="BF504" i="1"/>
  <c r="BF525" i="1" s="1"/>
  <c r="BN504" i="1"/>
  <c r="BN525" i="1" s="1"/>
  <c r="BV504" i="1"/>
  <c r="BV525" i="1" s="1"/>
  <c r="CD504" i="1"/>
  <c r="CD525" i="1" s="1"/>
  <c r="L505" i="1"/>
  <c r="L526" i="1" s="1"/>
  <c r="T505" i="1"/>
  <c r="T526" i="1" s="1"/>
  <c r="AB505" i="1"/>
  <c r="AB526" i="1" s="1"/>
  <c r="AJ505" i="1"/>
  <c r="AJ526" i="1" s="1"/>
  <c r="AR505" i="1"/>
  <c r="AR526" i="1" s="1"/>
  <c r="AZ505" i="1"/>
  <c r="AZ526" i="1" s="1"/>
  <c r="BH505" i="1"/>
  <c r="BH526" i="1" s="1"/>
  <c r="BP505" i="1"/>
  <c r="BP526" i="1" s="1"/>
  <c r="BX505" i="1"/>
  <c r="BX526" i="1" s="1"/>
  <c r="CF505" i="1"/>
  <c r="CF526" i="1" s="1"/>
  <c r="V506" i="1"/>
  <c r="V527" i="1" s="1"/>
  <c r="AL506" i="1"/>
  <c r="AL527" i="1" s="1"/>
  <c r="BB506" i="1"/>
  <c r="BB527" i="1" s="1"/>
  <c r="BR506" i="1"/>
  <c r="BR527" i="1" s="1"/>
  <c r="D507" i="1"/>
  <c r="X507" i="1"/>
  <c r="X528" i="1" s="1"/>
  <c r="AN507" i="1"/>
  <c r="AV507" i="1"/>
  <c r="AV528" i="1" s="1"/>
  <c r="BL507" i="1"/>
  <c r="BL528" i="1" s="1"/>
  <c r="CB507" i="1"/>
  <c r="CB528" i="1" s="1"/>
  <c r="R508" i="1"/>
  <c r="R529" i="1" s="1"/>
  <c r="AH508" i="1"/>
  <c r="AH529" i="1" s="1"/>
  <c r="AX508" i="1"/>
  <c r="AX529" i="1" s="1"/>
  <c r="BN508" i="1"/>
  <c r="BN529" i="1" s="1"/>
  <c r="CD508" i="1"/>
  <c r="CD529" i="1" s="1"/>
  <c r="T509" i="1"/>
  <c r="T530" i="1" s="1"/>
  <c r="AJ509" i="1"/>
  <c r="AJ530" i="1" s="1"/>
  <c r="AZ509" i="1"/>
  <c r="AZ530" i="1" s="1"/>
  <c r="BP509" i="1"/>
  <c r="BP530" i="1" s="1"/>
  <c r="CF509" i="1"/>
  <c r="CF530" i="1" s="1"/>
  <c r="V510" i="1"/>
  <c r="V531" i="1" s="1"/>
  <c r="AL510" i="1"/>
  <c r="AL531" i="1" s="1"/>
  <c r="BB510" i="1"/>
  <c r="BB531" i="1" s="1"/>
  <c r="BR510" i="1"/>
  <c r="BR531" i="1" s="1"/>
  <c r="D511" i="1"/>
  <c r="X511" i="1"/>
  <c r="X532" i="1" s="1"/>
  <c r="AF511" i="1"/>
  <c r="AF532" i="1" s="1"/>
  <c r="AV511" i="1"/>
  <c r="AV532" i="1" s="1"/>
  <c r="BL511" i="1"/>
  <c r="BL532" i="1" s="1"/>
  <c r="CB511" i="1"/>
  <c r="CB532" i="1" s="1"/>
  <c r="R512" i="1"/>
  <c r="R533" i="1" s="1"/>
  <c r="AH512" i="1"/>
  <c r="AH533" i="1" s="1"/>
  <c r="AX512" i="1"/>
  <c r="AX533" i="1" s="1"/>
  <c r="BP512" i="1"/>
  <c r="BP533" i="1" s="1"/>
  <c r="N513" i="1"/>
  <c r="N534" i="1" s="1"/>
  <c r="AD513" i="1"/>
  <c r="AD534" i="1" s="1"/>
  <c r="AT513" i="1"/>
  <c r="AT534" i="1" s="1"/>
  <c r="BJ513" i="1"/>
  <c r="BJ534" i="1" s="1"/>
  <c r="BZ513" i="1"/>
  <c r="BZ534" i="1" s="1"/>
  <c r="P514" i="1"/>
  <c r="P535" i="1" s="1"/>
  <c r="AF514" i="1"/>
  <c r="AF535" i="1" s="1"/>
  <c r="AN514" i="1"/>
  <c r="AN535" i="1" s="1"/>
  <c r="BD514" i="1"/>
  <c r="BD535" i="1" s="1"/>
  <c r="BT514" i="1"/>
  <c r="BT535" i="1" s="1"/>
  <c r="AN515" i="1"/>
  <c r="AN536" i="1" s="1"/>
  <c r="BT515" i="1"/>
  <c r="BT536" i="1" s="1"/>
  <c r="Z516" i="1"/>
  <c r="Z537" i="1" s="1"/>
  <c r="BF516" i="1"/>
  <c r="BF537" i="1" s="1"/>
  <c r="L517" i="1"/>
  <c r="L538" i="1" s="1"/>
  <c r="AR517" i="1"/>
  <c r="AR538" i="1" s="1"/>
  <c r="BX517" i="1"/>
  <c r="BX538" i="1" s="1"/>
  <c r="AD518" i="1"/>
  <c r="AD539" i="1" s="1"/>
  <c r="BJ518" i="1"/>
  <c r="BJ539" i="1" s="1"/>
  <c r="P519" i="1"/>
  <c r="P540" i="1" s="1"/>
  <c r="AV519" i="1"/>
  <c r="AV540" i="1" s="1"/>
  <c r="CB519" i="1"/>
  <c r="CB540" i="1" s="1"/>
  <c r="AH520" i="1"/>
  <c r="AH541" i="1" s="1"/>
  <c r="BN520" i="1"/>
  <c r="BN541" i="1" s="1"/>
  <c r="BR512" i="1"/>
  <c r="BR533" i="1" s="1"/>
  <c r="D513" i="1"/>
  <c r="P513" i="1"/>
  <c r="P534" i="1" s="1"/>
  <c r="AF513" i="1"/>
  <c r="AF534" i="1" s="1"/>
  <c r="AV513" i="1"/>
  <c r="AV534" i="1" s="1"/>
  <c r="BL513" i="1"/>
  <c r="BL534" i="1" s="1"/>
  <c r="CB513" i="1"/>
  <c r="CB534" i="1" s="1"/>
  <c r="R514" i="1"/>
  <c r="R535" i="1" s="1"/>
  <c r="AH514" i="1"/>
  <c r="AH535" i="1" s="1"/>
  <c r="AX514" i="1"/>
  <c r="AX535" i="1" s="1"/>
  <c r="BN514" i="1"/>
  <c r="BN535" i="1" s="1"/>
  <c r="CD514" i="1"/>
  <c r="CD535" i="1" s="1"/>
  <c r="AB515" i="1"/>
  <c r="AB536" i="1" s="1"/>
  <c r="BH515" i="1"/>
  <c r="BH536" i="1" s="1"/>
  <c r="N516" i="1"/>
  <c r="N537" i="1" s="1"/>
  <c r="AT516" i="1"/>
  <c r="AT537" i="1" s="1"/>
  <c r="BZ516" i="1"/>
  <c r="BZ537" i="1" s="1"/>
  <c r="AF517" i="1"/>
  <c r="AF538" i="1" s="1"/>
  <c r="BL517" i="1"/>
  <c r="BL538" i="1" s="1"/>
  <c r="R518" i="1"/>
  <c r="R539" i="1" s="1"/>
  <c r="AX518" i="1"/>
  <c r="AX539" i="1" s="1"/>
  <c r="CD518" i="1"/>
  <c r="CD539" i="1" s="1"/>
  <c r="AY504" i="1"/>
  <c r="AY525" i="1" s="1"/>
  <c r="D541" i="1"/>
  <c r="C539" i="1"/>
  <c r="D537" i="1"/>
  <c r="E536" i="1"/>
  <c r="D535" i="1"/>
  <c r="E533" i="1"/>
  <c r="E532" i="1"/>
  <c r="D531" i="1"/>
  <c r="C540" i="1"/>
  <c r="D530" i="1"/>
  <c r="E528" i="1"/>
  <c r="E527" i="1"/>
  <c r="D526" i="1"/>
  <c r="BW502" i="1"/>
  <c r="BW523" i="1" s="1"/>
  <c r="BO502" i="1"/>
  <c r="BO523" i="1" s="1"/>
  <c r="BG502" i="1"/>
  <c r="BG523" i="1" s="1"/>
  <c r="BF502" i="1"/>
  <c r="BF523" i="1" s="1"/>
  <c r="BJ502" i="1"/>
  <c r="BJ523" i="1" s="1"/>
  <c r="BN502" i="1"/>
  <c r="BN523" i="1" s="1"/>
  <c r="BR502" i="1"/>
  <c r="BR523" i="1" s="1"/>
  <c r="BV502" i="1"/>
  <c r="BV523" i="1" s="1"/>
  <c r="BZ502" i="1"/>
  <c r="BZ523" i="1" s="1"/>
  <c r="CD502" i="1"/>
  <c r="CD523" i="1" s="1"/>
  <c r="C523" i="1"/>
  <c r="B523" i="1"/>
  <c r="K417" i="1"/>
  <c r="J417" i="1" s="1"/>
  <c r="CM417" i="1" s="1"/>
  <c r="J418" i="1"/>
  <c r="CM418" i="1" s="1"/>
  <c r="CC502" i="1"/>
  <c r="CC523" i="1" s="1"/>
  <c r="BU502" i="1"/>
  <c r="BU523" i="1" s="1"/>
  <c r="BM502" i="1"/>
  <c r="BM523" i="1" s="1"/>
  <c r="BE502" i="1"/>
  <c r="BE523" i="1" s="1"/>
  <c r="J282" i="1"/>
  <c r="K281" i="1"/>
  <c r="J46" i="1"/>
  <c r="K45" i="1"/>
  <c r="M11" i="1"/>
  <c r="J12" i="1"/>
  <c r="AY2" i="1"/>
  <c r="C504" i="1"/>
  <c r="P504" i="1"/>
  <c r="P525" i="1" s="1"/>
  <c r="X504" i="1"/>
  <c r="X525" i="1" s="1"/>
  <c r="AF504" i="1"/>
  <c r="AF525" i="1" s="1"/>
  <c r="AV504" i="1"/>
  <c r="AV525" i="1" s="1"/>
  <c r="BD504" i="1"/>
  <c r="BD525" i="1" s="1"/>
  <c r="BL504" i="1"/>
  <c r="BL525" i="1" s="1"/>
  <c r="BT504" i="1"/>
  <c r="BT525" i="1" s="1"/>
  <c r="CB504" i="1"/>
  <c r="CB525" i="1" s="1"/>
  <c r="R505" i="1"/>
  <c r="R526" i="1" s="1"/>
  <c r="Z505" i="1"/>
  <c r="Z526" i="1" s="1"/>
  <c r="AH505" i="1"/>
  <c r="AH526" i="1" s="1"/>
  <c r="AP505" i="1"/>
  <c r="AP526" i="1" s="1"/>
  <c r="AX505" i="1"/>
  <c r="AX526" i="1" s="1"/>
  <c r="BF505" i="1"/>
  <c r="BF526" i="1" s="1"/>
  <c r="BN505" i="1"/>
  <c r="BN526" i="1" s="1"/>
  <c r="BV505" i="1"/>
  <c r="BV526" i="1" s="1"/>
  <c r="CD505" i="1"/>
  <c r="CD526" i="1" s="1"/>
  <c r="L506" i="1"/>
  <c r="L527" i="1" s="1"/>
  <c r="T506" i="1"/>
  <c r="T527" i="1" s="1"/>
  <c r="AB506" i="1"/>
  <c r="AB527" i="1" s="1"/>
  <c r="AJ506" i="1"/>
  <c r="AJ527" i="1" s="1"/>
  <c r="AR506" i="1"/>
  <c r="AR527" i="1" s="1"/>
  <c r="AZ506" i="1"/>
  <c r="AZ527" i="1" s="1"/>
  <c r="BH506" i="1"/>
  <c r="BH527" i="1" s="1"/>
  <c r="BP506" i="1"/>
  <c r="BP527" i="1" s="1"/>
  <c r="BX506" i="1"/>
  <c r="BX527" i="1" s="1"/>
  <c r="CF506" i="1"/>
  <c r="CF527" i="1" s="1"/>
  <c r="N507" i="1"/>
  <c r="N528" i="1" s="1"/>
  <c r="V507" i="1"/>
  <c r="V528" i="1" s="1"/>
  <c r="AD507" i="1"/>
  <c r="AD528" i="1" s="1"/>
  <c r="AL507" i="1"/>
  <c r="AL528" i="1" s="1"/>
  <c r="AT507" i="1"/>
  <c r="AT528" i="1" s="1"/>
  <c r="BB507" i="1"/>
  <c r="BB528" i="1" s="1"/>
  <c r="BJ507" i="1"/>
  <c r="BJ528" i="1" s="1"/>
  <c r="BR507" i="1"/>
  <c r="BR528" i="1" s="1"/>
  <c r="BZ507" i="1"/>
  <c r="BZ528" i="1" s="1"/>
  <c r="D508" i="1"/>
  <c r="P508" i="1"/>
  <c r="P529" i="1" s="1"/>
  <c r="X508" i="1"/>
  <c r="X529" i="1" s="1"/>
  <c r="AF508" i="1"/>
  <c r="AF529" i="1" s="1"/>
  <c r="AN508" i="1"/>
  <c r="AN529" i="1" s="1"/>
  <c r="AV508" i="1"/>
  <c r="AV529" i="1" s="1"/>
  <c r="BD508" i="1"/>
  <c r="BD529" i="1" s="1"/>
  <c r="BL508" i="1"/>
  <c r="BL529" i="1" s="1"/>
  <c r="BT508" i="1"/>
  <c r="BT529" i="1" s="1"/>
  <c r="CB508" i="1"/>
  <c r="CB529" i="1" s="1"/>
  <c r="J509" i="1"/>
  <c r="R509" i="1"/>
  <c r="R530" i="1" s="1"/>
  <c r="Z509" i="1"/>
  <c r="Z530" i="1" s="1"/>
  <c r="AH509" i="1"/>
  <c r="AH530" i="1" s="1"/>
  <c r="AP509" i="1"/>
  <c r="AP530" i="1" s="1"/>
  <c r="AX509" i="1"/>
  <c r="AX530" i="1" s="1"/>
  <c r="BF509" i="1"/>
  <c r="BF530" i="1" s="1"/>
  <c r="BN509" i="1"/>
  <c r="BN530" i="1" s="1"/>
  <c r="BV509" i="1"/>
  <c r="BV530" i="1" s="1"/>
  <c r="CD509" i="1"/>
  <c r="CD530" i="1" s="1"/>
  <c r="L510" i="1"/>
  <c r="L531" i="1" s="1"/>
  <c r="T510" i="1"/>
  <c r="T531" i="1" s="1"/>
  <c r="AB510" i="1"/>
  <c r="AB531" i="1" s="1"/>
  <c r="AJ510" i="1"/>
  <c r="AJ531" i="1" s="1"/>
  <c r="AR510" i="1"/>
  <c r="AR531" i="1" s="1"/>
  <c r="AZ510" i="1"/>
  <c r="AZ531" i="1" s="1"/>
  <c r="BH510" i="1"/>
  <c r="BH531" i="1" s="1"/>
  <c r="BP510" i="1"/>
  <c r="BP531" i="1" s="1"/>
  <c r="BX510" i="1"/>
  <c r="BX531" i="1" s="1"/>
  <c r="CF510" i="1"/>
  <c r="CF531" i="1" s="1"/>
  <c r="N511" i="1"/>
  <c r="N532" i="1" s="1"/>
  <c r="V511" i="1"/>
  <c r="V532" i="1" s="1"/>
  <c r="AD511" i="1"/>
  <c r="AD532" i="1" s="1"/>
  <c r="AL511" i="1"/>
  <c r="AL532" i="1" s="1"/>
  <c r="AT511" i="1"/>
  <c r="AT532" i="1" s="1"/>
  <c r="BB511" i="1"/>
  <c r="BB532" i="1" s="1"/>
  <c r="BJ511" i="1"/>
  <c r="BJ532" i="1" s="1"/>
  <c r="BR511" i="1"/>
  <c r="BR532" i="1" s="1"/>
  <c r="BZ511" i="1"/>
  <c r="BZ532" i="1" s="1"/>
  <c r="D512" i="1"/>
  <c r="P512" i="1"/>
  <c r="P533" i="1" s="1"/>
  <c r="X512" i="1"/>
  <c r="X533" i="1" s="1"/>
  <c r="AF512" i="1"/>
  <c r="AF533" i="1" s="1"/>
  <c r="AN512" i="1"/>
  <c r="AN533" i="1" s="1"/>
  <c r="AV512" i="1"/>
  <c r="AV533" i="1" s="1"/>
  <c r="BD512" i="1"/>
  <c r="BD533" i="1" s="1"/>
  <c r="BL512" i="1"/>
  <c r="BL533" i="1" s="1"/>
  <c r="CB512" i="1"/>
  <c r="CB533" i="1" s="1"/>
  <c r="N504" i="1"/>
  <c r="N525" i="1" s="1"/>
  <c r="V504" i="1"/>
  <c r="V525" i="1" s="1"/>
  <c r="AD504" i="1"/>
  <c r="AD525" i="1" s="1"/>
  <c r="AL504" i="1"/>
  <c r="AL525" i="1" s="1"/>
  <c r="AT504" i="1"/>
  <c r="AT525" i="1" s="1"/>
  <c r="BB504" i="1"/>
  <c r="BB525" i="1" s="1"/>
  <c r="BJ504" i="1"/>
  <c r="BJ525" i="1" s="1"/>
  <c r="BR504" i="1"/>
  <c r="BR525" i="1" s="1"/>
  <c r="BZ504" i="1"/>
  <c r="BZ525" i="1" s="1"/>
  <c r="D505" i="1"/>
  <c r="P505" i="1"/>
  <c r="P526" i="1" s="1"/>
  <c r="X505" i="1"/>
  <c r="X526" i="1" s="1"/>
  <c r="AF505" i="1"/>
  <c r="AF526" i="1" s="1"/>
  <c r="AV505" i="1"/>
  <c r="AV526" i="1" s="1"/>
  <c r="BD505" i="1"/>
  <c r="BD526" i="1" s="1"/>
  <c r="BL505" i="1"/>
  <c r="BL526" i="1" s="1"/>
  <c r="BT505" i="1"/>
  <c r="BT526" i="1" s="1"/>
  <c r="CB505" i="1"/>
  <c r="CB526" i="1" s="1"/>
  <c r="R506" i="1"/>
  <c r="R527" i="1" s="1"/>
  <c r="Z506" i="1"/>
  <c r="Z527" i="1" s="1"/>
  <c r="AH506" i="1"/>
  <c r="AH527" i="1" s="1"/>
  <c r="AP506" i="1"/>
  <c r="AP527" i="1" s="1"/>
  <c r="AX506" i="1"/>
  <c r="AX527" i="1" s="1"/>
  <c r="BF506" i="1"/>
  <c r="BF527" i="1" s="1"/>
  <c r="BN506" i="1"/>
  <c r="BN527" i="1" s="1"/>
  <c r="BV506" i="1"/>
  <c r="BV527" i="1" s="1"/>
  <c r="CD506" i="1"/>
  <c r="CD527" i="1" s="1"/>
  <c r="L507" i="1"/>
  <c r="L528" i="1" s="1"/>
  <c r="T507" i="1"/>
  <c r="T528" i="1" s="1"/>
  <c r="AB507" i="1"/>
  <c r="AB528" i="1" s="1"/>
  <c r="AJ507" i="1"/>
  <c r="AJ528" i="1" s="1"/>
  <c r="AR507" i="1"/>
  <c r="AR528" i="1" s="1"/>
  <c r="AZ507" i="1"/>
  <c r="AZ528" i="1" s="1"/>
  <c r="BH507" i="1"/>
  <c r="BH528" i="1" s="1"/>
  <c r="BP507" i="1"/>
  <c r="BP528" i="1" s="1"/>
  <c r="BX507" i="1"/>
  <c r="BX528" i="1" s="1"/>
  <c r="CF507" i="1"/>
  <c r="CF528" i="1" s="1"/>
  <c r="N508" i="1"/>
  <c r="N529" i="1" s="1"/>
  <c r="V508" i="1"/>
  <c r="V529" i="1" s="1"/>
  <c r="AD508" i="1"/>
  <c r="AD529" i="1" s="1"/>
  <c r="AL508" i="1"/>
  <c r="AL529" i="1" s="1"/>
  <c r="AT508" i="1"/>
  <c r="AT529" i="1" s="1"/>
  <c r="BB508" i="1"/>
  <c r="BB529" i="1" s="1"/>
  <c r="BJ508" i="1"/>
  <c r="BJ529" i="1" s="1"/>
  <c r="BR508" i="1"/>
  <c r="BR529" i="1" s="1"/>
  <c r="BZ508" i="1"/>
  <c r="BZ529" i="1" s="1"/>
  <c r="D509" i="1"/>
  <c r="P509" i="1"/>
  <c r="P530" i="1" s="1"/>
  <c r="X509" i="1"/>
  <c r="X530" i="1" s="1"/>
  <c r="AF509" i="1"/>
  <c r="AF530" i="1" s="1"/>
  <c r="AN509" i="1"/>
  <c r="AV509" i="1"/>
  <c r="AV530" i="1" s="1"/>
  <c r="BD509" i="1"/>
  <c r="BD530" i="1" s="1"/>
  <c r="BL509" i="1"/>
  <c r="BL530" i="1" s="1"/>
  <c r="BT509" i="1"/>
  <c r="BT530" i="1" s="1"/>
  <c r="CB509" i="1"/>
  <c r="CB530" i="1" s="1"/>
  <c r="J510" i="1"/>
  <c r="R510" i="1"/>
  <c r="R531" i="1" s="1"/>
  <c r="Z510" i="1"/>
  <c r="Z531" i="1" s="1"/>
  <c r="AH510" i="1"/>
  <c r="AH531" i="1" s="1"/>
  <c r="AP510" i="1"/>
  <c r="AP531" i="1" s="1"/>
  <c r="AX510" i="1"/>
  <c r="AX531" i="1" s="1"/>
  <c r="BF510" i="1"/>
  <c r="BF531" i="1" s="1"/>
  <c r="BN510" i="1"/>
  <c r="BN531" i="1" s="1"/>
  <c r="BV510" i="1"/>
  <c r="BV531" i="1" s="1"/>
  <c r="CD510" i="1"/>
  <c r="CD531" i="1" s="1"/>
  <c r="L511" i="1"/>
  <c r="L532" i="1" s="1"/>
  <c r="T511" i="1"/>
  <c r="T532" i="1" s="1"/>
  <c r="AB511" i="1"/>
  <c r="AB532" i="1" s="1"/>
  <c r="AJ511" i="1"/>
  <c r="AJ532" i="1" s="1"/>
  <c r="AR511" i="1"/>
  <c r="AR532" i="1" s="1"/>
  <c r="AZ511" i="1"/>
  <c r="AZ532" i="1" s="1"/>
  <c r="BH511" i="1"/>
  <c r="BH532" i="1" s="1"/>
  <c r="BP511" i="1"/>
  <c r="BP532" i="1" s="1"/>
  <c r="BX511" i="1"/>
  <c r="BX532" i="1" s="1"/>
  <c r="CF511" i="1"/>
  <c r="CF532" i="1" s="1"/>
  <c r="N512" i="1"/>
  <c r="N533" i="1" s="1"/>
  <c r="V512" i="1"/>
  <c r="V533" i="1" s="1"/>
  <c r="AD512" i="1"/>
  <c r="AD533" i="1" s="1"/>
  <c r="AL512" i="1"/>
  <c r="AL533" i="1" s="1"/>
  <c r="AT512" i="1"/>
  <c r="AT533" i="1" s="1"/>
  <c r="BB512" i="1"/>
  <c r="BB533" i="1" s="1"/>
  <c r="BJ512" i="1"/>
  <c r="BJ533" i="1" s="1"/>
  <c r="BX512" i="1"/>
  <c r="BX533" i="1" s="1"/>
  <c r="J513" i="1"/>
  <c r="R513" i="1"/>
  <c r="R534" i="1" s="1"/>
  <c r="Z513" i="1"/>
  <c r="Z534" i="1" s="1"/>
  <c r="AH513" i="1"/>
  <c r="AH534" i="1" s="1"/>
  <c r="AP513" i="1"/>
  <c r="AP534" i="1" s="1"/>
  <c r="AX513" i="1"/>
  <c r="AX534" i="1" s="1"/>
  <c r="BF513" i="1"/>
  <c r="BF534" i="1" s="1"/>
  <c r="BN513" i="1"/>
  <c r="BN534" i="1" s="1"/>
  <c r="BV513" i="1"/>
  <c r="BV534" i="1" s="1"/>
  <c r="CD513" i="1"/>
  <c r="CD534" i="1" s="1"/>
  <c r="L514" i="1"/>
  <c r="L535" i="1" s="1"/>
  <c r="T514" i="1"/>
  <c r="T535" i="1" s="1"/>
  <c r="AB514" i="1"/>
  <c r="AB535" i="1" s="1"/>
  <c r="AJ514" i="1"/>
  <c r="AJ535" i="1" s="1"/>
  <c r="AR514" i="1"/>
  <c r="AR535" i="1" s="1"/>
  <c r="AZ514" i="1"/>
  <c r="AZ535" i="1" s="1"/>
  <c r="BH514" i="1"/>
  <c r="BH535" i="1" s="1"/>
  <c r="BP514" i="1"/>
  <c r="BP535" i="1" s="1"/>
  <c r="BX514" i="1"/>
  <c r="BX535" i="1" s="1"/>
  <c r="CF514" i="1"/>
  <c r="CF535" i="1" s="1"/>
  <c r="P515" i="1"/>
  <c r="P536" i="1" s="1"/>
  <c r="AF515" i="1"/>
  <c r="AF536" i="1" s="1"/>
  <c r="AV515" i="1"/>
  <c r="AV536" i="1" s="1"/>
  <c r="BL515" i="1"/>
  <c r="BL536" i="1" s="1"/>
  <c r="CB515" i="1"/>
  <c r="CB536" i="1" s="1"/>
  <c r="R516" i="1"/>
  <c r="R537" i="1" s="1"/>
  <c r="AH516" i="1"/>
  <c r="AH537" i="1" s="1"/>
  <c r="AX516" i="1"/>
  <c r="AX537" i="1" s="1"/>
  <c r="BN516" i="1"/>
  <c r="BN537" i="1" s="1"/>
  <c r="CD516" i="1"/>
  <c r="CD537" i="1" s="1"/>
  <c r="T517" i="1"/>
  <c r="T538" i="1" s="1"/>
  <c r="AJ517" i="1"/>
  <c r="AJ538" i="1" s="1"/>
  <c r="AZ517" i="1"/>
  <c r="AZ538" i="1" s="1"/>
  <c r="BP517" i="1"/>
  <c r="BP538" i="1" s="1"/>
  <c r="CF517" i="1"/>
  <c r="CF538" i="1" s="1"/>
  <c r="V518" i="1"/>
  <c r="V539" i="1" s="1"/>
  <c r="AL518" i="1"/>
  <c r="AL539" i="1" s="1"/>
  <c r="BB518" i="1"/>
  <c r="BB539" i="1" s="1"/>
  <c r="BR518" i="1"/>
  <c r="BR539" i="1" s="1"/>
  <c r="C519" i="1"/>
  <c r="X519" i="1"/>
  <c r="X540" i="1" s="1"/>
  <c r="AN519" i="1"/>
  <c r="AN540" i="1" s="1"/>
  <c r="BD519" i="1"/>
  <c r="BD540" i="1" s="1"/>
  <c r="BT519" i="1"/>
  <c r="BT540" i="1" s="1"/>
  <c r="J520" i="1"/>
  <c r="J541" i="1" s="1"/>
  <c r="Z520" i="1"/>
  <c r="Z541" i="1" s="1"/>
  <c r="AP520" i="1"/>
  <c r="AP541" i="1" s="1"/>
  <c r="BF520" i="1"/>
  <c r="BF541" i="1" s="1"/>
  <c r="BV520" i="1"/>
  <c r="BV541" i="1" s="1"/>
  <c r="BN512" i="1"/>
  <c r="BN533" i="1" s="1"/>
  <c r="BV512" i="1"/>
  <c r="BV533" i="1" s="1"/>
  <c r="CD512" i="1"/>
  <c r="CD533" i="1" s="1"/>
  <c r="L513" i="1"/>
  <c r="L534" i="1" s="1"/>
  <c r="T513" i="1"/>
  <c r="T534" i="1" s="1"/>
  <c r="AB513" i="1"/>
  <c r="AB534" i="1" s="1"/>
  <c r="AJ513" i="1"/>
  <c r="AJ534" i="1" s="1"/>
  <c r="AR513" i="1"/>
  <c r="AR534" i="1" s="1"/>
  <c r="AZ513" i="1"/>
  <c r="AZ534" i="1" s="1"/>
  <c r="BH513" i="1"/>
  <c r="BH534" i="1" s="1"/>
  <c r="BP513" i="1"/>
  <c r="BP534" i="1" s="1"/>
  <c r="BX513" i="1"/>
  <c r="BX534" i="1" s="1"/>
  <c r="CF513" i="1"/>
  <c r="CF534" i="1" s="1"/>
  <c r="N514" i="1"/>
  <c r="N535" i="1" s="1"/>
  <c r="V514" i="1"/>
  <c r="V535" i="1" s="1"/>
  <c r="AD514" i="1"/>
  <c r="AD535" i="1" s="1"/>
  <c r="AL514" i="1"/>
  <c r="AL535" i="1" s="1"/>
  <c r="AT514" i="1"/>
  <c r="AT535" i="1" s="1"/>
  <c r="BB514" i="1"/>
  <c r="BB535" i="1" s="1"/>
  <c r="BJ514" i="1"/>
  <c r="BJ535" i="1" s="1"/>
  <c r="BR514" i="1"/>
  <c r="BR535" i="1" s="1"/>
  <c r="BZ514" i="1"/>
  <c r="BZ535" i="1" s="1"/>
  <c r="D515" i="1"/>
  <c r="T515" i="1"/>
  <c r="T536" i="1" s="1"/>
  <c r="AJ515" i="1"/>
  <c r="AJ536" i="1" s="1"/>
  <c r="AZ515" i="1"/>
  <c r="AZ536" i="1" s="1"/>
  <c r="BP515" i="1"/>
  <c r="BP536" i="1" s="1"/>
  <c r="CF515" i="1"/>
  <c r="CF536" i="1" s="1"/>
  <c r="V516" i="1"/>
  <c r="V537" i="1" s="1"/>
  <c r="AL516" i="1"/>
  <c r="AL537" i="1" s="1"/>
  <c r="BB516" i="1"/>
  <c r="BB537" i="1" s="1"/>
  <c r="BR516" i="1"/>
  <c r="BR537" i="1" s="1"/>
  <c r="C517" i="1"/>
  <c r="X517" i="1"/>
  <c r="X538" i="1" s="1"/>
  <c r="AN517" i="1"/>
  <c r="AN538" i="1" s="1"/>
  <c r="BD517" i="1"/>
  <c r="BD538" i="1" s="1"/>
  <c r="BT517" i="1"/>
  <c r="BT538" i="1" s="1"/>
  <c r="Z518" i="1"/>
  <c r="Z539" i="1" s="1"/>
  <c r="AP518" i="1"/>
  <c r="AP539" i="1" s="1"/>
  <c r="BF518" i="1"/>
  <c r="BF539" i="1" s="1"/>
  <c r="BV518" i="1"/>
  <c r="BV539" i="1" s="1"/>
  <c r="L519" i="1"/>
  <c r="L540" i="1" s="1"/>
  <c r="AB519" i="1"/>
  <c r="AB540" i="1" s="1"/>
  <c r="AR519" i="1"/>
  <c r="AR540" i="1" s="1"/>
  <c r="BH519" i="1"/>
  <c r="BH540" i="1" s="1"/>
  <c r="BX519" i="1"/>
  <c r="BX540" i="1" s="1"/>
  <c r="N520" i="1"/>
  <c r="N541" i="1" s="1"/>
  <c r="AD520" i="1"/>
  <c r="AD541" i="1" s="1"/>
  <c r="AT520" i="1"/>
  <c r="AT541" i="1" s="1"/>
  <c r="BJ520" i="1"/>
  <c r="BJ541" i="1" s="1"/>
  <c r="BZ520" i="1"/>
  <c r="BZ541" i="1" s="1"/>
  <c r="D504" i="1"/>
  <c r="M504" i="1"/>
  <c r="Q504" i="1"/>
  <c r="Q525" i="1" s="1"/>
  <c r="U504" i="1"/>
  <c r="U525" i="1" s="1"/>
  <c r="Y504" i="1"/>
  <c r="Y525" i="1" s="1"/>
  <c r="AC504" i="1"/>
  <c r="AC525" i="1" s="1"/>
  <c r="AG504" i="1"/>
  <c r="AG525" i="1" s="1"/>
  <c r="AK504" i="1"/>
  <c r="AK525" i="1" s="1"/>
  <c r="AO504" i="1"/>
  <c r="AO525" i="1" s="1"/>
  <c r="AS504" i="1"/>
  <c r="AS525" i="1" s="1"/>
  <c r="AW504" i="1"/>
  <c r="AW525" i="1" s="1"/>
  <c r="BA504" i="1"/>
  <c r="BA525" i="1" s="1"/>
  <c r="BE504" i="1"/>
  <c r="BE525" i="1" s="1"/>
  <c r="BI504" i="1"/>
  <c r="BI525" i="1" s="1"/>
  <c r="BM504" i="1"/>
  <c r="BM525" i="1" s="1"/>
  <c r="BQ504" i="1"/>
  <c r="BQ525" i="1" s="1"/>
  <c r="BU504" i="1"/>
  <c r="BU525" i="1" s="1"/>
  <c r="BY504" i="1"/>
  <c r="BY525" i="1" s="1"/>
  <c r="CC504" i="1"/>
  <c r="CC525" i="1" s="1"/>
  <c r="CG504" i="1"/>
  <c r="CG525" i="1" s="1"/>
  <c r="K505" i="1"/>
  <c r="K526" i="1" s="1"/>
  <c r="O505" i="1"/>
  <c r="O526" i="1" s="1"/>
  <c r="S505" i="1"/>
  <c r="S526" i="1" s="1"/>
  <c r="W505" i="1"/>
  <c r="W526" i="1" s="1"/>
  <c r="AA505" i="1"/>
  <c r="AA526" i="1" s="1"/>
  <c r="AE505" i="1"/>
  <c r="AI505" i="1"/>
  <c r="AI526" i="1" s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O528" i="1" s="1"/>
  <c r="S507" i="1"/>
  <c r="S528" i="1" s="1"/>
  <c r="W507" i="1"/>
  <c r="W528" i="1" s="1"/>
  <c r="AA507" i="1"/>
  <c r="AA528" i="1" s="1"/>
  <c r="AE507" i="1"/>
  <c r="AE528" i="1" s="1"/>
  <c r="AI507" i="1"/>
  <c r="AI528" i="1" s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Q508" i="1"/>
  <c r="Q529" i="1" s="1"/>
  <c r="U508" i="1"/>
  <c r="U529" i="1" s="1"/>
  <c r="Y508" i="1"/>
  <c r="Y529" i="1" s="1"/>
  <c r="AC508" i="1"/>
  <c r="AC529" i="1" s="1"/>
  <c r="AG508" i="1"/>
  <c r="AG529" i="1" s="1"/>
  <c r="AK508" i="1"/>
  <c r="AK529" i="1" s="1"/>
  <c r="AO508" i="1"/>
  <c r="AO529" i="1" s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O530" i="1" s="1"/>
  <c r="S509" i="1"/>
  <c r="S530" i="1" s="1"/>
  <c r="W509" i="1"/>
  <c r="W530" i="1" s="1"/>
  <c r="AA509" i="1"/>
  <c r="AA530" i="1" s="1"/>
  <c r="AE509" i="1"/>
  <c r="AI509" i="1"/>
  <c r="AI530" i="1" s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O532" i="1" s="1"/>
  <c r="S511" i="1"/>
  <c r="S532" i="1" s="1"/>
  <c r="W511" i="1"/>
  <c r="W532" i="1" s="1"/>
  <c r="AA511" i="1"/>
  <c r="AA532" i="1" s="1"/>
  <c r="AE511" i="1"/>
  <c r="AE532" i="1" s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Q512" i="1"/>
  <c r="Q533" i="1" s="1"/>
  <c r="U512" i="1"/>
  <c r="U533" i="1" s="1"/>
  <c r="Y512" i="1"/>
  <c r="Y533" i="1" s="1"/>
  <c r="AC512" i="1"/>
  <c r="AC533" i="1" s="1"/>
  <c r="AG512" i="1"/>
  <c r="AG533" i="1" s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O534" i="1" s="1"/>
  <c r="S513" i="1"/>
  <c r="S534" i="1" s="1"/>
  <c r="W513" i="1"/>
  <c r="W534" i="1" s="1"/>
  <c r="AA513" i="1"/>
  <c r="AA534" i="1" s="1"/>
  <c r="AE513" i="1"/>
  <c r="AI513" i="1"/>
  <c r="AI534" i="1" s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L537" i="1" s="1"/>
  <c r="T516" i="1"/>
  <c r="T537" i="1" s="1"/>
  <c r="AB516" i="1"/>
  <c r="AB537" i="1" s="1"/>
  <c r="AJ516" i="1"/>
  <c r="AJ537" i="1" s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K516" i="1"/>
  <c r="K537" i="1" s="1"/>
  <c r="O516" i="1"/>
  <c r="O537" i="1" s="1"/>
  <c r="S516" i="1"/>
  <c r="S537" i="1" s="1"/>
  <c r="W516" i="1"/>
  <c r="W537" i="1" s="1"/>
  <c r="AA516" i="1"/>
  <c r="AA537" i="1" s="1"/>
  <c r="AE516" i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Q519" i="1"/>
  <c r="Q540" i="1" s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CE10" i="1"/>
  <c r="CE502" i="1" s="1"/>
  <c r="CE523" i="1" s="1"/>
  <c r="BK10" i="1"/>
  <c r="BK502" i="1" s="1"/>
  <c r="BK523" i="1" s="1"/>
  <c r="AU10" i="1"/>
  <c r="AU502" i="1" s="1"/>
  <c r="AU523" i="1" s="1"/>
  <c r="AE10" i="1"/>
  <c r="AE502" i="1" s="1"/>
  <c r="AE523" i="1" s="1"/>
  <c r="N506" i="1"/>
  <c r="N527" i="1" s="1"/>
  <c r="AD506" i="1"/>
  <c r="AD527" i="1" s="1"/>
  <c r="AT506" i="1"/>
  <c r="AT527" i="1" s="1"/>
  <c r="BJ506" i="1"/>
  <c r="BJ527" i="1" s="1"/>
  <c r="BZ506" i="1"/>
  <c r="BZ527" i="1" s="1"/>
  <c r="P507" i="1"/>
  <c r="P528" i="1" s="1"/>
  <c r="AF507" i="1"/>
  <c r="AF528" i="1" s="1"/>
  <c r="BD507" i="1"/>
  <c r="BD528" i="1" s="1"/>
  <c r="BT507" i="1"/>
  <c r="BT528" i="1" s="1"/>
  <c r="J508" i="1"/>
  <c r="Z508" i="1"/>
  <c r="Z529" i="1" s="1"/>
  <c r="AP508" i="1"/>
  <c r="AP529" i="1" s="1"/>
  <c r="BF508" i="1"/>
  <c r="BF529" i="1" s="1"/>
  <c r="BV508" i="1"/>
  <c r="BV529" i="1" s="1"/>
  <c r="L509" i="1"/>
  <c r="L530" i="1" s="1"/>
  <c r="AB509" i="1"/>
  <c r="AB530" i="1" s="1"/>
  <c r="AR509" i="1"/>
  <c r="AR530" i="1" s="1"/>
  <c r="BH509" i="1"/>
  <c r="BH530" i="1" s="1"/>
  <c r="BX509" i="1"/>
  <c r="BX530" i="1" s="1"/>
  <c r="N510" i="1"/>
  <c r="N531" i="1" s="1"/>
  <c r="AD510" i="1"/>
  <c r="AD531" i="1" s="1"/>
  <c r="AT510" i="1"/>
  <c r="AT531" i="1" s="1"/>
  <c r="BJ510" i="1"/>
  <c r="BJ531" i="1" s="1"/>
  <c r="BZ510" i="1"/>
  <c r="BZ531" i="1" s="1"/>
  <c r="P511" i="1"/>
  <c r="P532" i="1" s="1"/>
  <c r="AN511" i="1"/>
  <c r="AN532" i="1" s="1"/>
  <c r="BD511" i="1"/>
  <c r="BD532" i="1" s="1"/>
  <c r="BT511" i="1"/>
  <c r="BT532" i="1" s="1"/>
  <c r="J512" i="1"/>
  <c r="Z512" i="1"/>
  <c r="Z533" i="1" s="1"/>
  <c r="AP512" i="1"/>
  <c r="AP533" i="1" s="1"/>
  <c r="BF512" i="1"/>
  <c r="BF533" i="1" s="1"/>
  <c r="CF512" i="1"/>
  <c r="CF533" i="1" s="1"/>
  <c r="V513" i="1"/>
  <c r="V534" i="1" s="1"/>
  <c r="AL513" i="1"/>
  <c r="AL534" i="1" s="1"/>
  <c r="BB513" i="1"/>
  <c r="BB534" i="1" s="1"/>
  <c r="BR513" i="1"/>
  <c r="BR534" i="1" s="1"/>
  <c r="D514" i="1"/>
  <c r="X514" i="1"/>
  <c r="X535" i="1" s="1"/>
  <c r="AV514" i="1"/>
  <c r="AV535" i="1" s="1"/>
  <c r="BL514" i="1"/>
  <c r="BL535" i="1" s="1"/>
  <c r="CB514" i="1"/>
  <c r="CB535" i="1" s="1"/>
  <c r="X515" i="1"/>
  <c r="X536" i="1" s="1"/>
  <c r="BD515" i="1"/>
  <c r="BD536" i="1" s="1"/>
  <c r="J516" i="1"/>
  <c r="AP516" i="1"/>
  <c r="AP537" i="1" s="1"/>
  <c r="BV516" i="1"/>
  <c r="BV537" i="1" s="1"/>
  <c r="AB517" i="1"/>
  <c r="AB538" i="1" s="1"/>
  <c r="BH517" i="1"/>
  <c r="BH538" i="1" s="1"/>
  <c r="N518" i="1"/>
  <c r="N539" i="1" s="1"/>
  <c r="AT518" i="1"/>
  <c r="AT539" i="1" s="1"/>
  <c r="BZ518" i="1"/>
  <c r="BZ539" i="1" s="1"/>
  <c r="AF519" i="1"/>
  <c r="AF540" i="1" s="1"/>
  <c r="BL519" i="1"/>
  <c r="BL540" i="1" s="1"/>
  <c r="R520" i="1"/>
  <c r="R541" i="1" s="1"/>
  <c r="AX520" i="1"/>
  <c r="AX541" i="1" s="1"/>
  <c r="CD520" i="1"/>
  <c r="CD541" i="1" s="1"/>
  <c r="BZ512" i="1"/>
  <c r="BZ533" i="1" s="1"/>
  <c r="X513" i="1"/>
  <c r="X534" i="1" s="1"/>
  <c r="AN513" i="1"/>
  <c r="AN534" i="1" s="1"/>
  <c r="BD513" i="1"/>
  <c r="BD534" i="1" s="1"/>
  <c r="BT513" i="1"/>
  <c r="BT534" i="1" s="1"/>
  <c r="J514" i="1"/>
  <c r="Z514" i="1"/>
  <c r="Z535" i="1" s="1"/>
  <c r="AP514" i="1"/>
  <c r="AP535" i="1" s="1"/>
  <c r="BF514" i="1"/>
  <c r="BF535" i="1" s="1"/>
  <c r="BV514" i="1"/>
  <c r="BV535" i="1" s="1"/>
  <c r="L515" i="1"/>
  <c r="L536" i="1" s="1"/>
  <c r="AR515" i="1"/>
  <c r="AR536" i="1" s="1"/>
  <c r="BX515" i="1"/>
  <c r="BX536" i="1" s="1"/>
  <c r="AD516" i="1"/>
  <c r="AD537" i="1" s="1"/>
  <c r="BJ516" i="1"/>
  <c r="BJ537" i="1" s="1"/>
  <c r="P517" i="1"/>
  <c r="P538" i="1" s="1"/>
  <c r="AV517" i="1"/>
  <c r="AV538" i="1" s="1"/>
  <c r="CB517" i="1"/>
  <c r="CB538" i="1" s="1"/>
  <c r="AH518" i="1"/>
  <c r="AH539" i="1" s="1"/>
  <c r="BN518" i="1"/>
  <c r="BN539" i="1" s="1"/>
  <c r="T519" i="1"/>
  <c r="T540" i="1" s="1"/>
  <c r="AJ519" i="1"/>
  <c r="AJ540" i="1" s="1"/>
  <c r="AZ519" i="1"/>
  <c r="AZ540" i="1" s="1"/>
  <c r="BP519" i="1"/>
  <c r="BP540" i="1" s="1"/>
  <c r="CF519" i="1"/>
  <c r="CF540" i="1" s="1"/>
  <c r="V520" i="1"/>
  <c r="V541" i="1" s="1"/>
  <c r="AL520" i="1"/>
  <c r="AL541" i="1" s="1"/>
  <c r="BB520" i="1"/>
  <c r="BB541" i="1" s="1"/>
  <c r="BR520" i="1"/>
  <c r="BR541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K503" i="1"/>
  <c r="AK524" i="1" s="1"/>
  <c r="AI503" i="1"/>
  <c r="AI524" i="1" s="1"/>
  <c r="AG503" i="1"/>
  <c r="AG524" i="1" s="1"/>
  <c r="AE503" i="1"/>
  <c r="AE524" i="1" s="1"/>
  <c r="AC503" i="1"/>
  <c r="AC524" i="1" s="1"/>
  <c r="AA503" i="1"/>
  <c r="AA524" i="1" s="1"/>
  <c r="Y503" i="1"/>
  <c r="Y524" i="1" s="1"/>
  <c r="W503" i="1"/>
  <c r="W524" i="1" s="1"/>
  <c r="U503" i="1"/>
  <c r="U524" i="1" s="1"/>
  <c r="S503" i="1"/>
  <c r="S524" i="1" s="1"/>
  <c r="Q503" i="1"/>
  <c r="Q524" i="1" s="1"/>
  <c r="O503" i="1"/>
  <c r="O524" i="1" s="1"/>
  <c r="M503" i="1"/>
  <c r="K503" i="1"/>
  <c r="K524" i="1" s="1"/>
  <c r="D503" i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J503" i="1"/>
  <c r="AJ524" i="1" s="1"/>
  <c r="AF503" i="1"/>
  <c r="AF524" i="1" s="1"/>
  <c r="AB503" i="1"/>
  <c r="AB524" i="1" s="1"/>
  <c r="X503" i="1"/>
  <c r="X524" i="1" s="1"/>
  <c r="T503" i="1"/>
  <c r="T524" i="1" s="1"/>
  <c r="P503" i="1"/>
  <c r="P524" i="1" s="1"/>
  <c r="L503" i="1"/>
  <c r="L524" i="1" s="1"/>
  <c r="C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L524" i="1" s="1"/>
  <c r="AH503" i="1"/>
  <c r="AH524" i="1" s="1"/>
  <c r="AD503" i="1"/>
  <c r="AD524" i="1" s="1"/>
  <c r="Z503" i="1"/>
  <c r="Z524" i="1" s="1"/>
  <c r="V503" i="1"/>
  <c r="V524" i="1" s="1"/>
  <c r="R503" i="1"/>
  <c r="R524" i="1" s="1"/>
  <c r="N503" i="1"/>
  <c r="N524" i="1" s="1"/>
  <c r="O504" i="1"/>
  <c r="O525" i="1" s="1"/>
  <c r="S504" i="1"/>
  <c r="S525" i="1" s="1"/>
  <c r="W504" i="1"/>
  <c r="W525" i="1" s="1"/>
  <c r="AA504" i="1"/>
  <c r="AA525" i="1" s="1"/>
  <c r="AE504" i="1"/>
  <c r="AE525" i="1" s="1"/>
  <c r="AI504" i="1"/>
  <c r="AI525" i="1" s="1"/>
  <c r="AM504" i="1"/>
  <c r="AM525" i="1" s="1"/>
  <c r="AQ504" i="1"/>
  <c r="AQ525" i="1" s="1"/>
  <c r="AU504" i="1"/>
  <c r="AU525" i="1" s="1"/>
  <c r="BC504" i="1"/>
  <c r="BC525" i="1" s="1"/>
  <c r="BG504" i="1"/>
  <c r="BG525" i="1" s="1"/>
  <c r="BK504" i="1"/>
  <c r="BK525" i="1" s="1"/>
  <c r="BO504" i="1"/>
  <c r="BO525" i="1" s="1"/>
  <c r="BS504" i="1"/>
  <c r="BS525" i="1" s="1"/>
  <c r="BW504" i="1"/>
  <c r="BW525" i="1" s="1"/>
  <c r="CA504" i="1"/>
  <c r="CA525" i="1" s="1"/>
  <c r="CE504" i="1"/>
  <c r="CE525" i="1" s="1"/>
  <c r="E505" i="1"/>
  <c r="M505" i="1"/>
  <c r="Q505" i="1"/>
  <c r="Q526" i="1" s="1"/>
  <c r="U505" i="1"/>
  <c r="U526" i="1" s="1"/>
  <c r="Y505" i="1"/>
  <c r="Y526" i="1" s="1"/>
  <c r="AC505" i="1"/>
  <c r="AC526" i="1" s="1"/>
  <c r="AG505" i="1"/>
  <c r="AG526" i="1" s="1"/>
  <c r="AK505" i="1"/>
  <c r="AK526" i="1" s="1"/>
  <c r="AO505" i="1"/>
  <c r="AO526" i="1" s="1"/>
  <c r="AS505" i="1"/>
  <c r="AS526" i="1" s="1"/>
  <c r="AW505" i="1"/>
  <c r="AW526" i="1" s="1"/>
  <c r="BA505" i="1"/>
  <c r="BA526" i="1" s="1"/>
  <c r="BE505" i="1"/>
  <c r="BE526" i="1" s="1"/>
  <c r="BI505" i="1"/>
  <c r="BI526" i="1" s="1"/>
  <c r="BM505" i="1"/>
  <c r="BM526" i="1" s="1"/>
  <c r="BQ505" i="1"/>
  <c r="BQ526" i="1" s="1"/>
  <c r="BU505" i="1"/>
  <c r="BU526" i="1" s="1"/>
  <c r="BY505" i="1"/>
  <c r="BY526" i="1" s="1"/>
  <c r="CC505" i="1"/>
  <c r="CC526" i="1" s="1"/>
  <c r="CG505" i="1"/>
  <c r="CG526" i="1" s="1"/>
  <c r="O506" i="1"/>
  <c r="O527" i="1" s="1"/>
  <c r="S506" i="1"/>
  <c r="S527" i="1" s="1"/>
  <c r="W506" i="1"/>
  <c r="W527" i="1" s="1"/>
  <c r="AA506" i="1"/>
  <c r="AA527" i="1" s="1"/>
  <c r="AE506" i="1"/>
  <c r="AE527" i="1" s="1"/>
  <c r="AI506" i="1"/>
  <c r="AI527" i="1" s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M507" i="1"/>
  <c r="Q507" i="1"/>
  <c r="Q528" i="1" s="1"/>
  <c r="U507" i="1"/>
  <c r="U528" i="1" s="1"/>
  <c r="Y507" i="1"/>
  <c r="Y528" i="1" s="1"/>
  <c r="AC507" i="1"/>
  <c r="AC528" i="1" s="1"/>
  <c r="AG507" i="1"/>
  <c r="AG528" i="1" s="1"/>
  <c r="AK507" i="1"/>
  <c r="AK528" i="1" s="1"/>
  <c r="AO507" i="1"/>
  <c r="AO528" i="1" s="1"/>
  <c r="AS507" i="1"/>
  <c r="AS528" i="1" s="1"/>
  <c r="AW507" i="1"/>
  <c r="AW528" i="1" s="1"/>
  <c r="BA507" i="1"/>
  <c r="BA528" i="1" s="1"/>
  <c r="BE507" i="1"/>
  <c r="BE528" i="1" s="1"/>
  <c r="BI507" i="1"/>
  <c r="BI528" i="1" s="1"/>
  <c r="BM507" i="1"/>
  <c r="BM528" i="1" s="1"/>
  <c r="BQ507" i="1"/>
  <c r="BQ528" i="1" s="1"/>
  <c r="BU507" i="1"/>
  <c r="BU528" i="1" s="1"/>
  <c r="BY507" i="1"/>
  <c r="BY528" i="1" s="1"/>
  <c r="CC507" i="1"/>
  <c r="CC528" i="1" s="1"/>
  <c r="CG507" i="1"/>
  <c r="CG528" i="1" s="1"/>
  <c r="K508" i="1"/>
  <c r="K529" i="1" s="1"/>
  <c r="O508" i="1"/>
  <c r="O529" i="1" s="1"/>
  <c r="S508" i="1"/>
  <c r="S529" i="1" s="1"/>
  <c r="W508" i="1"/>
  <c r="W529" i="1" s="1"/>
  <c r="AA508" i="1"/>
  <c r="AA529" i="1" s="1"/>
  <c r="AE508" i="1"/>
  <c r="AE529" i="1" s="1"/>
  <c r="AI508" i="1"/>
  <c r="AI529" i="1" s="1"/>
  <c r="AM508" i="1"/>
  <c r="AQ508" i="1"/>
  <c r="AQ529" i="1" s="1"/>
  <c r="AU508" i="1"/>
  <c r="AU529" i="1" s="1"/>
  <c r="AY508" i="1"/>
  <c r="AY529" i="1" s="1"/>
  <c r="BC508" i="1"/>
  <c r="BC529" i="1" s="1"/>
  <c r="BG508" i="1"/>
  <c r="BG529" i="1" s="1"/>
  <c r="BK508" i="1"/>
  <c r="BK529" i="1" s="1"/>
  <c r="BO508" i="1"/>
  <c r="BO529" i="1" s="1"/>
  <c r="BS508" i="1"/>
  <c r="BS529" i="1" s="1"/>
  <c r="BW508" i="1"/>
  <c r="BW529" i="1" s="1"/>
  <c r="CA508" i="1"/>
  <c r="CA529" i="1" s="1"/>
  <c r="CE508" i="1"/>
  <c r="CE529" i="1" s="1"/>
  <c r="E509" i="1"/>
  <c r="M509" i="1"/>
  <c r="Q509" i="1"/>
  <c r="Q530" i="1" s="1"/>
  <c r="U509" i="1"/>
  <c r="U530" i="1" s="1"/>
  <c r="Y509" i="1"/>
  <c r="Y530" i="1" s="1"/>
  <c r="AC509" i="1"/>
  <c r="AC530" i="1" s="1"/>
  <c r="AG509" i="1"/>
  <c r="AG530" i="1" s="1"/>
  <c r="AK509" i="1"/>
  <c r="AK530" i="1" s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O531" i="1" s="1"/>
  <c r="S510" i="1"/>
  <c r="S531" i="1" s="1"/>
  <c r="W510" i="1"/>
  <c r="W531" i="1" s="1"/>
  <c r="AA510" i="1"/>
  <c r="AA531" i="1" s="1"/>
  <c r="AE510" i="1"/>
  <c r="AE531" i="1" s="1"/>
  <c r="AI510" i="1"/>
  <c r="AI531" i="1" s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Q532" i="1" s="1"/>
  <c r="U511" i="1"/>
  <c r="U532" i="1" s="1"/>
  <c r="Y511" i="1"/>
  <c r="Y532" i="1" s="1"/>
  <c r="AC511" i="1"/>
  <c r="AC532" i="1" s="1"/>
  <c r="AG511" i="1"/>
  <c r="AG532" i="1" s="1"/>
  <c r="AK511" i="1"/>
  <c r="AK532" i="1" s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O533" i="1" s="1"/>
  <c r="S512" i="1"/>
  <c r="S533" i="1" s="1"/>
  <c r="W512" i="1"/>
  <c r="W533" i="1" s="1"/>
  <c r="AA512" i="1"/>
  <c r="AA533" i="1" s="1"/>
  <c r="AE512" i="1"/>
  <c r="AE533" i="1" s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Q534" i="1" s="1"/>
  <c r="U513" i="1"/>
  <c r="U534" i="1" s="1"/>
  <c r="Y513" i="1"/>
  <c r="Y534" i="1" s="1"/>
  <c r="AC513" i="1"/>
  <c r="AC534" i="1" s="1"/>
  <c r="AG513" i="1"/>
  <c r="AG534" i="1" s="1"/>
  <c r="AK513" i="1"/>
  <c r="AK534" i="1" s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O535" i="1" s="1"/>
  <c r="S514" i="1"/>
  <c r="S535" i="1" s="1"/>
  <c r="W514" i="1"/>
  <c r="W535" i="1" s="1"/>
  <c r="AA514" i="1"/>
  <c r="AA535" i="1" s="1"/>
  <c r="AE514" i="1"/>
  <c r="AE535" i="1" s="1"/>
  <c r="AI514" i="1"/>
  <c r="AI535" i="1" s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N515" i="1"/>
  <c r="N536" i="1" s="1"/>
  <c r="V515" i="1"/>
  <c r="V536" i="1" s="1"/>
  <c r="AD515" i="1"/>
  <c r="AD536" i="1" s="1"/>
  <c r="AL515" i="1"/>
  <c r="AL536" i="1" s="1"/>
  <c r="AT515" i="1"/>
  <c r="AT536" i="1" s="1"/>
  <c r="BB515" i="1"/>
  <c r="BB536" i="1" s="1"/>
  <c r="BJ515" i="1"/>
  <c r="BJ536" i="1" s="1"/>
  <c r="BR515" i="1"/>
  <c r="BR536" i="1" s="1"/>
  <c r="BZ515" i="1"/>
  <c r="BZ536" i="1" s="1"/>
  <c r="C516" i="1"/>
  <c r="P516" i="1"/>
  <c r="P537" i="1" s="1"/>
  <c r="X516" i="1"/>
  <c r="X537" i="1" s="1"/>
  <c r="AF516" i="1"/>
  <c r="AF537" i="1" s="1"/>
  <c r="AN516" i="1"/>
  <c r="AN537" i="1" s="1"/>
  <c r="AV516" i="1"/>
  <c r="AV537" i="1" s="1"/>
  <c r="BD516" i="1"/>
  <c r="BD537" i="1" s="1"/>
  <c r="BL516" i="1"/>
  <c r="BL537" i="1" s="1"/>
  <c r="BT516" i="1"/>
  <c r="BT537" i="1" s="1"/>
  <c r="CB516" i="1"/>
  <c r="CB537" i="1" s="1"/>
  <c r="J517" i="1"/>
  <c r="R517" i="1"/>
  <c r="R538" i="1" s="1"/>
  <c r="Z517" i="1"/>
  <c r="Z538" i="1" s="1"/>
  <c r="AH517" i="1"/>
  <c r="AH538" i="1" s="1"/>
  <c r="AP517" i="1"/>
  <c r="AP538" i="1" s="1"/>
  <c r="AX517" i="1"/>
  <c r="AX538" i="1" s="1"/>
  <c r="BF517" i="1"/>
  <c r="BF538" i="1" s="1"/>
  <c r="BN517" i="1"/>
  <c r="BN538" i="1" s="1"/>
  <c r="BV517" i="1"/>
  <c r="BV538" i="1" s="1"/>
  <c r="CD517" i="1"/>
  <c r="CD538" i="1" s="1"/>
  <c r="L518" i="1"/>
  <c r="L539" i="1" s="1"/>
  <c r="T518" i="1"/>
  <c r="T539" i="1" s="1"/>
  <c r="AB518" i="1"/>
  <c r="AB539" i="1" s="1"/>
  <c r="AJ518" i="1"/>
  <c r="AJ539" i="1" s="1"/>
  <c r="AR518" i="1"/>
  <c r="AR539" i="1" s="1"/>
  <c r="AZ518" i="1"/>
  <c r="AZ539" i="1" s="1"/>
  <c r="BH518" i="1"/>
  <c r="BH539" i="1" s="1"/>
  <c r="BP518" i="1"/>
  <c r="BP539" i="1" s="1"/>
  <c r="BX518" i="1"/>
  <c r="BX539" i="1" s="1"/>
  <c r="CF518" i="1"/>
  <c r="CF539" i="1" s="1"/>
  <c r="N519" i="1"/>
  <c r="N540" i="1" s="1"/>
  <c r="V519" i="1"/>
  <c r="V540" i="1" s="1"/>
  <c r="AD519" i="1"/>
  <c r="AD540" i="1" s="1"/>
  <c r="AL519" i="1"/>
  <c r="AL540" i="1" s="1"/>
  <c r="AT519" i="1"/>
  <c r="AT540" i="1" s="1"/>
  <c r="BB519" i="1"/>
  <c r="BB540" i="1" s="1"/>
  <c r="BJ519" i="1"/>
  <c r="BJ540" i="1" s="1"/>
  <c r="BR519" i="1"/>
  <c r="BR540" i="1" s="1"/>
  <c r="BZ519" i="1"/>
  <c r="BZ540" i="1" s="1"/>
  <c r="C520" i="1"/>
  <c r="P520" i="1"/>
  <c r="P541" i="1" s="1"/>
  <c r="X520" i="1"/>
  <c r="X541" i="1" s="1"/>
  <c r="AF520" i="1"/>
  <c r="AF541" i="1" s="1"/>
  <c r="AN520" i="1"/>
  <c r="AN541" i="1" s="1"/>
  <c r="AV520" i="1"/>
  <c r="AV541" i="1" s="1"/>
  <c r="BD520" i="1"/>
  <c r="BD541" i="1" s="1"/>
  <c r="BL520" i="1"/>
  <c r="BL541" i="1" s="1"/>
  <c r="BT520" i="1"/>
  <c r="BT541" i="1" s="1"/>
  <c r="CB520" i="1"/>
  <c r="CB541" i="1" s="1"/>
  <c r="C525" i="1"/>
  <c r="D529" i="1"/>
  <c r="O515" i="1"/>
  <c r="O536" i="1" s="1"/>
  <c r="S515" i="1"/>
  <c r="S536" i="1" s="1"/>
  <c r="W515" i="1"/>
  <c r="W536" i="1" s="1"/>
  <c r="AA515" i="1"/>
  <c r="AA536" i="1" s="1"/>
  <c r="AE515" i="1"/>
  <c r="AE536" i="1" s="1"/>
  <c r="AI515" i="1"/>
  <c r="AI536" i="1" s="1"/>
  <c r="AM515" i="1"/>
  <c r="AM536" i="1" s="1"/>
  <c r="AQ515" i="1"/>
  <c r="AQ536" i="1" s="1"/>
  <c r="AU515" i="1"/>
  <c r="AU536" i="1" s="1"/>
  <c r="AY515" i="1"/>
  <c r="AY536" i="1" s="1"/>
  <c r="BC515" i="1"/>
  <c r="BC536" i="1" s="1"/>
  <c r="BG515" i="1"/>
  <c r="BG536" i="1" s="1"/>
  <c r="BK515" i="1"/>
  <c r="BK536" i="1" s="1"/>
  <c r="BO515" i="1"/>
  <c r="BO536" i="1" s="1"/>
  <c r="BS515" i="1"/>
  <c r="BS536" i="1" s="1"/>
  <c r="BW515" i="1"/>
  <c r="BW536" i="1" s="1"/>
  <c r="CA515" i="1"/>
  <c r="CA536" i="1" s="1"/>
  <c r="CE515" i="1"/>
  <c r="CE536" i="1" s="1"/>
  <c r="D516" i="1"/>
  <c r="M516" i="1"/>
  <c r="Q516" i="1"/>
  <c r="Q537" i="1" s="1"/>
  <c r="U516" i="1"/>
  <c r="U537" i="1" s="1"/>
  <c r="Y516" i="1"/>
  <c r="Y537" i="1" s="1"/>
  <c r="AC516" i="1"/>
  <c r="AC537" i="1" s="1"/>
  <c r="AG516" i="1"/>
  <c r="AG537" i="1" s="1"/>
  <c r="AK516" i="1"/>
  <c r="AK537" i="1" s="1"/>
  <c r="AO516" i="1"/>
  <c r="AO537" i="1" s="1"/>
  <c r="AS516" i="1"/>
  <c r="AS537" i="1" s="1"/>
  <c r="AW516" i="1"/>
  <c r="AW537" i="1" s="1"/>
  <c r="BA516" i="1"/>
  <c r="BA537" i="1" s="1"/>
  <c r="BE516" i="1"/>
  <c r="BE537" i="1" s="1"/>
  <c r="BI516" i="1"/>
  <c r="BI537" i="1" s="1"/>
  <c r="BM516" i="1"/>
  <c r="BM537" i="1" s="1"/>
  <c r="BQ516" i="1"/>
  <c r="BQ537" i="1" s="1"/>
  <c r="BU516" i="1"/>
  <c r="BU537" i="1" s="1"/>
  <c r="BY516" i="1"/>
  <c r="BY537" i="1" s="1"/>
  <c r="CC516" i="1"/>
  <c r="CC537" i="1" s="1"/>
  <c r="CG516" i="1"/>
  <c r="CG537" i="1" s="1"/>
  <c r="K517" i="1"/>
  <c r="K538" i="1" s="1"/>
  <c r="O517" i="1"/>
  <c r="O538" i="1" s="1"/>
  <c r="S517" i="1"/>
  <c r="S538" i="1" s="1"/>
  <c r="W517" i="1"/>
  <c r="W538" i="1" s="1"/>
  <c r="AA517" i="1"/>
  <c r="AA538" i="1" s="1"/>
  <c r="AE517" i="1"/>
  <c r="AE538" i="1" s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K519" i="1"/>
  <c r="K540" i="1" s="1"/>
  <c r="O519" i="1"/>
  <c r="O540" i="1" s="1"/>
  <c r="S519" i="1"/>
  <c r="S540" i="1" s="1"/>
  <c r="W519" i="1"/>
  <c r="W540" i="1" s="1"/>
  <c r="AA519" i="1"/>
  <c r="AA540" i="1" s="1"/>
  <c r="AE519" i="1"/>
  <c r="AE540" i="1" s="1"/>
  <c r="AI519" i="1"/>
  <c r="AI540" i="1" s="1"/>
  <c r="AM519" i="1"/>
  <c r="AM540" i="1" s="1"/>
  <c r="AQ519" i="1"/>
  <c r="AQ540" i="1" s="1"/>
  <c r="AU519" i="1"/>
  <c r="AU540" i="1" s="1"/>
  <c r="AY519" i="1"/>
  <c r="AY540" i="1" s="1"/>
  <c r="BC519" i="1"/>
  <c r="BC540" i="1" s="1"/>
  <c r="BG519" i="1"/>
  <c r="BG540" i="1" s="1"/>
  <c r="BK519" i="1"/>
  <c r="BK540" i="1" s="1"/>
  <c r="BO519" i="1"/>
  <c r="BO540" i="1" s="1"/>
  <c r="BS519" i="1"/>
  <c r="BS540" i="1" s="1"/>
  <c r="BW519" i="1"/>
  <c r="BW540" i="1" s="1"/>
  <c r="CA519" i="1"/>
  <c r="CA540" i="1" s="1"/>
  <c r="CE519" i="1"/>
  <c r="CE540" i="1" s="1"/>
  <c r="D520" i="1"/>
  <c r="M520" i="1"/>
  <c r="M541" i="1" s="1"/>
  <c r="Q520" i="1"/>
  <c r="Q541" i="1" s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D534" i="1"/>
  <c r="C538" i="1"/>
  <c r="BS10" i="1"/>
  <c r="BS502" i="1" s="1"/>
  <c r="BS523" i="1" s="1"/>
  <c r="BC10" i="1"/>
  <c r="AM10" i="1"/>
  <c r="AM502" i="1" s="1"/>
  <c r="AM523" i="1" s="1"/>
  <c r="AN25" i="1"/>
  <c r="AN505" i="1" s="1"/>
  <c r="BE8" i="1"/>
  <c r="BE9" i="1"/>
  <c r="AZ9" i="1"/>
  <c r="AZ8" i="1"/>
  <c r="AZ501" i="1" l="1"/>
  <c r="BE501" i="1"/>
  <c r="M526" i="1"/>
  <c r="M531" i="1"/>
  <c r="AM528" i="1"/>
  <c r="M527" i="1"/>
  <c r="J45" i="1"/>
  <c r="K44" i="1"/>
  <c r="K280" i="1"/>
  <c r="J281" i="1"/>
  <c r="CM281" i="1" s="1"/>
  <c r="BG2" i="1"/>
  <c r="J97" i="1"/>
  <c r="CM97" i="1" s="1"/>
  <c r="K96" i="1"/>
  <c r="J470" i="1"/>
  <c r="CM470" i="1" s="1"/>
  <c r="K454" i="1"/>
  <c r="AN24" i="1"/>
  <c r="J25" i="1"/>
  <c r="J505" i="1" s="1"/>
  <c r="BC502" i="1"/>
  <c r="BC523" i="1" s="1"/>
  <c r="CG502" i="1"/>
  <c r="CG523" i="1" s="1"/>
  <c r="M537" i="1"/>
  <c r="M534" i="1"/>
  <c r="M532" i="1"/>
  <c r="AM529" i="1"/>
  <c r="M528" i="1"/>
  <c r="C524" i="1"/>
  <c r="D524" i="1"/>
  <c r="AM524" i="1"/>
  <c r="M540" i="1"/>
  <c r="AE537" i="1"/>
  <c r="AE534" i="1"/>
  <c r="AM530" i="1"/>
  <c r="AE530" i="1"/>
  <c r="M529" i="1"/>
  <c r="AM526" i="1"/>
  <c r="AE526" i="1"/>
  <c r="AX2" i="1"/>
  <c r="M10" i="1"/>
  <c r="M502" i="1" s="1"/>
  <c r="M523" i="1" s="1"/>
  <c r="J11" i="1"/>
  <c r="J503" i="1" s="1"/>
  <c r="BF9" i="1"/>
  <c r="BF8" i="1"/>
  <c r="AY8" i="1"/>
  <c r="AY9" i="1"/>
  <c r="AY501" i="1" l="1"/>
  <c r="BF501" i="1"/>
  <c r="AN10" i="1"/>
  <c r="AN502" i="1" s="1"/>
  <c r="AN504" i="1"/>
  <c r="BH2" i="1"/>
  <c r="J44" i="1"/>
  <c r="J506" i="1" s="1"/>
  <c r="K506" i="1"/>
  <c r="K527" i="1" s="1"/>
  <c r="AW2" i="1"/>
  <c r="M525" i="1"/>
  <c r="M533" i="1"/>
  <c r="M530" i="1"/>
  <c r="J454" i="1"/>
  <c r="K518" i="1"/>
  <c r="K539" i="1" s="1"/>
  <c r="J96" i="1"/>
  <c r="J507" i="1" s="1"/>
  <c r="K24" i="1"/>
  <c r="K507" i="1"/>
  <c r="K528" i="1" s="1"/>
  <c r="J280" i="1"/>
  <c r="K515" i="1"/>
  <c r="K536" i="1" s="1"/>
  <c r="M535" i="1"/>
  <c r="M538" i="1"/>
  <c r="M524" i="1"/>
  <c r="BG9" i="1"/>
  <c r="AX9" i="1"/>
  <c r="AX8" i="1"/>
  <c r="BG8" i="1"/>
  <c r="BG501" i="1" l="1"/>
  <c r="AX501" i="1"/>
  <c r="CM280" i="1"/>
  <c r="J515" i="1"/>
  <c r="J536" i="1" s="1"/>
  <c r="CM454" i="1"/>
  <c r="J518" i="1"/>
  <c r="J539" i="1" s="1"/>
  <c r="AV2" i="1"/>
  <c r="BI2" i="1"/>
  <c r="AN523" i="1"/>
  <c r="AN526" i="1"/>
  <c r="AN524" i="1"/>
  <c r="AN528" i="1"/>
  <c r="AN530" i="1"/>
  <c r="K10" i="1"/>
  <c r="J24" i="1"/>
  <c r="J504" i="1" s="1"/>
  <c r="K504" i="1"/>
  <c r="K525" i="1" s="1"/>
  <c r="AN525" i="1"/>
  <c r="BH9" i="1"/>
  <c r="BH8" i="1"/>
  <c r="AW8" i="1"/>
  <c r="AW9" i="1"/>
  <c r="AW501" i="1" l="1"/>
  <c r="BH501" i="1"/>
  <c r="BJ2" i="1"/>
  <c r="J10" i="1"/>
  <c r="K502" i="1"/>
  <c r="K523" i="1" s="1"/>
  <c r="AU2" i="1"/>
  <c r="BI9" i="1"/>
  <c r="AV9" i="1"/>
  <c r="BI8" i="1"/>
  <c r="AV8" i="1"/>
  <c r="AV501" i="1" l="1"/>
  <c r="BI501" i="1"/>
  <c r="BK2" i="1"/>
  <c r="AT2" i="1"/>
  <c r="CM10" i="1"/>
  <c r="J502" i="1"/>
  <c r="BJ9" i="1"/>
  <c r="BJ8" i="1"/>
  <c r="AU8" i="1"/>
  <c r="AU9" i="1"/>
  <c r="AU501" i="1" l="1"/>
  <c r="BJ501" i="1"/>
  <c r="J523" i="1"/>
  <c r="J537" i="1"/>
  <c r="J538" i="1"/>
  <c r="J529" i="1"/>
  <c r="J531" i="1"/>
  <c r="J530" i="1"/>
  <c r="J535" i="1"/>
  <c r="J533" i="1"/>
  <c r="J540" i="1"/>
  <c r="J534" i="1"/>
  <c r="J532" i="1"/>
  <c r="J524" i="1"/>
  <c r="J526" i="1"/>
  <c r="J528" i="1"/>
  <c r="J527" i="1"/>
  <c r="J525" i="1"/>
  <c r="BL2" i="1"/>
  <c r="AS2" i="1"/>
  <c r="BK8" i="1"/>
  <c r="BK9" i="1"/>
  <c r="AT9" i="1"/>
  <c r="AT8" i="1"/>
  <c r="AT501" i="1" l="1"/>
  <c r="BK501" i="1"/>
  <c r="BM2" i="1"/>
  <c r="AR2" i="1"/>
  <c r="BL9" i="1"/>
  <c r="BL8" i="1"/>
  <c r="AS9" i="1"/>
  <c r="AS8" i="1"/>
  <c r="AS501" i="1" l="1"/>
  <c r="BL501" i="1"/>
  <c r="BN2" i="1"/>
  <c r="AQ2" i="1"/>
  <c r="BM8" i="1"/>
  <c r="AR8" i="1"/>
  <c r="AR9" i="1"/>
  <c r="BM9" i="1"/>
  <c r="AR501" i="1" l="1"/>
  <c r="BM501" i="1"/>
  <c r="AP2" i="1"/>
  <c r="BO2" i="1"/>
  <c r="AQ8" i="1"/>
  <c r="AQ9" i="1"/>
  <c r="BN9" i="1"/>
  <c r="BN8" i="1"/>
  <c r="BN501" i="1" l="1"/>
  <c r="AQ501" i="1"/>
  <c r="AO2" i="1"/>
  <c r="BP2" i="1"/>
  <c r="AP9" i="1"/>
  <c r="AP8" i="1"/>
  <c r="BO8" i="1"/>
  <c r="BO9" i="1"/>
  <c r="BO501" i="1" l="1"/>
  <c r="AP501" i="1"/>
  <c r="AN2" i="1"/>
  <c r="BQ2" i="1"/>
  <c r="AO8" i="1"/>
  <c r="AO9" i="1"/>
  <c r="BP9" i="1"/>
  <c r="BP8" i="1"/>
  <c r="BP501" i="1" l="1"/>
  <c r="AO501" i="1"/>
  <c r="AM2" i="1"/>
  <c r="BR2" i="1"/>
  <c r="AN9" i="1"/>
  <c r="BQ9" i="1"/>
  <c r="AN8" i="1"/>
  <c r="BQ8" i="1"/>
  <c r="BQ501" i="1" l="1"/>
  <c r="AN501" i="1"/>
  <c r="BS2" i="1"/>
  <c r="AL2" i="1"/>
  <c r="BR9" i="1"/>
  <c r="BR8" i="1"/>
  <c r="AM8" i="1"/>
  <c r="AM9" i="1"/>
  <c r="AM501" i="1" l="1"/>
  <c r="BR501" i="1"/>
  <c r="BT2" i="1"/>
  <c r="AK2" i="1"/>
  <c r="BS8" i="1"/>
  <c r="BS9" i="1"/>
  <c r="AL9" i="1"/>
  <c r="AL8" i="1"/>
  <c r="AL501" i="1" l="1"/>
  <c r="BS501" i="1"/>
  <c r="AJ2" i="1"/>
  <c r="BU2" i="1"/>
  <c r="AK8" i="1"/>
  <c r="AK9" i="1"/>
  <c r="BT8" i="1"/>
  <c r="BT9" i="1"/>
  <c r="BT501" i="1" l="1"/>
  <c r="AK501" i="1"/>
  <c r="AI2" i="1"/>
  <c r="BV2" i="1"/>
  <c r="AJ9" i="1"/>
  <c r="BU8" i="1"/>
  <c r="AJ8" i="1"/>
  <c r="BU9" i="1"/>
  <c r="AJ501" i="1" l="1"/>
  <c r="BU501" i="1"/>
  <c r="BW2" i="1"/>
  <c r="AI8" i="1"/>
  <c r="BV9" i="1"/>
  <c r="BV8" i="1"/>
  <c r="AI9" i="1"/>
  <c r="BV501" i="1" l="1"/>
  <c r="AI501" i="1"/>
  <c r="BX2" i="1"/>
  <c r="BW8" i="1"/>
  <c r="BW9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8" i="1"/>
  <c r="CC9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<sst xmlns="http://schemas.openxmlformats.org/spreadsheetml/2006/main" count="957" uniqueCount="224">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</sst>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F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יוני-2023</v>
          </cell>
        </row>
        <row r="4">
          <cell r="C4" t="str">
            <v>30.6.23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67854.33663802495</v>
          </cell>
        </row>
        <row r="12">
          <cell r="B12" t="str">
            <v>קרן י'</v>
          </cell>
          <cell r="N12">
            <v>1659128.040145624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14425</v>
          </cell>
          <cell r="C39" t="str">
            <v>הכשרה- אג"ח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F19" sqref="F19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30.6.23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63.7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עוקב מדדים גמיש הכשרה</v>
      </c>
      <c r="W8" s="40" t="str">
        <f>'[1]נספחים ב וג'!$C$38</f>
        <v>משולב סחיר הכשרה</v>
      </c>
      <c r="X8" s="40" t="str">
        <f>'[1]נספחים ב וג'!$C$39</f>
        <v>הכשרה- אג"ח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25.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14406</v>
      </c>
      <c r="W9" s="50">
        <f>'[1]נספחים ב וג'!$B$38</f>
        <v>14318</v>
      </c>
      <c r="X9" s="50">
        <f>'[1]נספחים ב וג'!$B$39</f>
        <v>14425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25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20126891.449970484</v>
      </c>
      <c r="K10" s="56">
        <f t="shared" ref="K10:CG10" si="9">SUM(K11,K24,K392,K417,K454,K486,K494)</f>
        <v>0</v>
      </c>
      <c r="L10" s="56">
        <f t="shared" si="9"/>
        <v>69879.959999999992</v>
      </c>
      <c r="M10" s="56">
        <f t="shared" si="9"/>
        <v>1718381.1548799998</v>
      </c>
      <c r="N10" s="56">
        <f t="shared" si="9"/>
        <v>0</v>
      </c>
      <c r="O10" s="56">
        <f t="shared" si="9"/>
        <v>467391.76557999995</v>
      </c>
      <c r="P10" s="56">
        <f t="shared" si="9"/>
        <v>332567.83874000004</v>
      </c>
      <c r="Q10" s="56">
        <f t="shared" si="9"/>
        <v>4431531.8062699996</v>
      </c>
      <c r="R10" s="56">
        <f t="shared" si="9"/>
        <v>261869.90006999995</v>
      </c>
      <c r="S10" s="56">
        <f t="shared" si="9"/>
        <v>506749.31821</v>
      </c>
      <c r="T10" s="56">
        <f t="shared" si="9"/>
        <v>527539.59093000006</v>
      </c>
      <c r="U10" s="56">
        <f t="shared" si="9"/>
        <v>2859614.09827</v>
      </c>
      <c r="V10" s="56">
        <f t="shared" si="9"/>
        <v>0</v>
      </c>
      <c r="W10" s="56">
        <f t="shared" si="9"/>
        <v>0</v>
      </c>
      <c r="X10" s="56">
        <f t="shared" si="9"/>
        <v>74389.274999999994</v>
      </c>
      <c r="Y10" s="56">
        <f t="shared" si="9"/>
        <v>233585.27163</v>
      </c>
      <c r="Z10" s="56">
        <f t="shared" si="9"/>
        <v>655478.6507</v>
      </c>
      <c r="AA10" s="56">
        <f t="shared" si="9"/>
        <v>1783674.4247099999</v>
      </c>
      <c r="AB10" s="56">
        <f t="shared" si="9"/>
        <v>283367.49791000003</v>
      </c>
      <c r="AC10" s="56">
        <f t="shared" si="9"/>
        <v>571099.22675000003</v>
      </c>
      <c r="AD10" s="56">
        <f t="shared" si="9"/>
        <v>2648829.9150500004</v>
      </c>
      <c r="AE10" s="56">
        <f t="shared" si="9"/>
        <v>271126.71818000003</v>
      </c>
      <c r="AF10" s="56">
        <f t="shared" si="9"/>
        <v>147941.93025999999</v>
      </c>
      <c r="AG10" s="56">
        <f t="shared" si="9"/>
        <v>119220.08251000002</v>
      </c>
      <c r="AH10" s="56">
        <f t="shared" si="9"/>
        <v>214760.96790048381</v>
      </c>
      <c r="AI10" s="56">
        <f t="shared" si="9"/>
        <v>82824.132569999987</v>
      </c>
      <c r="AJ10" s="56">
        <f t="shared" si="9"/>
        <v>122573.92019</v>
      </c>
      <c r="AK10" s="56">
        <f t="shared" si="9"/>
        <v>1185263.0910399999</v>
      </c>
      <c r="AL10" s="56">
        <f t="shared" si="9"/>
        <v>250574.28259000002</v>
      </c>
      <c r="AM10" s="56">
        <f t="shared" si="9"/>
        <v>215899.33555000002</v>
      </c>
      <c r="AN10" s="56">
        <f t="shared" si="9"/>
        <v>20519.782589999999</v>
      </c>
      <c r="AO10" s="56">
        <f t="shared" si="9"/>
        <v>70237.511889999994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25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1300943.8599704846</v>
      </c>
      <c r="K11" s="60">
        <f t="shared" ref="K11:BV11" si="12">SUM(K12,K20)</f>
        <v>0</v>
      </c>
      <c r="L11" s="60">
        <f t="shared" si="12"/>
        <v>9997.84</v>
      </c>
      <c r="M11" s="60">
        <f t="shared" si="12"/>
        <v>108086.63488000001</v>
      </c>
      <c r="N11" s="60">
        <f t="shared" si="12"/>
        <v>0</v>
      </c>
      <c r="O11" s="60">
        <f t="shared" si="12"/>
        <v>8999.6955800000214</v>
      </c>
      <c r="P11" s="60">
        <f t="shared" si="12"/>
        <v>41644.028740000082</v>
      </c>
      <c r="Q11" s="60">
        <f t="shared" si="12"/>
        <v>213260.4162700001</v>
      </c>
      <c r="R11" s="60">
        <f t="shared" si="12"/>
        <v>101149.59006999996</v>
      </c>
      <c r="S11" s="60">
        <f t="shared" si="12"/>
        <v>7527.8282100000115</v>
      </c>
      <c r="T11" s="60">
        <f t="shared" si="12"/>
        <v>36614.990930000022</v>
      </c>
      <c r="U11" s="60">
        <f t="shared" si="12"/>
        <v>119428.29826999993</v>
      </c>
      <c r="V11" s="60">
        <f t="shared" si="12"/>
        <v>0</v>
      </c>
      <c r="W11" s="60">
        <f t="shared" si="12"/>
        <v>0</v>
      </c>
      <c r="X11" s="60">
        <f t="shared" si="12"/>
        <v>13693.934999999999</v>
      </c>
      <c r="Y11" s="60">
        <f t="shared" si="12"/>
        <v>8105.0416299999897</v>
      </c>
      <c r="Z11" s="60">
        <f t="shared" si="12"/>
        <v>90109.770700000023</v>
      </c>
      <c r="AA11" s="60">
        <f t="shared" si="12"/>
        <v>118734.98471000006</v>
      </c>
      <c r="AB11" s="60">
        <f t="shared" si="12"/>
        <v>6378.9659100000099</v>
      </c>
      <c r="AC11" s="60">
        <f t="shared" si="12"/>
        <v>34901.590750000069</v>
      </c>
      <c r="AD11" s="60">
        <f t="shared" si="12"/>
        <v>115993.38305000031</v>
      </c>
      <c r="AE11" s="60">
        <f t="shared" si="12"/>
        <v>20631.078180000004</v>
      </c>
      <c r="AF11" s="60">
        <f t="shared" si="12"/>
        <v>13123.320260000019</v>
      </c>
      <c r="AG11" s="60">
        <f t="shared" si="12"/>
        <v>10524.112510000028</v>
      </c>
      <c r="AH11" s="60">
        <f t="shared" si="12"/>
        <v>16638.90790048382</v>
      </c>
      <c r="AI11" s="60">
        <f t="shared" si="12"/>
        <v>13432.55256999998</v>
      </c>
      <c r="AJ11" s="60">
        <f t="shared" si="12"/>
        <v>3592.8101900000311</v>
      </c>
      <c r="AK11" s="60">
        <f t="shared" si="12"/>
        <v>141212.26104000004</v>
      </c>
      <c r="AL11" s="60">
        <f t="shared" si="12"/>
        <v>30997.112590000026</v>
      </c>
      <c r="AM11" s="60">
        <f t="shared" si="12"/>
        <v>11736.205550000001</v>
      </c>
      <c r="AN11" s="60">
        <f t="shared" si="12"/>
        <v>497.24259000000006</v>
      </c>
      <c r="AO11" s="60">
        <f t="shared" si="12"/>
        <v>3931.261889999987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25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1300943.8599704846</v>
      </c>
      <c r="K12" s="60">
        <f t="shared" ref="K12:BB12" si="14">SUM(K13:K19)</f>
        <v>0</v>
      </c>
      <c r="L12" s="60">
        <f t="shared" si="14"/>
        <v>9997.84</v>
      </c>
      <c r="M12" s="60">
        <f t="shared" si="14"/>
        <v>108086.63488000001</v>
      </c>
      <c r="N12" s="60">
        <f t="shared" si="14"/>
        <v>0</v>
      </c>
      <c r="O12" s="60">
        <f t="shared" si="14"/>
        <v>8999.6955800000214</v>
      </c>
      <c r="P12" s="60">
        <f t="shared" si="14"/>
        <v>41644.028740000082</v>
      </c>
      <c r="Q12" s="60">
        <f t="shared" si="14"/>
        <v>213260.4162700001</v>
      </c>
      <c r="R12" s="60">
        <f t="shared" si="14"/>
        <v>101149.59006999996</v>
      </c>
      <c r="S12" s="60">
        <f t="shared" si="14"/>
        <v>7527.8282100000115</v>
      </c>
      <c r="T12" s="60">
        <f t="shared" si="14"/>
        <v>36614.990930000022</v>
      </c>
      <c r="U12" s="60">
        <f t="shared" si="14"/>
        <v>119428.29826999993</v>
      </c>
      <c r="V12" s="60">
        <f t="shared" si="14"/>
        <v>0</v>
      </c>
      <c r="W12" s="60">
        <f t="shared" si="14"/>
        <v>0</v>
      </c>
      <c r="X12" s="60">
        <f t="shared" si="14"/>
        <v>13693.934999999999</v>
      </c>
      <c r="Y12" s="60">
        <f t="shared" si="14"/>
        <v>8105.0416299999897</v>
      </c>
      <c r="Z12" s="60">
        <f t="shared" si="14"/>
        <v>90109.770700000023</v>
      </c>
      <c r="AA12" s="60">
        <f t="shared" si="14"/>
        <v>118734.98471000006</v>
      </c>
      <c r="AB12" s="60">
        <f t="shared" si="14"/>
        <v>6378.9659100000099</v>
      </c>
      <c r="AC12" s="60">
        <f t="shared" si="14"/>
        <v>34901.590750000069</v>
      </c>
      <c r="AD12" s="60">
        <f t="shared" si="14"/>
        <v>115993.38305000031</v>
      </c>
      <c r="AE12" s="60">
        <f t="shared" si="14"/>
        <v>20631.078180000004</v>
      </c>
      <c r="AF12" s="60">
        <f t="shared" si="14"/>
        <v>13123.320260000019</v>
      </c>
      <c r="AG12" s="60">
        <f t="shared" si="14"/>
        <v>10524.112510000028</v>
      </c>
      <c r="AH12" s="60">
        <f t="shared" si="14"/>
        <v>16638.90790048382</v>
      </c>
      <c r="AI12" s="60">
        <f t="shared" si="14"/>
        <v>13432.55256999998</v>
      </c>
      <c r="AJ12" s="60">
        <f t="shared" si="14"/>
        <v>3592.8101900000311</v>
      </c>
      <c r="AK12" s="60">
        <f t="shared" si="14"/>
        <v>141212.26104000004</v>
      </c>
      <c r="AL12" s="60">
        <f t="shared" si="14"/>
        <v>30997.112590000026</v>
      </c>
      <c r="AM12" s="60">
        <f t="shared" si="14"/>
        <v>11736.205550000001</v>
      </c>
      <c r="AN12" s="60">
        <f t="shared" si="14"/>
        <v>497.24259000000006</v>
      </c>
      <c r="AO12" s="60">
        <f t="shared" si="14"/>
        <v>3931.261889999987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25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682290.29797048471</v>
      </c>
      <c r="K13" s="70"/>
      <c r="L13" s="70">
        <v>6195.99</v>
      </c>
      <c r="M13" s="70">
        <f>50052.45+55.98488</f>
        <v>50108.434880000001</v>
      </c>
      <c r="N13" s="70"/>
      <c r="O13" s="70">
        <f>2907.6+1238.16558000002</f>
        <v>4145.7655800000202</v>
      </c>
      <c r="P13" s="70">
        <f>7189.18+2200.44874000008</f>
        <v>9389.6287400000801</v>
      </c>
      <c r="Q13" s="70">
        <f>76297.73-37879.4637299999</f>
        <v>38418.266270000095</v>
      </c>
      <c r="R13" s="70">
        <f>333.14+100+50+100-6321.60193000003</f>
        <v>-5738.4619300000295</v>
      </c>
      <c r="S13" s="70">
        <f>8398.84-913.291789999988</f>
        <v>7485.5482100000117</v>
      </c>
      <c r="T13" s="70">
        <f>30579.97-1952.95906999998</f>
        <v>28627.010930000022</v>
      </c>
      <c r="U13" s="70">
        <f>107196.09+2583.07826999993</f>
        <v>109779.16826999992</v>
      </c>
      <c r="V13" s="70">
        <v>0</v>
      </c>
      <c r="W13" s="70">
        <v>0</v>
      </c>
      <c r="X13" s="70">
        <f>7544.36+3933.355</f>
        <v>11477.715</v>
      </c>
      <c r="Y13" s="70">
        <f>8152.59-2604.33837000001</f>
        <v>5548.2516299999897</v>
      </c>
      <c r="Z13" s="70">
        <f>83184.6+5056.92070000002</f>
        <v>88241.520700000023</v>
      </c>
      <c r="AA13" s="70">
        <f>114919.84+2989.56471000006</f>
        <v>117909.40471000006</v>
      </c>
      <c r="AB13" s="70">
        <f>6148.94-1454.78208999999</f>
        <v>4694.1579100000099</v>
      </c>
      <c r="AC13" s="70">
        <f>13698.44-23.733249999932</f>
        <v>13674.706750000068</v>
      </c>
      <c r="AD13" s="70">
        <f>76172.19-3595.45494999969</f>
        <v>72576.735050000309</v>
      </c>
      <c r="AE13" s="70">
        <f>10723.58-804.491819999996</f>
        <v>9919.0881800000043</v>
      </c>
      <c r="AF13" s="70">
        <f>7136.75+801.050260000018</f>
        <v>7937.8002600000182</v>
      </c>
      <c r="AG13" s="70">
        <f>6555.47+984.152510000029</f>
        <v>7539.6225100000293</v>
      </c>
      <c r="AH13" s="70">
        <f>10308.49+2602.94790048382</f>
        <v>12911.437900483819</v>
      </c>
      <c r="AI13" s="70">
        <f>1185.4+1580.22256999998</f>
        <v>2765.62256999998</v>
      </c>
      <c r="AJ13" s="70">
        <f>2412.35+297.980190000031</f>
        <v>2710.3301900000311</v>
      </c>
      <c r="AK13" s="70">
        <f>56620.55-2632.71895999996</f>
        <v>53987.831040000041</v>
      </c>
      <c r="AL13" s="70">
        <f>8002.65-842.767409999971</f>
        <v>7159.8825900000284</v>
      </c>
      <c r="AM13" s="70">
        <f>16017.62-4514.30445</f>
        <v>11503.315550000001</v>
      </c>
      <c r="AN13" s="70">
        <f>215.08+282.16259</f>
        <v>497.24259000000006</v>
      </c>
      <c r="AO13" s="70">
        <f>2275.59+548.691889999987</f>
        <v>2824.281889999987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25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496036.72999999992</v>
      </c>
      <c r="K14" s="70"/>
      <c r="L14" s="70">
        <v>3801.85</v>
      </c>
      <c r="M14" s="70">
        <v>57153.18</v>
      </c>
      <c r="N14" s="70"/>
      <c r="O14" s="70">
        <v>4853.93</v>
      </c>
      <c r="P14" s="70">
        <v>32254.400000000001</v>
      </c>
      <c r="Q14" s="70">
        <v>174842.15</v>
      </c>
      <c r="R14" s="70"/>
      <c r="S14" s="70">
        <v>42.28</v>
      </c>
      <c r="T14" s="70">
        <v>7987.98</v>
      </c>
      <c r="U14" s="70">
        <v>9649.1299999999992</v>
      </c>
      <c r="V14" s="70"/>
      <c r="W14" s="70"/>
      <c r="X14" s="70">
        <v>2216.2199999999998</v>
      </c>
      <c r="Y14" s="70">
        <v>2556.79</v>
      </c>
      <c r="Z14" s="70">
        <v>1868.25</v>
      </c>
      <c r="AA14" s="70">
        <v>825.58</v>
      </c>
      <c r="AB14" s="70">
        <v>194.43</v>
      </c>
      <c r="AC14" s="70">
        <v>15640.52</v>
      </c>
      <c r="AD14" s="70">
        <v>35589.629999999997</v>
      </c>
      <c r="AE14" s="70">
        <v>10711.99</v>
      </c>
      <c r="AF14" s="70">
        <v>5185.5200000000004</v>
      </c>
      <c r="AG14" s="70">
        <v>2984.49</v>
      </c>
      <c r="AH14" s="70">
        <v>3727.47</v>
      </c>
      <c r="AI14" s="70">
        <v>10666.93</v>
      </c>
      <c r="AJ14" s="70">
        <v>882.48</v>
      </c>
      <c r="AK14" s="70">
        <v>87224.43</v>
      </c>
      <c r="AL14" s="70">
        <v>23837.23</v>
      </c>
      <c r="AM14" s="70">
        <v>232.89</v>
      </c>
      <c r="AN14" s="70"/>
      <c r="AO14" s="70">
        <v>1106.98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25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825.02</v>
      </c>
      <c r="K15" s="70"/>
      <c r="L15" s="70"/>
      <c r="M15" s="70">
        <v>825.02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25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106888.052</v>
      </c>
      <c r="K16" s="70"/>
      <c r="L16" s="70"/>
      <c r="M16" s="70"/>
      <c r="N16" s="70"/>
      <c r="O16" s="70"/>
      <c r="P16" s="70"/>
      <c r="Q16" s="70"/>
      <c r="R16" s="70">
        <f>48528.99+35216.147+23142.915</f>
        <v>106888.052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25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25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25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14903.76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>
        <f>1865.78-375.402</f>
        <v>1490.3779999999999</v>
      </c>
      <c r="AC19" s="70">
        <f>8589.58-3003.216</f>
        <v>5586.3639999999996</v>
      </c>
      <c r="AD19" s="70">
        <f>11956.44-4129.422</f>
        <v>7827.0180000000009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25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25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25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25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25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18126354.780000001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59185.08</v>
      </c>
      <c r="M24" s="60">
        <f t="shared" si="18"/>
        <v>1446882.8999999997</v>
      </c>
      <c r="N24" s="60">
        <f t="shared" si="18"/>
        <v>0</v>
      </c>
      <c r="O24" s="60">
        <f t="shared" si="18"/>
        <v>448577.6</v>
      </c>
      <c r="P24" s="60">
        <f t="shared" si="18"/>
        <v>289666.58999999997</v>
      </c>
      <c r="Q24" s="60">
        <f t="shared" si="18"/>
        <v>3962670.4199999995</v>
      </c>
      <c r="R24" s="60">
        <f t="shared" si="18"/>
        <v>125846.61000000002</v>
      </c>
      <c r="S24" s="60">
        <f t="shared" si="18"/>
        <v>495586.07</v>
      </c>
      <c r="T24" s="60">
        <f t="shared" si="18"/>
        <v>490924.60000000009</v>
      </c>
      <c r="U24" s="60">
        <f t="shared" si="18"/>
        <v>2662403.54</v>
      </c>
      <c r="V24" s="60">
        <f t="shared" si="18"/>
        <v>0</v>
      </c>
      <c r="W24" s="60">
        <f t="shared" si="18"/>
        <v>0</v>
      </c>
      <c r="X24" s="60">
        <f t="shared" si="18"/>
        <v>60695.34</v>
      </c>
      <c r="Y24" s="60">
        <f t="shared" si="18"/>
        <v>224189.16</v>
      </c>
      <c r="Z24" s="60">
        <f t="shared" si="18"/>
        <v>565368.88</v>
      </c>
      <c r="AA24" s="60">
        <f t="shared" si="18"/>
        <v>1644336.64</v>
      </c>
      <c r="AB24" s="60">
        <f t="shared" si="18"/>
        <v>268866.73</v>
      </c>
      <c r="AC24" s="60">
        <f t="shared" si="18"/>
        <v>527543.91999999993</v>
      </c>
      <c r="AD24" s="60">
        <f t="shared" si="18"/>
        <v>2461461.89</v>
      </c>
      <c r="AE24" s="60">
        <f t="shared" si="18"/>
        <v>245045.29</v>
      </c>
      <c r="AF24" s="60">
        <f t="shared" si="18"/>
        <v>132741.12999999998</v>
      </c>
      <c r="AG24" s="60">
        <f t="shared" si="18"/>
        <v>106728.32999999999</v>
      </c>
      <c r="AH24" s="60">
        <f t="shared" si="18"/>
        <v>194279.27</v>
      </c>
      <c r="AI24" s="60">
        <f t="shared" si="18"/>
        <v>69391.58</v>
      </c>
      <c r="AJ24" s="60">
        <f t="shared" si="18"/>
        <v>117869.17999999998</v>
      </c>
      <c r="AK24" s="60">
        <f t="shared" si="18"/>
        <v>1016024.9399999998</v>
      </c>
      <c r="AL24" s="60">
        <f t="shared" si="18"/>
        <v>219577.16999999998</v>
      </c>
      <c r="AM24" s="60">
        <f t="shared" si="18"/>
        <v>204163.13</v>
      </c>
      <c r="AN24" s="60">
        <f t="shared" si="18"/>
        <v>20022.539999999997</v>
      </c>
      <c r="AO24" s="60">
        <f t="shared" si="18"/>
        <v>66306.25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25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6535526.2200000007</v>
      </c>
      <c r="K25" s="60">
        <f>SUM(K26,K36)</f>
        <v>0</v>
      </c>
      <c r="L25" s="60">
        <f t="shared" ref="L25:BW25" si="20">SUM(L26,L36)</f>
        <v>27670.23</v>
      </c>
      <c r="M25" s="60">
        <f t="shared" si="20"/>
        <v>227237.19</v>
      </c>
      <c r="N25" s="60">
        <f t="shared" si="20"/>
        <v>0</v>
      </c>
      <c r="O25" s="60">
        <f t="shared" si="20"/>
        <v>351732.81</v>
      </c>
      <c r="P25" s="60">
        <f t="shared" si="20"/>
        <v>20884.21</v>
      </c>
      <c r="Q25" s="60">
        <f t="shared" si="20"/>
        <v>1129961.78</v>
      </c>
      <c r="R25" s="60">
        <f t="shared" si="20"/>
        <v>122097.42000000001</v>
      </c>
      <c r="S25" s="60">
        <f t="shared" si="20"/>
        <v>415486.71</v>
      </c>
      <c r="T25" s="60">
        <f t="shared" si="20"/>
        <v>59962.78</v>
      </c>
      <c r="U25" s="60">
        <f t="shared" si="20"/>
        <v>1040084.92</v>
      </c>
      <c r="V25" s="60">
        <f t="shared" si="20"/>
        <v>0</v>
      </c>
      <c r="W25" s="60">
        <f t="shared" si="20"/>
        <v>0</v>
      </c>
      <c r="X25" s="60">
        <f t="shared" si="20"/>
        <v>41357.879999999997</v>
      </c>
      <c r="Y25" s="60">
        <f t="shared" si="20"/>
        <v>199935.52</v>
      </c>
      <c r="Z25" s="60">
        <f t="shared" si="20"/>
        <v>47156.7</v>
      </c>
      <c r="AA25" s="60">
        <f t="shared" si="20"/>
        <v>605810.66</v>
      </c>
      <c r="AB25" s="60">
        <f t="shared" si="20"/>
        <v>223321.95</v>
      </c>
      <c r="AC25" s="60">
        <f t="shared" si="20"/>
        <v>143220.54</v>
      </c>
      <c r="AD25" s="60">
        <f t="shared" si="20"/>
        <v>946446.53</v>
      </c>
      <c r="AE25" s="60">
        <f t="shared" si="20"/>
        <v>53823.19</v>
      </c>
      <c r="AF25" s="60">
        <f t="shared" si="20"/>
        <v>36672.07</v>
      </c>
      <c r="AG25" s="60">
        <f t="shared" si="20"/>
        <v>41842.729999999996</v>
      </c>
      <c r="AH25" s="60">
        <f t="shared" si="20"/>
        <v>81562.75</v>
      </c>
      <c r="AI25" s="60">
        <f t="shared" si="20"/>
        <v>60231.79</v>
      </c>
      <c r="AJ25" s="60">
        <f t="shared" si="20"/>
        <v>92412.719999999987</v>
      </c>
      <c r="AK25" s="60">
        <f t="shared" si="20"/>
        <v>408956.12</v>
      </c>
      <c r="AL25" s="60">
        <f t="shared" si="20"/>
        <v>89761</v>
      </c>
      <c r="AM25" s="60">
        <f t="shared" si="20"/>
        <v>51782.22</v>
      </c>
      <c r="AN25" s="60">
        <f t="shared" si="20"/>
        <v>15705.919999999998</v>
      </c>
      <c r="AO25" s="60">
        <f t="shared" si="20"/>
        <v>407.88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25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6261092.4400000013</v>
      </c>
      <c r="K26" s="83">
        <f>SUM(K27,K34:K35)</f>
        <v>0</v>
      </c>
      <c r="L26" s="83">
        <f t="shared" ref="L26:BW26" si="22">SUM(L27,L34:L35)</f>
        <v>27670.23</v>
      </c>
      <c r="M26" s="83">
        <f t="shared" si="22"/>
        <v>227237.19</v>
      </c>
      <c r="N26" s="83">
        <f t="shared" si="22"/>
        <v>0</v>
      </c>
      <c r="O26" s="83">
        <f t="shared" si="22"/>
        <v>351732.81</v>
      </c>
      <c r="P26" s="83">
        <f t="shared" si="22"/>
        <v>20884.21</v>
      </c>
      <c r="Q26" s="83">
        <f t="shared" si="22"/>
        <v>1129961.78</v>
      </c>
      <c r="R26" s="83">
        <f t="shared" si="22"/>
        <v>122097.42000000001</v>
      </c>
      <c r="S26" s="83">
        <f t="shared" si="22"/>
        <v>390613.45</v>
      </c>
      <c r="T26" s="83">
        <f t="shared" si="22"/>
        <v>36394.1</v>
      </c>
      <c r="U26" s="83">
        <f t="shared" si="22"/>
        <v>861583.55</v>
      </c>
      <c r="V26" s="83">
        <f t="shared" si="22"/>
        <v>0</v>
      </c>
      <c r="W26" s="83">
        <f t="shared" si="22"/>
        <v>0</v>
      </c>
      <c r="X26" s="83">
        <f t="shared" si="22"/>
        <v>41357.879999999997</v>
      </c>
      <c r="Y26" s="83">
        <f t="shared" si="22"/>
        <v>199935.52</v>
      </c>
      <c r="Z26" s="83">
        <f t="shared" si="22"/>
        <v>47156.7</v>
      </c>
      <c r="AA26" s="83">
        <f t="shared" si="22"/>
        <v>605810.66</v>
      </c>
      <c r="AB26" s="83">
        <f t="shared" si="22"/>
        <v>217907.63</v>
      </c>
      <c r="AC26" s="83">
        <f t="shared" si="22"/>
        <v>131992.5</v>
      </c>
      <c r="AD26" s="83">
        <f t="shared" si="22"/>
        <v>915598.42</v>
      </c>
      <c r="AE26" s="83">
        <f t="shared" si="22"/>
        <v>53823.19</v>
      </c>
      <c r="AF26" s="83">
        <f t="shared" si="22"/>
        <v>36672.07</v>
      </c>
      <c r="AG26" s="83">
        <f t="shared" si="22"/>
        <v>41842.729999999996</v>
      </c>
      <c r="AH26" s="83">
        <f t="shared" si="22"/>
        <v>81562.75</v>
      </c>
      <c r="AI26" s="83">
        <f t="shared" si="22"/>
        <v>60231.79</v>
      </c>
      <c r="AJ26" s="83">
        <f t="shared" si="22"/>
        <v>92412.719999999987</v>
      </c>
      <c r="AK26" s="83">
        <f t="shared" si="22"/>
        <v>408956.12</v>
      </c>
      <c r="AL26" s="83">
        <f t="shared" si="22"/>
        <v>89761</v>
      </c>
      <c r="AM26" s="83">
        <f t="shared" si="22"/>
        <v>51782.22</v>
      </c>
      <c r="AN26" s="83">
        <f t="shared" si="22"/>
        <v>15705.919999999998</v>
      </c>
      <c r="AO26" s="83">
        <f t="shared" si="22"/>
        <v>407.88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25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6239183.1500000013</v>
      </c>
      <c r="K27" s="83">
        <f>SUM(K28:K32)</f>
        <v>0</v>
      </c>
      <c r="L27" s="83">
        <f t="shared" ref="L27:BW27" si="25">SUM(L28:L32)</f>
        <v>5760.94</v>
      </c>
      <c r="M27" s="83">
        <f t="shared" si="25"/>
        <v>227237.19</v>
      </c>
      <c r="N27" s="83">
        <f t="shared" si="25"/>
        <v>0</v>
      </c>
      <c r="O27" s="83">
        <f t="shared" si="25"/>
        <v>351732.81</v>
      </c>
      <c r="P27" s="83">
        <f t="shared" si="25"/>
        <v>20884.21</v>
      </c>
      <c r="Q27" s="83">
        <f t="shared" si="25"/>
        <v>1129961.78</v>
      </c>
      <c r="R27" s="83">
        <f t="shared" si="25"/>
        <v>122097.42000000001</v>
      </c>
      <c r="S27" s="83">
        <f t="shared" si="25"/>
        <v>390613.45</v>
      </c>
      <c r="T27" s="83">
        <f t="shared" si="25"/>
        <v>36394.1</v>
      </c>
      <c r="U27" s="83">
        <f t="shared" si="25"/>
        <v>861583.55</v>
      </c>
      <c r="V27" s="83">
        <f t="shared" si="25"/>
        <v>0</v>
      </c>
      <c r="W27" s="83">
        <f t="shared" si="25"/>
        <v>0</v>
      </c>
      <c r="X27" s="83">
        <f t="shared" si="25"/>
        <v>41357.879999999997</v>
      </c>
      <c r="Y27" s="83">
        <f t="shared" si="25"/>
        <v>199935.52</v>
      </c>
      <c r="Z27" s="83">
        <f t="shared" si="25"/>
        <v>47156.7</v>
      </c>
      <c r="AA27" s="83">
        <f t="shared" si="25"/>
        <v>605810.66</v>
      </c>
      <c r="AB27" s="83">
        <f t="shared" si="25"/>
        <v>217907.63</v>
      </c>
      <c r="AC27" s="83">
        <f t="shared" si="25"/>
        <v>131992.5</v>
      </c>
      <c r="AD27" s="83">
        <f t="shared" si="25"/>
        <v>915598.42</v>
      </c>
      <c r="AE27" s="83">
        <f t="shared" si="25"/>
        <v>53823.19</v>
      </c>
      <c r="AF27" s="83">
        <f t="shared" si="25"/>
        <v>36672.07</v>
      </c>
      <c r="AG27" s="83">
        <f t="shared" si="25"/>
        <v>41842.729999999996</v>
      </c>
      <c r="AH27" s="83">
        <f t="shared" si="25"/>
        <v>81562.75</v>
      </c>
      <c r="AI27" s="83">
        <f t="shared" si="25"/>
        <v>60231.79</v>
      </c>
      <c r="AJ27" s="83">
        <f t="shared" si="25"/>
        <v>92412.719999999987</v>
      </c>
      <c r="AK27" s="83">
        <f t="shared" si="25"/>
        <v>408956.12</v>
      </c>
      <c r="AL27" s="83">
        <f t="shared" si="25"/>
        <v>89761</v>
      </c>
      <c r="AM27" s="83">
        <f t="shared" si="25"/>
        <v>51782.22</v>
      </c>
      <c r="AN27" s="83">
        <f t="shared" si="25"/>
        <v>15705.919999999998</v>
      </c>
      <c r="AO27" s="83">
        <f t="shared" si="25"/>
        <v>407.88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25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2482183.5</v>
      </c>
      <c r="K28" s="70"/>
      <c r="L28" s="70">
        <v>1084.28</v>
      </c>
      <c r="M28" s="70">
        <v>142279.88</v>
      </c>
      <c r="N28" s="70"/>
      <c r="O28" s="70">
        <v>226135.66</v>
      </c>
      <c r="P28" s="70"/>
      <c r="Q28" s="70">
        <v>562192.91</v>
      </c>
      <c r="R28" s="70"/>
      <c r="S28" s="70">
        <v>162557.20000000001</v>
      </c>
      <c r="T28" s="70"/>
      <c r="U28" s="70">
        <v>280399.96999999997</v>
      </c>
      <c r="V28" s="70"/>
      <c r="W28" s="70"/>
      <c r="X28" s="70">
        <v>18719.46</v>
      </c>
      <c r="Y28" s="70">
        <v>90248.42</v>
      </c>
      <c r="Z28" s="70"/>
      <c r="AA28" s="70">
        <v>187344.57</v>
      </c>
      <c r="AB28" s="70">
        <v>97224.97</v>
      </c>
      <c r="AC28" s="70">
        <v>2210.84</v>
      </c>
      <c r="AD28" s="70">
        <v>354561.64</v>
      </c>
      <c r="AE28" s="70">
        <v>29693.06</v>
      </c>
      <c r="AF28" s="70">
        <v>18621.54</v>
      </c>
      <c r="AG28" s="70">
        <v>19887.04</v>
      </c>
      <c r="AH28" s="70">
        <v>40769.160000000003</v>
      </c>
      <c r="AI28" s="70"/>
      <c r="AJ28" s="70">
        <v>46150.46</v>
      </c>
      <c r="AK28" s="70">
        <v>180260.27</v>
      </c>
      <c r="AL28" s="70"/>
      <c r="AM28" s="70">
        <v>14442.39</v>
      </c>
      <c r="AN28" s="70">
        <v>7399.78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25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1301267.99</v>
      </c>
      <c r="K29" s="70"/>
      <c r="L29" s="70">
        <v>186.04</v>
      </c>
      <c r="M29" s="70">
        <v>50027.49</v>
      </c>
      <c r="N29" s="70"/>
      <c r="O29" s="70">
        <v>58700.4</v>
      </c>
      <c r="P29" s="70"/>
      <c r="Q29" s="70">
        <v>209329.15</v>
      </c>
      <c r="R29" s="70">
        <v>1528.85</v>
      </c>
      <c r="S29" s="70">
        <v>32930.400000000001</v>
      </c>
      <c r="T29" s="70">
        <v>9536.1</v>
      </c>
      <c r="U29" s="70">
        <v>79680</v>
      </c>
      <c r="V29" s="70"/>
      <c r="W29" s="70"/>
      <c r="X29" s="70">
        <v>4489.8900000000003</v>
      </c>
      <c r="Y29" s="70">
        <v>56701.73</v>
      </c>
      <c r="Z29" s="70"/>
      <c r="AA29" s="70">
        <v>225725.83</v>
      </c>
      <c r="AB29" s="70">
        <v>67606.78</v>
      </c>
      <c r="AC29" s="70">
        <v>25666.78</v>
      </c>
      <c r="AD29" s="70">
        <v>297649.13</v>
      </c>
      <c r="AE29" s="70">
        <v>4115.43</v>
      </c>
      <c r="AF29" s="70">
        <v>3946.09</v>
      </c>
      <c r="AG29" s="70">
        <v>4647.05</v>
      </c>
      <c r="AH29" s="70">
        <v>9456.99</v>
      </c>
      <c r="AI29" s="70"/>
      <c r="AJ29" s="70">
        <v>39348.589999999997</v>
      </c>
      <c r="AK29" s="70">
        <v>66804.2</v>
      </c>
      <c r="AL29" s="70">
        <v>23689.35</v>
      </c>
      <c r="AM29" s="70">
        <v>24199.57</v>
      </c>
      <c r="AN29" s="70">
        <v>4894.2700000000004</v>
      </c>
      <c r="AO29" s="70">
        <v>407.88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25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48565.75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>
        <v>1791.79</v>
      </c>
      <c r="Y30" s="70"/>
      <c r="Z30" s="70"/>
      <c r="AA30" s="70"/>
      <c r="AB30" s="70">
        <v>349.3</v>
      </c>
      <c r="AC30" s="70"/>
      <c r="AD30" s="70">
        <v>763.66</v>
      </c>
      <c r="AE30" s="70"/>
      <c r="AF30" s="70"/>
      <c r="AG30" s="70"/>
      <c r="AH30" s="70"/>
      <c r="AI30" s="70"/>
      <c r="AJ30" s="70"/>
      <c r="AK30" s="70">
        <v>45661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25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8301.1299999999992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2009.14</v>
      </c>
      <c r="AC31" s="70"/>
      <c r="AD31" s="70">
        <v>6291.99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25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2398864.7799999993</v>
      </c>
      <c r="K32" s="70"/>
      <c r="L32" s="70">
        <v>4490.62</v>
      </c>
      <c r="M32" s="70">
        <v>34929.82</v>
      </c>
      <c r="N32" s="70"/>
      <c r="O32" s="70">
        <v>66896.75</v>
      </c>
      <c r="P32" s="70">
        <v>20884.21</v>
      </c>
      <c r="Q32" s="70">
        <v>358439.72</v>
      </c>
      <c r="R32" s="70">
        <v>120568.57</v>
      </c>
      <c r="S32" s="70">
        <v>195125.85</v>
      </c>
      <c r="T32" s="70">
        <v>26858</v>
      </c>
      <c r="U32" s="70">
        <v>501503.58</v>
      </c>
      <c r="V32" s="70"/>
      <c r="W32" s="70"/>
      <c r="X32" s="70">
        <v>16356.74</v>
      </c>
      <c r="Y32" s="70">
        <v>52985.37</v>
      </c>
      <c r="Z32" s="70">
        <v>47156.7</v>
      </c>
      <c r="AA32" s="70">
        <v>192740.26</v>
      </c>
      <c r="AB32" s="70">
        <v>50717.440000000002</v>
      </c>
      <c r="AC32" s="70">
        <v>104114.88</v>
      </c>
      <c r="AD32" s="70">
        <v>256332</v>
      </c>
      <c r="AE32" s="70">
        <v>20014.7</v>
      </c>
      <c r="AF32" s="70">
        <v>14104.44</v>
      </c>
      <c r="AG32" s="70">
        <v>17308.64</v>
      </c>
      <c r="AH32" s="70">
        <v>31336.6</v>
      </c>
      <c r="AI32" s="70">
        <v>60231.79</v>
      </c>
      <c r="AJ32" s="70">
        <v>6913.67</v>
      </c>
      <c r="AK32" s="70">
        <v>116230.65</v>
      </c>
      <c r="AL32" s="70">
        <v>66071.649999999994</v>
      </c>
      <c r="AM32" s="70">
        <v>13140.26</v>
      </c>
      <c r="AN32" s="70">
        <v>3411.87</v>
      </c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25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21909.29</v>
      </c>
      <c r="K33" s="72">
        <f>SUM(K34:K35)</f>
        <v>0</v>
      </c>
      <c r="L33" s="72">
        <f t="shared" ref="L33:BW33" si="27">SUM(L34:L35)</f>
        <v>21909.29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25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21909.29</v>
      </c>
      <c r="K34" s="89"/>
      <c r="L34" s="89">
        <v>21909.29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25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25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274433.78000000003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24873.26</v>
      </c>
      <c r="T36" s="83">
        <f t="shared" si="30"/>
        <v>23568.68</v>
      </c>
      <c r="U36" s="83">
        <f t="shared" si="30"/>
        <v>178501.37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0</v>
      </c>
      <c r="Z36" s="83">
        <f t="shared" si="30"/>
        <v>0</v>
      </c>
      <c r="AA36" s="83">
        <f t="shared" si="30"/>
        <v>0</v>
      </c>
      <c r="AB36" s="83">
        <f t="shared" si="30"/>
        <v>5414.32</v>
      </c>
      <c r="AC36" s="83">
        <f t="shared" si="30"/>
        <v>11228.04</v>
      </c>
      <c r="AD36" s="83">
        <f t="shared" si="30"/>
        <v>30848.11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25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274433.78000000003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24873.26</v>
      </c>
      <c r="T37" s="83">
        <f t="shared" si="32"/>
        <v>23568.68</v>
      </c>
      <c r="U37" s="83">
        <f t="shared" si="32"/>
        <v>178501.37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0</v>
      </c>
      <c r="Z37" s="83">
        <f t="shared" si="32"/>
        <v>0</v>
      </c>
      <c r="AA37" s="83">
        <f t="shared" si="32"/>
        <v>0</v>
      </c>
      <c r="AB37" s="83">
        <f t="shared" si="32"/>
        <v>5414.32</v>
      </c>
      <c r="AC37" s="83">
        <f t="shared" si="32"/>
        <v>11228.04</v>
      </c>
      <c r="AD37" s="83">
        <f t="shared" si="32"/>
        <v>30848.11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25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2511.9700000000003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>
        <v>338.71</v>
      </c>
      <c r="AC38" s="70"/>
      <c r="AD38" s="70">
        <v>2173.2600000000002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25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271921.81</v>
      </c>
      <c r="K39" s="70"/>
      <c r="L39" s="70"/>
      <c r="M39" s="70"/>
      <c r="N39" s="70"/>
      <c r="O39" s="70"/>
      <c r="P39" s="70"/>
      <c r="Q39" s="70"/>
      <c r="R39" s="70"/>
      <c r="S39" s="70">
        <v>24873.26</v>
      </c>
      <c r="T39" s="70">
        <v>23568.68</v>
      </c>
      <c r="U39" s="70">
        <v>178501.37</v>
      </c>
      <c r="V39" s="70"/>
      <c r="W39" s="70"/>
      <c r="X39" s="70"/>
      <c r="Y39" s="70"/>
      <c r="Z39" s="70"/>
      <c r="AA39" s="70"/>
      <c r="AB39" s="70">
        <v>5075.6099999999997</v>
      </c>
      <c r="AC39" s="70">
        <v>11228.04</v>
      </c>
      <c r="AD39" s="70">
        <v>28674.85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25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25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25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4.2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4.2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63505.42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3643.67</v>
      </c>
      <c r="N44" s="60">
        <f t="shared" si="36"/>
        <v>0</v>
      </c>
      <c r="O44" s="60">
        <f t="shared" si="36"/>
        <v>1007.43</v>
      </c>
      <c r="P44" s="60">
        <f t="shared" si="36"/>
        <v>0</v>
      </c>
      <c r="Q44" s="60">
        <f t="shared" si="36"/>
        <v>9143.23</v>
      </c>
      <c r="R44" s="60">
        <f t="shared" si="36"/>
        <v>1426.5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596.04999999999995</v>
      </c>
      <c r="AC44" s="60">
        <f t="shared" si="36"/>
        <v>217.48000000000002</v>
      </c>
      <c r="AD44" s="60">
        <f t="shared" si="36"/>
        <v>9278.7200000000012</v>
      </c>
      <c r="AE44" s="60">
        <f t="shared" si="36"/>
        <v>507.84</v>
      </c>
      <c r="AF44" s="60">
        <f t="shared" si="36"/>
        <v>365.4</v>
      </c>
      <c r="AG44" s="60">
        <f t="shared" si="36"/>
        <v>284.89</v>
      </c>
      <c r="AH44" s="60">
        <f t="shared" si="36"/>
        <v>592.48</v>
      </c>
      <c r="AI44" s="60">
        <f t="shared" si="36"/>
        <v>0</v>
      </c>
      <c r="AJ44" s="60">
        <f t="shared" si="36"/>
        <v>1722.95</v>
      </c>
      <c r="AK44" s="60">
        <f t="shared" si="36"/>
        <v>22453.329999999998</v>
      </c>
      <c r="AL44" s="60">
        <f t="shared" si="36"/>
        <v>12265.45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4.2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63505.42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3643.67</v>
      </c>
      <c r="N45" s="60">
        <f t="shared" si="38"/>
        <v>0</v>
      </c>
      <c r="O45" s="60">
        <f t="shared" si="38"/>
        <v>1007.43</v>
      </c>
      <c r="P45" s="60">
        <f t="shared" si="38"/>
        <v>0</v>
      </c>
      <c r="Q45" s="60">
        <f t="shared" si="38"/>
        <v>9143.23</v>
      </c>
      <c r="R45" s="60">
        <f t="shared" si="38"/>
        <v>1426.5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596.04999999999995</v>
      </c>
      <c r="AC45" s="60">
        <f t="shared" si="38"/>
        <v>217.48000000000002</v>
      </c>
      <c r="AD45" s="60">
        <f t="shared" si="38"/>
        <v>9278.7200000000012</v>
      </c>
      <c r="AE45" s="60">
        <f t="shared" si="38"/>
        <v>507.84</v>
      </c>
      <c r="AF45" s="60">
        <f t="shared" si="38"/>
        <v>365.4</v>
      </c>
      <c r="AG45" s="60">
        <f t="shared" si="38"/>
        <v>284.89</v>
      </c>
      <c r="AH45" s="60">
        <f t="shared" si="38"/>
        <v>592.48</v>
      </c>
      <c r="AI45" s="60">
        <f t="shared" si="38"/>
        <v>0</v>
      </c>
      <c r="AJ45" s="60">
        <f t="shared" si="38"/>
        <v>1722.95</v>
      </c>
      <c r="AK45" s="60">
        <f t="shared" si="38"/>
        <v>22453.329999999998</v>
      </c>
      <c r="AL45" s="60">
        <f t="shared" si="38"/>
        <v>12265.45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4.2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23595.18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3643.67</v>
      </c>
      <c r="N46" s="60">
        <f t="shared" si="40"/>
        <v>0</v>
      </c>
      <c r="O46" s="60">
        <f t="shared" si="40"/>
        <v>1007.43</v>
      </c>
      <c r="P46" s="60">
        <f t="shared" si="40"/>
        <v>0</v>
      </c>
      <c r="Q46" s="60">
        <f t="shared" si="40"/>
        <v>9143.23</v>
      </c>
      <c r="R46" s="60">
        <f t="shared" si="40"/>
        <v>1426.5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372.74</v>
      </c>
      <c r="AC46" s="60">
        <f t="shared" si="40"/>
        <v>105.83</v>
      </c>
      <c r="AD46" s="60">
        <f t="shared" si="40"/>
        <v>5891.85</v>
      </c>
      <c r="AE46" s="60">
        <f t="shared" si="40"/>
        <v>507.84</v>
      </c>
      <c r="AF46" s="60">
        <f t="shared" si="40"/>
        <v>365.4</v>
      </c>
      <c r="AG46" s="60">
        <f t="shared" si="40"/>
        <v>284.89</v>
      </c>
      <c r="AH46" s="60">
        <f t="shared" si="40"/>
        <v>592.48</v>
      </c>
      <c r="AI46" s="60">
        <f t="shared" si="40"/>
        <v>0</v>
      </c>
      <c r="AJ46" s="60">
        <f t="shared" si="40"/>
        <v>253.32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4.2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20068.04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3643.67</v>
      </c>
      <c r="N47" s="83">
        <f t="shared" si="42"/>
        <v>0</v>
      </c>
      <c r="O47" s="83">
        <f t="shared" si="42"/>
        <v>1007.43</v>
      </c>
      <c r="P47" s="83">
        <f t="shared" si="42"/>
        <v>0</v>
      </c>
      <c r="Q47" s="83">
        <f t="shared" si="42"/>
        <v>9143.23</v>
      </c>
      <c r="R47" s="83">
        <f t="shared" si="42"/>
        <v>1426.5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154.83000000000001</v>
      </c>
      <c r="AC47" s="83">
        <f t="shared" si="42"/>
        <v>51.61</v>
      </c>
      <c r="AD47" s="83">
        <f t="shared" si="42"/>
        <v>2890.16</v>
      </c>
      <c r="AE47" s="83">
        <f t="shared" si="42"/>
        <v>507.84</v>
      </c>
      <c r="AF47" s="83">
        <f t="shared" si="42"/>
        <v>365.4</v>
      </c>
      <c r="AG47" s="83">
        <f t="shared" si="42"/>
        <v>284.89</v>
      </c>
      <c r="AH47" s="83">
        <f t="shared" si="42"/>
        <v>592.48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4.2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4.2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20068.04</v>
      </c>
      <c r="K49" s="89"/>
      <c r="L49" s="89"/>
      <c r="M49" s="89">
        <v>3643.67</v>
      </c>
      <c r="N49" s="89"/>
      <c r="O49" s="89">
        <v>1007.43</v>
      </c>
      <c r="P49" s="89"/>
      <c r="Q49" s="89">
        <v>9143.23</v>
      </c>
      <c r="R49" s="89">
        <v>1426.5</v>
      </c>
      <c r="S49" s="89"/>
      <c r="T49" s="89"/>
      <c r="U49" s="89"/>
      <c r="V49" s="89"/>
      <c r="W49" s="89"/>
      <c r="X49" s="89"/>
      <c r="Y49" s="89"/>
      <c r="Z49" s="89"/>
      <c r="AA49" s="89"/>
      <c r="AB49" s="89">
        <v>154.83000000000001</v>
      </c>
      <c r="AC49" s="89">
        <v>51.61</v>
      </c>
      <c r="AD49" s="89">
        <v>2890.16</v>
      </c>
      <c r="AE49" s="89">
        <v>507.84</v>
      </c>
      <c r="AF49" s="89">
        <v>365.4</v>
      </c>
      <c r="AG49" s="89">
        <v>284.89</v>
      </c>
      <c r="AH49" s="89">
        <v>592.48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4.2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4.2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3527.1400000000003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217.91</v>
      </c>
      <c r="AC51" s="83">
        <f t="shared" si="44"/>
        <v>54.22</v>
      </c>
      <c r="AD51" s="83">
        <f t="shared" si="44"/>
        <v>3001.69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253.32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4.2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4.2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3527.1400000000003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>
        <v>217.91</v>
      </c>
      <c r="AC53" s="89">
        <v>54.22</v>
      </c>
      <c r="AD53" s="89">
        <v>3001.69</v>
      </c>
      <c r="AE53" s="89"/>
      <c r="AF53" s="89"/>
      <c r="AG53" s="89"/>
      <c r="AH53" s="89"/>
      <c r="AI53" s="89"/>
      <c r="AJ53" s="89">
        <v>253.32</v>
      </c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4.2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4.2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4.2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4.2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4.2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4.2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39910.239999999998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223.31</v>
      </c>
      <c r="AC59" s="60">
        <f t="shared" si="48"/>
        <v>111.65</v>
      </c>
      <c r="AD59" s="60">
        <f t="shared" si="48"/>
        <v>3386.87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1469.63</v>
      </c>
      <c r="AK59" s="60">
        <f t="shared" si="48"/>
        <v>22453.329999999998</v>
      </c>
      <c r="AL59" s="60">
        <f t="shared" si="48"/>
        <v>12265.45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4.2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11672.080000000002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223.31</v>
      </c>
      <c r="AC60" s="83">
        <f t="shared" si="50"/>
        <v>111.65</v>
      </c>
      <c r="AD60" s="83">
        <f t="shared" si="50"/>
        <v>3386.87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1280.3900000000001</v>
      </c>
      <c r="AK60" s="83">
        <f t="shared" si="50"/>
        <v>5661.16</v>
      </c>
      <c r="AL60" s="83">
        <f t="shared" si="50"/>
        <v>1008.7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4.2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4.2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5043.5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>
        <v>1008.7</v>
      </c>
      <c r="AK62" s="89">
        <v>3026.1</v>
      </c>
      <c r="AL62" s="89">
        <v>1008.7</v>
      </c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4.2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6628.58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>
        <v>223.31</v>
      </c>
      <c r="AC63" s="89">
        <v>111.65</v>
      </c>
      <c r="AD63" s="89">
        <v>3386.87</v>
      </c>
      <c r="AE63" s="89"/>
      <c r="AF63" s="89"/>
      <c r="AG63" s="89"/>
      <c r="AH63" s="89"/>
      <c r="AI63" s="89"/>
      <c r="AJ63" s="89">
        <v>271.69</v>
      </c>
      <c r="AK63" s="89">
        <v>2635.06</v>
      </c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4.2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18192.16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189.24</v>
      </c>
      <c r="AK64" s="83">
        <f t="shared" si="52"/>
        <v>9759.9699999999993</v>
      </c>
      <c r="AL64" s="83">
        <f t="shared" si="52"/>
        <v>8242.9500000000007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4.2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4.2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18192.16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>
        <v>189.24</v>
      </c>
      <c r="AK66" s="89">
        <v>9759.9699999999993</v>
      </c>
      <c r="AL66" s="89">
        <v>8242.9500000000007</v>
      </c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4.2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4.2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4.2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4.2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4.2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4.2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10046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7032.2</v>
      </c>
      <c r="AL72" s="83">
        <f t="shared" si="56"/>
        <v>3013.8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4.2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4.2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10046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>
        <v>7032.2</v>
      </c>
      <c r="AL74" s="89">
        <v>3013.8</v>
      </c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4.2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4.2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4.2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4.2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4.2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4.2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4.2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4.2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4.2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4.2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4.2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4.2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4.2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4.2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4.2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4.2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4.2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4.2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4.2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4.2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2718100.2899999991</v>
      </c>
      <c r="K96" s="60">
        <f>SUM(K97,K135)</f>
        <v>0</v>
      </c>
      <c r="L96" s="60">
        <f t="shared" ref="L96:BW96" si="70">SUM(L97,L135)</f>
        <v>1944.32</v>
      </c>
      <c r="M96" s="60">
        <f t="shared" si="70"/>
        <v>162910.45999999996</v>
      </c>
      <c r="N96" s="60">
        <f t="shared" si="70"/>
        <v>0</v>
      </c>
      <c r="O96" s="60">
        <f t="shared" si="70"/>
        <v>44869.01</v>
      </c>
      <c r="P96" s="60">
        <f t="shared" si="70"/>
        <v>0</v>
      </c>
      <c r="Q96" s="60">
        <f t="shared" si="70"/>
        <v>441524.44</v>
      </c>
      <c r="R96" s="60">
        <f t="shared" si="70"/>
        <v>2322.69</v>
      </c>
      <c r="S96" s="60">
        <f t="shared" si="70"/>
        <v>78615.14</v>
      </c>
      <c r="T96" s="60">
        <f t="shared" si="70"/>
        <v>0</v>
      </c>
      <c r="U96" s="60">
        <f t="shared" si="70"/>
        <v>504740.54</v>
      </c>
      <c r="V96" s="60">
        <f t="shared" si="70"/>
        <v>0</v>
      </c>
      <c r="W96" s="60">
        <f t="shared" si="70"/>
        <v>0</v>
      </c>
      <c r="X96" s="60">
        <f t="shared" si="70"/>
        <v>5038.8899999999994</v>
      </c>
      <c r="Y96" s="60">
        <f t="shared" si="70"/>
        <v>17954.36</v>
      </c>
      <c r="Z96" s="60">
        <f t="shared" si="70"/>
        <v>1046.6399999999999</v>
      </c>
      <c r="AA96" s="60">
        <f t="shared" si="70"/>
        <v>216806.24000000002</v>
      </c>
      <c r="AB96" s="60">
        <f t="shared" si="70"/>
        <v>43992.710000000006</v>
      </c>
      <c r="AC96" s="60">
        <f t="shared" si="70"/>
        <v>15453.73</v>
      </c>
      <c r="AD96" s="60">
        <f t="shared" si="70"/>
        <v>700367.26</v>
      </c>
      <c r="AE96" s="60">
        <f t="shared" si="70"/>
        <v>22378.149999999998</v>
      </c>
      <c r="AF96" s="60">
        <f t="shared" si="70"/>
        <v>17432.819999999996</v>
      </c>
      <c r="AG96" s="60">
        <f t="shared" si="70"/>
        <v>14042.07</v>
      </c>
      <c r="AH96" s="60">
        <f t="shared" si="70"/>
        <v>22841.430000000004</v>
      </c>
      <c r="AI96" s="60">
        <f t="shared" si="70"/>
        <v>0</v>
      </c>
      <c r="AJ96" s="60">
        <f t="shared" si="70"/>
        <v>23430.32</v>
      </c>
      <c r="AK96" s="60">
        <f t="shared" si="70"/>
        <v>315023.34999999998</v>
      </c>
      <c r="AL96" s="60">
        <f t="shared" si="70"/>
        <v>15815.39</v>
      </c>
      <c r="AM96" s="60">
        <f t="shared" si="70"/>
        <v>45697.959999999992</v>
      </c>
      <c r="AN96" s="60">
        <f t="shared" si="70"/>
        <v>3802.09</v>
      </c>
      <c r="AO96" s="60">
        <f t="shared" si="70"/>
        <v>50.28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2491008.2699999991</v>
      </c>
      <c r="K97" s="60">
        <f>SUM(K98,K114)</f>
        <v>0</v>
      </c>
      <c r="L97" s="60">
        <f t="shared" ref="L97:BW97" si="72">SUM(L98,L114)</f>
        <v>1944.32</v>
      </c>
      <c r="M97" s="60">
        <f t="shared" si="72"/>
        <v>157717.58999999997</v>
      </c>
      <c r="N97" s="60">
        <f t="shared" si="72"/>
        <v>0</v>
      </c>
      <c r="O97" s="60">
        <f t="shared" si="72"/>
        <v>43229.78</v>
      </c>
      <c r="P97" s="60">
        <f t="shared" si="72"/>
        <v>0</v>
      </c>
      <c r="Q97" s="60">
        <f t="shared" si="72"/>
        <v>428454.3</v>
      </c>
      <c r="R97" s="60">
        <f t="shared" si="72"/>
        <v>2322.69</v>
      </c>
      <c r="S97" s="60">
        <f t="shared" si="72"/>
        <v>62553.760000000002</v>
      </c>
      <c r="T97" s="60">
        <f t="shared" si="72"/>
        <v>0</v>
      </c>
      <c r="U97" s="60">
        <f t="shared" si="72"/>
        <v>422492.77999999997</v>
      </c>
      <c r="V97" s="60">
        <f t="shared" si="72"/>
        <v>0</v>
      </c>
      <c r="W97" s="60">
        <f t="shared" si="72"/>
        <v>0</v>
      </c>
      <c r="X97" s="60">
        <f t="shared" si="72"/>
        <v>5038.8899999999994</v>
      </c>
      <c r="Y97" s="60">
        <f t="shared" si="72"/>
        <v>17954.36</v>
      </c>
      <c r="Z97" s="60">
        <f t="shared" si="72"/>
        <v>1046.6399999999999</v>
      </c>
      <c r="AA97" s="60">
        <f t="shared" si="72"/>
        <v>216806.24000000002</v>
      </c>
      <c r="AB97" s="60">
        <f t="shared" si="72"/>
        <v>40754.890000000007</v>
      </c>
      <c r="AC97" s="60">
        <f t="shared" si="72"/>
        <v>14012.43</v>
      </c>
      <c r="AD97" s="60">
        <f t="shared" si="72"/>
        <v>650020.77</v>
      </c>
      <c r="AE97" s="60">
        <f t="shared" si="72"/>
        <v>21632.92</v>
      </c>
      <c r="AF97" s="60">
        <f t="shared" si="72"/>
        <v>16956.949999999997</v>
      </c>
      <c r="AG97" s="60">
        <f t="shared" si="72"/>
        <v>13693.26</v>
      </c>
      <c r="AH97" s="60">
        <f t="shared" si="72"/>
        <v>22142.730000000003</v>
      </c>
      <c r="AI97" s="60">
        <f t="shared" si="72"/>
        <v>0</v>
      </c>
      <c r="AJ97" s="60">
        <f t="shared" si="72"/>
        <v>21784.17</v>
      </c>
      <c r="AK97" s="60">
        <f t="shared" si="72"/>
        <v>269633.20999999996</v>
      </c>
      <c r="AL97" s="60">
        <f t="shared" si="72"/>
        <v>13954.98</v>
      </c>
      <c r="AM97" s="60">
        <f t="shared" si="72"/>
        <v>43008.239999999991</v>
      </c>
      <c r="AN97" s="60">
        <f t="shared" si="72"/>
        <v>3802.09</v>
      </c>
      <c r="AO97" s="60">
        <f t="shared" si="72"/>
        <v>50.28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2307414.2999999993</v>
      </c>
      <c r="K98" s="60">
        <f>SUM(K99,K104,K109)</f>
        <v>0</v>
      </c>
      <c r="L98" s="60">
        <f t="shared" ref="L98:BW98" si="75">SUM(L99,L104,L109)</f>
        <v>1666.5</v>
      </c>
      <c r="M98" s="60">
        <f t="shared" si="75"/>
        <v>146281.55999999997</v>
      </c>
      <c r="N98" s="60">
        <f t="shared" si="75"/>
        <v>0</v>
      </c>
      <c r="O98" s="60">
        <f t="shared" si="75"/>
        <v>40865.879999999997</v>
      </c>
      <c r="P98" s="60">
        <f t="shared" si="75"/>
        <v>0</v>
      </c>
      <c r="Q98" s="60">
        <f t="shared" si="75"/>
        <v>409749.8</v>
      </c>
      <c r="R98" s="60">
        <f t="shared" si="75"/>
        <v>2322.69</v>
      </c>
      <c r="S98" s="60">
        <f t="shared" si="75"/>
        <v>53346.400000000001</v>
      </c>
      <c r="T98" s="60">
        <f t="shared" si="75"/>
        <v>0</v>
      </c>
      <c r="U98" s="60">
        <f t="shared" si="75"/>
        <v>370163.31999999995</v>
      </c>
      <c r="V98" s="60">
        <f t="shared" si="75"/>
        <v>0</v>
      </c>
      <c r="W98" s="60">
        <f t="shared" si="75"/>
        <v>0</v>
      </c>
      <c r="X98" s="60">
        <f t="shared" si="75"/>
        <v>5038.8899999999994</v>
      </c>
      <c r="Y98" s="60">
        <f t="shared" si="75"/>
        <v>17783.830000000002</v>
      </c>
      <c r="Z98" s="60">
        <f t="shared" si="75"/>
        <v>978.43</v>
      </c>
      <c r="AA98" s="60">
        <f t="shared" si="75"/>
        <v>214172.01</v>
      </c>
      <c r="AB98" s="60">
        <f t="shared" si="75"/>
        <v>37642.180000000008</v>
      </c>
      <c r="AC98" s="60">
        <f t="shared" si="75"/>
        <v>13586.69</v>
      </c>
      <c r="AD98" s="60">
        <f t="shared" si="75"/>
        <v>612101.91</v>
      </c>
      <c r="AE98" s="60">
        <f t="shared" si="75"/>
        <v>19936.87</v>
      </c>
      <c r="AF98" s="60">
        <f t="shared" si="75"/>
        <v>16125.069999999998</v>
      </c>
      <c r="AG98" s="60">
        <f t="shared" si="75"/>
        <v>13014.9</v>
      </c>
      <c r="AH98" s="60">
        <f t="shared" si="75"/>
        <v>21301.570000000003</v>
      </c>
      <c r="AI98" s="60">
        <f t="shared" si="75"/>
        <v>0</v>
      </c>
      <c r="AJ98" s="60">
        <f t="shared" si="75"/>
        <v>18354.64</v>
      </c>
      <c r="AK98" s="60">
        <f t="shared" si="75"/>
        <v>236072.02</v>
      </c>
      <c r="AL98" s="60">
        <f t="shared" si="75"/>
        <v>10048.530000000001</v>
      </c>
      <c r="AM98" s="60">
        <f t="shared" si="75"/>
        <v>43008.239999999991</v>
      </c>
      <c r="AN98" s="60">
        <f t="shared" si="75"/>
        <v>3802.09</v>
      </c>
      <c r="AO98" s="60">
        <f t="shared" si="75"/>
        <v>50.28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1674480.9899999998</v>
      </c>
      <c r="K99" s="83">
        <f>SUM(K100:K103)</f>
        <v>0</v>
      </c>
      <c r="L99" s="83">
        <f t="shared" ref="L99:BW99" si="77">SUM(L100:L103)</f>
        <v>969.73</v>
      </c>
      <c r="M99" s="83">
        <f t="shared" si="77"/>
        <v>95904.449999999983</v>
      </c>
      <c r="N99" s="83">
        <f t="shared" si="77"/>
        <v>0</v>
      </c>
      <c r="O99" s="83">
        <f t="shared" si="77"/>
        <v>21536.71</v>
      </c>
      <c r="P99" s="83">
        <f t="shared" si="77"/>
        <v>0</v>
      </c>
      <c r="Q99" s="83">
        <f t="shared" si="77"/>
        <v>296620.57</v>
      </c>
      <c r="R99" s="83">
        <f t="shared" si="77"/>
        <v>2322.69</v>
      </c>
      <c r="S99" s="83">
        <f t="shared" si="77"/>
        <v>52072.42</v>
      </c>
      <c r="T99" s="83">
        <f t="shared" si="77"/>
        <v>0</v>
      </c>
      <c r="U99" s="83">
        <f t="shared" si="77"/>
        <v>363217.64999999997</v>
      </c>
      <c r="V99" s="83">
        <f t="shared" si="77"/>
        <v>0</v>
      </c>
      <c r="W99" s="83">
        <f t="shared" si="77"/>
        <v>0</v>
      </c>
      <c r="X99" s="83">
        <f t="shared" si="77"/>
        <v>2921.94</v>
      </c>
      <c r="Y99" s="83">
        <f t="shared" si="77"/>
        <v>11860.68</v>
      </c>
      <c r="Z99" s="83">
        <f t="shared" si="77"/>
        <v>0</v>
      </c>
      <c r="AA99" s="83">
        <f t="shared" si="77"/>
        <v>168978.08000000002</v>
      </c>
      <c r="AB99" s="83">
        <f t="shared" si="77"/>
        <v>28854.090000000004</v>
      </c>
      <c r="AC99" s="83">
        <f t="shared" si="77"/>
        <v>6585.02</v>
      </c>
      <c r="AD99" s="83">
        <f t="shared" si="77"/>
        <v>431198.18</v>
      </c>
      <c r="AE99" s="83">
        <f t="shared" si="77"/>
        <v>10971.16</v>
      </c>
      <c r="AF99" s="83">
        <f t="shared" si="77"/>
        <v>9330.4</v>
      </c>
      <c r="AG99" s="83">
        <f t="shared" si="77"/>
        <v>7578.16</v>
      </c>
      <c r="AH99" s="83">
        <f t="shared" si="77"/>
        <v>12600.86</v>
      </c>
      <c r="AI99" s="83">
        <f t="shared" si="77"/>
        <v>0</v>
      </c>
      <c r="AJ99" s="83">
        <f t="shared" si="77"/>
        <v>6187.84</v>
      </c>
      <c r="AK99" s="83">
        <f t="shared" si="77"/>
        <v>101265.57999999999</v>
      </c>
      <c r="AL99" s="83">
        <f t="shared" si="77"/>
        <v>3581.41</v>
      </c>
      <c r="AM99" s="83">
        <f t="shared" si="77"/>
        <v>36659.06</v>
      </c>
      <c r="AN99" s="83">
        <f t="shared" si="77"/>
        <v>3264.3100000000004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1284909.6399999999</v>
      </c>
      <c r="K100" s="70"/>
      <c r="L100" s="70">
        <v>775.35</v>
      </c>
      <c r="M100" s="70">
        <v>75298.62</v>
      </c>
      <c r="N100" s="70"/>
      <c r="O100" s="70">
        <v>16012.97</v>
      </c>
      <c r="P100" s="70"/>
      <c r="Q100" s="70">
        <v>221118.22</v>
      </c>
      <c r="R100" s="70"/>
      <c r="S100" s="70">
        <v>48960.74</v>
      </c>
      <c r="T100" s="70"/>
      <c r="U100" s="70">
        <v>339631.54</v>
      </c>
      <c r="V100" s="70"/>
      <c r="W100" s="70"/>
      <c r="X100" s="70">
        <v>1770.95</v>
      </c>
      <c r="Y100" s="70">
        <v>7402.81</v>
      </c>
      <c r="Z100" s="70"/>
      <c r="AA100" s="70">
        <v>80211.399999999994</v>
      </c>
      <c r="AB100" s="70">
        <v>22030.5</v>
      </c>
      <c r="AC100" s="70">
        <v>3798.03</v>
      </c>
      <c r="AD100" s="70">
        <v>328024.31</v>
      </c>
      <c r="AE100" s="70">
        <v>7627.67</v>
      </c>
      <c r="AF100" s="70">
        <v>7092.31</v>
      </c>
      <c r="AG100" s="70">
        <v>5797.33</v>
      </c>
      <c r="AH100" s="70">
        <v>9845.57</v>
      </c>
      <c r="AI100" s="70"/>
      <c r="AJ100" s="70">
        <v>4550.42</v>
      </c>
      <c r="AK100" s="70">
        <v>76889.539999999994</v>
      </c>
      <c r="AL100" s="70">
        <v>822.3</v>
      </c>
      <c r="AM100" s="70">
        <v>25298.15</v>
      </c>
      <c r="AN100" s="70">
        <v>1950.91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307278.99</v>
      </c>
      <c r="K101" s="70"/>
      <c r="L101" s="70">
        <v>38.46</v>
      </c>
      <c r="M101" s="70">
        <v>12412.9</v>
      </c>
      <c r="N101" s="70"/>
      <c r="O101" s="70">
        <v>2343.87</v>
      </c>
      <c r="P101" s="70"/>
      <c r="Q101" s="70">
        <v>60545.47</v>
      </c>
      <c r="R101" s="70">
        <v>2322.69</v>
      </c>
      <c r="S101" s="70"/>
      <c r="T101" s="70"/>
      <c r="U101" s="70">
        <v>13942.3</v>
      </c>
      <c r="V101" s="70"/>
      <c r="W101" s="70"/>
      <c r="X101" s="70">
        <v>399.56</v>
      </c>
      <c r="Y101" s="70">
        <v>3730.6</v>
      </c>
      <c r="Z101" s="70"/>
      <c r="AA101" s="70">
        <v>88132.61</v>
      </c>
      <c r="AB101" s="70">
        <v>4557.51</v>
      </c>
      <c r="AC101" s="70">
        <v>1813.51</v>
      </c>
      <c r="AD101" s="70">
        <v>71004.61</v>
      </c>
      <c r="AE101" s="70">
        <v>1284.75</v>
      </c>
      <c r="AF101" s="70">
        <v>1228.69</v>
      </c>
      <c r="AG101" s="70">
        <v>967.45</v>
      </c>
      <c r="AH101" s="70">
        <v>1728.43</v>
      </c>
      <c r="AI101" s="70"/>
      <c r="AJ101" s="70">
        <v>1637.42</v>
      </c>
      <c r="AK101" s="70">
        <v>24376.04</v>
      </c>
      <c r="AL101" s="70">
        <v>2759.11</v>
      </c>
      <c r="AM101" s="70">
        <v>11003.99</v>
      </c>
      <c r="AN101" s="70">
        <v>1049.02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82292.36</v>
      </c>
      <c r="K102" s="70"/>
      <c r="L102" s="70">
        <v>155.91999999999999</v>
      </c>
      <c r="M102" s="70">
        <v>8192.93</v>
      </c>
      <c r="N102" s="70"/>
      <c r="O102" s="70">
        <v>3179.87</v>
      </c>
      <c r="P102" s="70"/>
      <c r="Q102" s="70">
        <v>14956.88</v>
      </c>
      <c r="R102" s="70"/>
      <c r="S102" s="70">
        <v>3111.68</v>
      </c>
      <c r="T102" s="70"/>
      <c r="U102" s="70">
        <v>9643.81</v>
      </c>
      <c r="V102" s="70"/>
      <c r="W102" s="70"/>
      <c r="X102" s="70">
        <v>751.43</v>
      </c>
      <c r="Y102" s="70">
        <v>727.27</v>
      </c>
      <c r="Z102" s="70"/>
      <c r="AA102" s="70">
        <v>634.07000000000005</v>
      </c>
      <c r="AB102" s="70">
        <v>2266.08</v>
      </c>
      <c r="AC102" s="70">
        <v>973.48</v>
      </c>
      <c r="AD102" s="70">
        <v>32169.26</v>
      </c>
      <c r="AE102" s="70">
        <v>2058.7399999999998</v>
      </c>
      <c r="AF102" s="70">
        <v>1009.4</v>
      </c>
      <c r="AG102" s="70">
        <v>813.38</v>
      </c>
      <c r="AH102" s="70">
        <v>1026.8599999999999</v>
      </c>
      <c r="AI102" s="70"/>
      <c r="AJ102" s="70"/>
      <c r="AK102" s="70"/>
      <c r="AL102" s="70"/>
      <c r="AM102" s="70">
        <v>356.92</v>
      </c>
      <c r="AN102" s="70">
        <v>264.38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496973.58000000007</v>
      </c>
      <c r="K104" s="83">
        <f>SUM(K105:K108)</f>
        <v>0</v>
      </c>
      <c r="L104" s="83">
        <f t="shared" ref="L104:BW104" si="79">SUM(L105:L108)</f>
        <v>646.85</v>
      </c>
      <c r="M104" s="83">
        <f t="shared" si="79"/>
        <v>47947.509999999995</v>
      </c>
      <c r="N104" s="83">
        <f t="shared" si="79"/>
        <v>0</v>
      </c>
      <c r="O104" s="83">
        <f t="shared" si="79"/>
        <v>18622.189999999999</v>
      </c>
      <c r="P104" s="83">
        <f t="shared" si="79"/>
        <v>0</v>
      </c>
      <c r="Q104" s="83">
        <f t="shared" si="79"/>
        <v>107178.99999999999</v>
      </c>
      <c r="R104" s="83">
        <f t="shared" si="79"/>
        <v>0</v>
      </c>
      <c r="S104" s="83">
        <f t="shared" si="79"/>
        <v>1273.98</v>
      </c>
      <c r="T104" s="83">
        <f t="shared" si="79"/>
        <v>0</v>
      </c>
      <c r="U104" s="83">
        <f t="shared" si="79"/>
        <v>6945.67</v>
      </c>
      <c r="V104" s="83">
        <f t="shared" si="79"/>
        <v>0</v>
      </c>
      <c r="W104" s="83">
        <f t="shared" si="79"/>
        <v>0</v>
      </c>
      <c r="X104" s="83">
        <f t="shared" si="79"/>
        <v>2116.9499999999998</v>
      </c>
      <c r="Y104" s="83">
        <f t="shared" si="79"/>
        <v>5842.54</v>
      </c>
      <c r="Z104" s="83">
        <f t="shared" si="79"/>
        <v>978.43</v>
      </c>
      <c r="AA104" s="83">
        <f t="shared" si="79"/>
        <v>41266.519999999997</v>
      </c>
      <c r="AB104" s="83">
        <f t="shared" si="79"/>
        <v>5779.18</v>
      </c>
      <c r="AC104" s="83">
        <f t="shared" si="79"/>
        <v>4131.83</v>
      </c>
      <c r="AD104" s="83">
        <f t="shared" si="79"/>
        <v>113543.97</v>
      </c>
      <c r="AE104" s="83">
        <f t="shared" si="79"/>
        <v>8655.01</v>
      </c>
      <c r="AF104" s="83">
        <f t="shared" si="79"/>
        <v>6568.5199999999995</v>
      </c>
      <c r="AG104" s="83">
        <f t="shared" si="79"/>
        <v>5250.32</v>
      </c>
      <c r="AH104" s="83">
        <f t="shared" si="79"/>
        <v>8347.2200000000012</v>
      </c>
      <c r="AI104" s="83">
        <f t="shared" si="79"/>
        <v>0</v>
      </c>
      <c r="AJ104" s="83">
        <f t="shared" si="79"/>
        <v>9585.91</v>
      </c>
      <c r="AK104" s="83">
        <f t="shared" si="79"/>
        <v>92228.69</v>
      </c>
      <c r="AL104" s="83">
        <f t="shared" si="79"/>
        <v>4059.93</v>
      </c>
      <c r="AM104" s="83">
        <f t="shared" si="79"/>
        <v>5491.34</v>
      </c>
      <c r="AN104" s="83">
        <f t="shared" si="79"/>
        <v>461.73999999999995</v>
      </c>
      <c r="AO104" s="83">
        <f t="shared" si="79"/>
        <v>50.28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243985.95</v>
      </c>
      <c r="K105" s="70"/>
      <c r="L105" s="70">
        <v>377.04</v>
      </c>
      <c r="M105" s="70">
        <v>25119.37</v>
      </c>
      <c r="N105" s="70"/>
      <c r="O105" s="70">
        <v>9667.2199999999993</v>
      </c>
      <c r="P105" s="70"/>
      <c r="Q105" s="70">
        <v>62280.15</v>
      </c>
      <c r="R105" s="70"/>
      <c r="S105" s="70"/>
      <c r="T105" s="70"/>
      <c r="U105" s="70"/>
      <c r="V105" s="70"/>
      <c r="W105" s="70"/>
      <c r="X105" s="70">
        <v>1146.93</v>
      </c>
      <c r="Y105" s="70">
        <v>1748.43</v>
      </c>
      <c r="Z105" s="70"/>
      <c r="AA105" s="70">
        <v>22763</v>
      </c>
      <c r="AB105" s="70">
        <v>2399.36</v>
      </c>
      <c r="AC105" s="70">
        <v>1969.77</v>
      </c>
      <c r="AD105" s="70">
        <v>47396.24</v>
      </c>
      <c r="AE105" s="70">
        <v>5167.25</v>
      </c>
      <c r="AF105" s="70">
        <v>3776.62</v>
      </c>
      <c r="AG105" s="70">
        <v>2965.66</v>
      </c>
      <c r="AH105" s="70">
        <v>5186.0600000000004</v>
      </c>
      <c r="AI105" s="70"/>
      <c r="AJ105" s="70">
        <v>4534.4399999999996</v>
      </c>
      <c r="AK105" s="70">
        <v>44042.29</v>
      </c>
      <c r="AL105" s="70">
        <v>827.89</v>
      </c>
      <c r="AM105" s="70">
        <v>2405.63</v>
      </c>
      <c r="AN105" s="70">
        <v>162.32</v>
      </c>
      <c r="AO105" s="70">
        <v>50.28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213340.31999999995</v>
      </c>
      <c r="K106" s="70"/>
      <c r="L106" s="70">
        <v>243.02</v>
      </c>
      <c r="M106" s="70">
        <v>19988.05</v>
      </c>
      <c r="N106" s="70"/>
      <c r="O106" s="70">
        <v>6350.62</v>
      </c>
      <c r="P106" s="70"/>
      <c r="Q106" s="70">
        <v>41701.56</v>
      </c>
      <c r="R106" s="70"/>
      <c r="S106" s="70"/>
      <c r="T106" s="70"/>
      <c r="U106" s="70">
        <v>1182.76</v>
      </c>
      <c r="V106" s="70"/>
      <c r="W106" s="70"/>
      <c r="X106" s="70">
        <v>151.71</v>
      </c>
      <c r="Y106" s="70">
        <v>2765.25</v>
      </c>
      <c r="Z106" s="70">
        <v>978.43</v>
      </c>
      <c r="AA106" s="70">
        <v>16016.17</v>
      </c>
      <c r="AB106" s="70">
        <v>2739</v>
      </c>
      <c r="AC106" s="70">
        <v>1813.61</v>
      </c>
      <c r="AD106" s="70">
        <v>53590.69</v>
      </c>
      <c r="AE106" s="70">
        <v>2428.0700000000002</v>
      </c>
      <c r="AF106" s="70">
        <v>2343.08</v>
      </c>
      <c r="AG106" s="70">
        <v>1936.93</v>
      </c>
      <c r="AH106" s="70">
        <v>2693.31</v>
      </c>
      <c r="AI106" s="70"/>
      <c r="AJ106" s="70">
        <v>4823.7700000000004</v>
      </c>
      <c r="AK106" s="70">
        <v>45914.46</v>
      </c>
      <c r="AL106" s="70">
        <v>2671.37</v>
      </c>
      <c r="AM106" s="70">
        <v>2766.11</v>
      </c>
      <c r="AN106" s="70">
        <v>242.35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39647.310000000005</v>
      </c>
      <c r="K107" s="70"/>
      <c r="L107" s="70">
        <v>26.79</v>
      </c>
      <c r="M107" s="70">
        <v>2840.09</v>
      </c>
      <c r="N107" s="70"/>
      <c r="O107" s="70">
        <v>2604.35</v>
      </c>
      <c r="P107" s="70"/>
      <c r="Q107" s="70">
        <v>3197.29</v>
      </c>
      <c r="R107" s="70"/>
      <c r="S107" s="70">
        <v>1273.98</v>
      </c>
      <c r="T107" s="70"/>
      <c r="U107" s="70">
        <v>5762.91</v>
      </c>
      <c r="V107" s="70"/>
      <c r="W107" s="70"/>
      <c r="X107" s="70">
        <v>818.31</v>
      </c>
      <c r="Y107" s="70">
        <v>1328.86</v>
      </c>
      <c r="Z107" s="70"/>
      <c r="AA107" s="70">
        <v>2487.35</v>
      </c>
      <c r="AB107" s="70">
        <v>640.82000000000005</v>
      </c>
      <c r="AC107" s="70">
        <v>348.45</v>
      </c>
      <c r="AD107" s="70">
        <v>12557.04</v>
      </c>
      <c r="AE107" s="70">
        <v>1059.69</v>
      </c>
      <c r="AF107" s="70">
        <v>448.82</v>
      </c>
      <c r="AG107" s="70">
        <v>347.73</v>
      </c>
      <c r="AH107" s="70">
        <v>467.85</v>
      </c>
      <c r="AI107" s="70"/>
      <c r="AJ107" s="70">
        <v>227.7</v>
      </c>
      <c r="AK107" s="70">
        <v>2271.94</v>
      </c>
      <c r="AL107" s="70">
        <v>560.66999999999996</v>
      </c>
      <c r="AM107" s="70">
        <v>319.60000000000002</v>
      </c>
      <c r="AN107" s="70">
        <v>57.07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135959.72999999998</v>
      </c>
      <c r="K109" s="83">
        <f>SUM(K110:K113)</f>
        <v>0</v>
      </c>
      <c r="L109" s="83">
        <f t="shared" ref="L109:BW109" si="81">SUM(L110:L113)</f>
        <v>49.92</v>
      </c>
      <c r="M109" s="83">
        <f t="shared" si="81"/>
        <v>2429.6</v>
      </c>
      <c r="N109" s="83">
        <f t="shared" si="81"/>
        <v>0</v>
      </c>
      <c r="O109" s="83">
        <f t="shared" si="81"/>
        <v>706.98</v>
      </c>
      <c r="P109" s="83">
        <f t="shared" si="81"/>
        <v>0</v>
      </c>
      <c r="Q109" s="83">
        <f t="shared" si="81"/>
        <v>5950.23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0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80.61</v>
      </c>
      <c r="Z109" s="83">
        <f t="shared" si="81"/>
        <v>0</v>
      </c>
      <c r="AA109" s="83">
        <f t="shared" si="81"/>
        <v>3927.41</v>
      </c>
      <c r="AB109" s="83">
        <f t="shared" si="81"/>
        <v>3008.91</v>
      </c>
      <c r="AC109" s="83">
        <f t="shared" si="81"/>
        <v>2869.84</v>
      </c>
      <c r="AD109" s="83">
        <f t="shared" si="81"/>
        <v>67359.759999999995</v>
      </c>
      <c r="AE109" s="83">
        <f t="shared" si="81"/>
        <v>310.7</v>
      </c>
      <c r="AF109" s="83">
        <f t="shared" si="81"/>
        <v>226.15</v>
      </c>
      <c r="AG109" s="83">
        <f t="shared" si="81"/>
        <v>186.42</v>
      </c>
      <c r="AH109" s="83">
        <f t="shared" si="81"/>
        <v>353.49</v>
      </c>
      <c r="AI109" s="83">
        <f t="shared" si="81"/>
        <v>0</v>
      </c>
      <c r="AJ109" s="83">
        <f t="shared" si="81"/>
        <v>2580.89</v>
      </c>
      <c r="AK109" s="83">
        <f t="shared" si="81"/>
        <v>42577.749999999993</v>
      </c>
      <c r="AL109" s="83">
        <f t="shared" si="81"/>
        <v>2407.19</v>
      </c>
      <c r="AM109" s="83">
        <f t="shared" si="81"/>
        <v>857.84</v>
      </c>
      <c r="AN109" s="83">
        <f t="shared" si="81"/>
        <v>76.039999999999992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49241.5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3927.41</v>
      </c>
      <c r="AB110" s="70">
        <v>1372.04</v>
      </c>
      <c r="AC110" s="70">
        <v>1048.93</v>
      </c>
      <c r="AD110" s="70">
        <v>30031.27</v>
      </c>
      <c r="AE110" s="70"/>
      <c r="AF110" s="70"/>
      <c r="AG110" s="70"/>
      <c r="AH110" s="70"/>
      <c r="AI110" s="70"/>
      <c r="AJ110" s="70">
        <v>576.64</v>
      </c>
      <c r="AK110" s="70">
        <v>12285.21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84379.93</v>
      </c>
      <c r="K111" s="70"/>
      <c r="L111" s="70">
        <v>49.92</v>
      </c>
      <c r="M111" s="70">
        <v>2429.6</v>
      </c>
      <c r="N111" s="70"/>
      <c r="O111" s="70">
        <v>706.98</v>
      </c>
      <c r="P111" s="70"/>
      <c r="Q111" s="70">
        <v>5950.23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>
        <v>1636.87</v>
      </c>
      <c r="AC111" s="70">
        <v>1811.32</v>
      </c>
      <c r="AD111" s="70">
        <v>37173.4</v>
      </c>
      <c r="AE111" s="70">
        <v>310.7</v>
      </c>
      <c r="AF111" s="70">
        <v>226.15</v>
      </c>
      <c r="AG111" s="70">
        <v>186.42</v>
      </c>
      <c r="AH111" s="70">
        <v>353.49</v>
      </c>
      <c r="AI111" s="70"/>
      <c r="AJ111" s="70">
        <v>2004.25</v>
      </c>
      <c r="AK111" s="70">
        <v>28450.94</v>
      </c>
      <c r="AL111" s="70">
        <v>2407.19</v>
      </c>
      <c r="AM111" s="70">
        <v>627.72</v>
      </c>
      <c r="AN111" s="70">
        <v>54.75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2338.2999999999997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80.61</v>
      </c>
      <c r="Z112" s="70"/>
      <c r="AA112" s="70"/>
      <c r="AB112" s="70"/>
      <c r="AC112" s="70">
        <v>9.59</v>
      </c>
      <c r="AD112" s="70">
        <v>155.09</v>
      </c>
      <c r="AE112" s="70"/>
      <c r="AF112" s="70"/>
      <c r="AG112" s="70"/>
      <c r="AH112" s="70"/>
      <c r="AI112" s="70"/>
      <c r="AJ112" s="70"/>
      <c r="AK112" s="70">
        <v>1841.6</v>
      </c>
      <c r="AL112" s="70"/>
      <c r="AM112" s="70">
        <v>230.12</v>
      </c>
      <c r="AN112" s="70">
        <v>21.29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183593.97000000003</v>
      </c>
      <c r="K114" s="60">
        <f>SUM(K115,K120,K125,K130)</f>
        <v>0</v>
      </c>
      <c r="L114" s="60">
        <f t="shared" ref="L114:BW114" si="83">SUM(L115,L120,L125,L130)</f>
        <v>277.82</v>
      </c>
      <c r="M114" s="60">
        <f t="shared" si="83"/>
        <v>11436.03</v>
      </c>
      <c r="N114" s="60">
        <f t="shared" si="83"/>
        <v>0</v>
      </c>
      <c r="O114" s="60">
        <f t="shared" si="83"/>
        <v>2363.9</v>
      </c>
      <c r="P114" s="60">
        <f t="shared" si="83"/>
        <v>0</v>
      </c>
      <c r="Q114" s="60">
        <f t="shared" si="83"/>
        <v>18704.5</v>
      </c>
      <c r="R114" s="60">
        <f t="shared" si="83"/>
        <v>0</v>
      </c>
      <c r="S114" s="60">
        <f t="shared" si="83"/>
        <v>9207.36</v>
      </c>
      <c r="T114" s="60">
        <f t="shared" si="83"/>
        <v>0</v>
      </c>
      <c r="U114" s="60">
        <f t="shared" si="83"/>
        <v>52329.46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170.53</v>
      </c>
      <c r="Z114" s="60">
        <f t="shared" si="83"/>
        <v>68.209999999999994</v>
      </c>
      <c r="AA114" s="60">
        <f t="shared" si="83"/>
        <v>2634.23</v>
      </c>
      <c r="AB114" s="60">
        <f t="shared" si="83"/>
        <v>3112.71</v>
      </c>
      <c r="AC114" s="60">
        <f t="shared" si="83"/>
        <v>425.74</v>
      </c>
      <c r="AD114" s="60">
        <f t="shared" si="83"/>
        <v>37918.86</v>
      </c>
      <c r="AE114" s="60">
        <f t="shared" si="83"/>
        <v>1696.05</v>
      </c>
      <c r="AF114" s="60">
        <f t="shared" si="83"/>
        <v>831.88</v>
      </c>
      <c r="AG114" s="60">
        <f t="shared" si="83"/>
        <v>678.36</v>
      </c>
      <c r="AH114" s="60">
        <f t="shared" si="83"/>
        <v>841.16</v>
      </c>
      <c r="AI114" s="60">
        <f t="shared" si="83"/>
        <v>0</v>
      </c>
      <c r="AJ114" s="60">
        <f t="shared" si="83"/>
        <v>3429.5299999999997</v>
      </c>
      <c r="AK114" s="60">
        <f t="shared" si="83"/>
        <v>33561.189999999995</v>
      </c>
      <c r="AL114" s="60">
        <f t="shared" si="83"/>
        <v>3906.45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96213.71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607.84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5954.2</v>
      </c>
      <c r="T115" s="83">
        <f t="shared" si="85"/>
        <v>0</v>
      </c>
      <c r="U115" s="83">
        <f t="shared" si="85"/>
        <v>36050.89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2374.9299999999998</v>
      </c>
      <c r="AC115" s="83">
        <f t="shared" si="85"/>
        <v>189.81</v>
      </c>
      <c r="AD115" s="83">
        <f t="shared" si="85"/>
        <v>27453.710000000003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2317.14</v>
      </c>
      <c r="AK115" s="83">
        <f t="shared" si="85"/>
        <v>20277.489999999998</v>
      </c>
      <c r="AL115" s="83">
        <f t="shared" si="85"/>
        <v>987.7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49453.400000000009</v>
      </c>
      <c r="K116" s="70"/>
      <c r="L116" s="70"/>
      <c r="M116" s="70">
        <v>607.84</v>
      </c>
      <c r="N116" s="70"/>
      <c r="O116" s="70"/>
      <c r="P116" s="70"/>
      <c r="Q116" s="70"/>
      <c r="R116" s="70"/>
      <c r="S116" s="70">
        <v>2737.89</v>
      </c>
      <c r="T116" s="70"/>
      <c r="U116" s="70">
        <v>15058.4</v>
      </c>
      <c r="V116" s="70"/>
      <c r="W116" s="70"/>
      <c r="X116" s="70"/>
      <c r="Y116" s="70"/>
      <c r="Z116" s="70"/>
      <c r="AA116" s="70"/>
      <c r="AB116" s="70">
        <v>1883.49</v>
      </c>
      <c r="AC116" s="70">
        <v>119.15</v>
      </c>
      <c r="AD116" s="70">
        <v>21688.15</v>
      </c>
      <c r="AE116" s="70"/>
      <c r="AF116" s="70"/>
      <c r="AG116" s="70"/>
      <c r="AH116" s="70"/>
      <c r="AI116" s="70"/>
      <c r="AJ116" s="70">
        <v>864.79</v>
      </c>
      <c r="AK116" s="70">
        <v>6493.69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46760.31</v>
      </c>
      <c r="K117" s="70"/>
      <c r="L117" s="70"/>
      <c r="M117" s="70"/>
      <c r="N117" s="70"/>
      <c r="O117" s="70"/>
      <c r="P117" s="70"/>
      <c r="Q117" s="70"/>
      <c r="R117" s="70"/>
      <c r="S117" s="70">
        <v>3216.31</v>
      </c>
      <c r="T117" s="70"/>
      <c r="U117" s="70">
        <v>20992.49</v>
      </c>
      <c r="V117" s="70"/>
      <c r="W117" s="70"/>
      <c r="X117" s="70"/>
      <c r="Y117" s="70"/>
      <c r="Z117" s="70"/>
      <c r="AA117" s="70"/>
      <c r="AB117" s="70">
        <v>491.44</v>
      </c>
      <c r="AC117" s="70">
        <v>70.66</v>
      </c>
      <c r="AD117" s="70">
        <v>5765.56</v>
      </c>
      <c r="AE117" s="70"/>
      <c r="AF117" s="70"/>
      <c r="AG117" s="70"/>
      <c r="AH117" s="70"/>
      <c r="AI117" s="70"/>
      <c r="AJ117" s="70">
        <v>1452.35</v>
      </c>
      <c r="AK117" s="70">
        <v>13783.8</v>
      </c>
      <c r="AL117" s="70">
        <v>987.7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85461.430000000022</v>
      </c>
      <c r="K120" s="83">
        <f>SUM(K121:K124)</f>
        <v>0</v>
      </c>
      <c r="L120" s="83">
        <f t="shared" ref="L120:BW120" si="87">SUM(L121:L124)</f>
        <v>277.82</v>
      </c>
      <c r="M120" s="83">
        <f t="shared" si="87"/>
        <v>10828.19</v>
      </c>
      <c r="N120" s="83">
        <f t="shared" si="87"/>
        <v>0</v>
      </c>
      <c r="O120" s="83">
        <f t="shared" si="87"/>
        <v>2363.9</v>
      </c>
      <c r="P120" s="83">
        <f t="shared" si="87"/>
        <v>0</v>
      </c>
      <c r="Q120" s="83">
        <f t="shared" si="87"/>
        <v>18704.5</v>
      </c>
      <c r="R120" s="83">
        <f t="shared" si="87"/>
        <v>0</v>
      </c>
      <c r="S120" s="83">
        <f t="shared" si="87"/>
        <v>3253.16</v>
      </c>
      <c r="T120" s="83">
        <f t="shared" si="87"/>
        <v>0</v>
      </c>
      <c r="U120" s="83">
        <f t="shared" si="87"/>
        <v>16278.57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170.53</v>
      </c>
      <c r="Z120" s="83">
        <f t="shared" si="87"/>
        <v>68.209999999999994</v>
      </c>
      <c r="AA120" s="83">
        <f t="shared" si="87"/>
        <v>2634.23</v>
      </c>
      <c r="AB120" s="83">
        <f t="shared" si="87"/>
        <v>704.19</v>
      </c>
      <c r="AC120" s="83">
        <f t="shared" si="87"/>
        <v>209.37</v>
      </c>
      <c r="AD120" s="83">
        <f t="shared" si="87"/>
        <v>9592.07</v>
      </c>
      <c r="AE120" s="83">
        <f t="shared" si="87"/>
        <v>1696.05</v>
      </c>
      <c r="AF120" s="83">
        <f t="shared" si="87"/>
        <v>831.88</v>
      </c>
      <c r="AG120" s="83">
        <f t="shared" si="87"/>
        <v>678.36</v>
      </c>
      <c r="AH120" s="83">
        <f t="shared" si="87"/>
        <v>841.16</v>
      </c>
      <c r="AI120" s="83">
        <f t="shared" si="87"/>
        <v>0</v>
      </c>
      <c r="AJ120" s="83">
        <f t="shared" si="87"/>
        <v>1112.3900000000001</v>
      </c>
      <c r="AK120" s="83">
        <f t="shared" si="87"/>
        <v>12298.1</v>
      </c>
      <c r="AL120" s="83">
        <f t="shared" si="87"/>
        <v>2918.75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0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0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85461.430000000022</v>
      </c>
      <c r="K122" s="70"/>
      <c r="L122" s="70">
        <v>277.82</v>
      </c>
      <c r="M122" s="70">
        <v>10828.19</v>
      </c>
      <c r="N122" s="70"/>
      <c r="O122" s="70">
        <v>2363.9</v>
      </c>
      <c r="P122" s="70"/>
      <c r="Q122" s="70">
        <v>18704.5</v>
      </c>
      <c r="R122" s="70"/>
      <c r="S122" s="70">
        <v>3253.16</v>
      </c>
      <c r="T122" s="70"/>
      <c r="U122" s="70">
        <v>16278.57</v>
      </c>
      <c r="V122" s="70"/>
      <c r="W122" s="70"/>
      <c r="X122" s="70"/>
      <c r="Y122" s="70">
        <v>170.53</v>
      </c>
      <c r="Z122" s="70">
        <v>68.209999999999994</v>
      </c>
      <c r="AA122" s="70">
        <v>2634.23</v>
      </c>
      <c r="AB122" s="70">
        <v>704.19</v>
      </c>
      <c r="AC122" s="70">
        <v>209.37</v>
      </c>
      <c r="AD122" s="70">
        <v>9592.07</v>
      </c>
      <c r="AE122" s="70">
        <v>1696.05</v>
      </c>
      <c r="AF122" s="70">
        <v>831.88</v>
      </c>
      <c r="AG122" s="70">
        <v>678.36</v>
      </c>
      <c r="AH122" s="70">
        <v>841.16</v>
      </c>
      <c r="AI122" s="70"/>
      <c r="AJ122" s="70">
        <v>1112.3900000000001</v>
      </c>
      <c r="AK122" s="70">
        <v>12298.1</v>
      </c>
      <c r="AL122" s="70">
        <v>2918.75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1918.83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33.590000000000003</v>
      </c>
      <c r="AC130" s="83">
        <f t="shared" si="91"/>
        <v>26.56</v>
      </c>
      <c r="AD130" s="83">
        <f t="shared" si="91"/>
        <v>873.08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0</v>
      </c>
      <c r="AK130" s="83">
        <f t="shared" si="91"/>
        <v>985.6</v>
      </c>
      <c r="AL130" s="83">
        <f t="shared" si="91"/>
        <v>0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1918.83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33.590000000000003</v>
      </c>
      <c r="AC132" s="70">
        <v>26.56</v>
      </c>
      <c r="AD132" s="70">
        <v>873.08</v>
      </c>
      <c r="AE132" s="70"/>
      <c r="AF132" s="70"/>
      <c r="AG132" s="70"/>
      <c r="AH132" s="70"/>
      <c r="AI132" s="70"/>
      <c r="AJ132" s="70"/>
      <c r="AK132" s="70">
        <v>985.6</v>
      </c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227092.02000000002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5192.87</v>
      </c>
      <c r="N135" s="60">
        <f t="shared" si="94"/>
        <v>0</v>
      </c>
      <c r="O135" s="60">
        <f t="shared" si="94"/>
        <v>1639.23</v>
      </c>
      <c r="P135" s="60">
        <f t="shared" si="94"/>
        <v>0</v>
      </c>
      <c r="Q135" s="60">
        <f t="shared" si="94"/>
        <v>13070.14</v>
      </c>
      <c r="R135" s="60">
        <f t="shared" si="94"/>
        <v>0</v>
      </c>
      <c r="S135" s="60">
        <f t="shared" si="94"/>
        <v>16061.380000000001</v>
      </c>
      <c r="T135" s="60">
        <f t="shared" si="94"/>
        <v>0</v>
      </c>
      <c r="U135" s="60">
        <f t="shared" si="94"/>
        <v>82247.759999999995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0</v>
      </c>
      <c r="AB135" s="60">
        <f t="shared" si="94"/>
        <v>3237.8199999999997</v>
      </c>
      <c r="AC135" s="60">
        <f t="shared" si="94"/>
        <v>1441.3</v>
      </c>
      <c r="AD135" s="60">
        <f t="shared" si="94"/>
        <v>50346.489999999991</v>
      </c>
      <c r="AE135" s="60">
        <f t="shared" si="94"/>
        <v>745.23</v>
      </c>
      <c r="AF135" s="60">
        <f t="shared" si="94"/>
        <v>475.87</v>
      </c>
      <c r="AG135" s="60">
        <f t="shared" si="94"/>
        <v>348.81</v>
      </c>
      <c r="AH135" s="60">
        <f t="shared" si="94"/>
        <v>698.7</v>
      </c>
      <c r="AI135" s="60">
        <f t="shared" si="94"/>
        <v>0</v>
      </c>
      <c r="AJ135" s="60">
        <f t="shared" si="94"/>
        <v>1646.15</v>
      </c>
      <c r="AK135" s="60">
        <f t="shared" si="94"/>
        <v>45390.140000000007</v>
      </c>
      <c r="AL135" s="60">
        <f t="shared" si="94"/>
        <v>1860.41</v>
      </c>
      <c r="AM135" s="60">
        <f t="shared" si="94"/>
        <v>2689.72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63527.659999999996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2777.49</v>
      </c>
      <c r="N136" s="70">
        <f t="shared" si="96"/>
        <v>0</v>
      </c>
      <c r="O136" s="70">
        <f t="shared" si="96"/>
        <v>1080.55</v>
      </c>
      <c r="P136" s="70">
        <f t="shared" si="96"/>
        <v>0</v>
      </c>
      <c r="Q136" s="70">
        <f t="shared" si="96"/>
        <v>7055.11</v>
      </c>
      <c r="R136" s="70">
        <f t="shared" si="96"/>
        <v>0</v>
      </c>
      <c r="S136" s="70">
        <f t="shared" si="96"/>
        <v>3425.57</v>
      </c>
      <c r="T136" s="70">
        <f t="shared" si="96"/>
        <v>0</v>
      </c>
      <c r="U136" s="70">
        <f t="shared" si="96"/>
        <v>18718.27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1062.3399999999999</v>
      </c>
      <c r="AC136" s="70">
        <f t="shared" si="96"/>
        <v>389.53</v>
      </c>
      <c r="AD136" s="70">
        <f t="shared" si="96"/>
        <v>15834.09</v>
      </c>
      <c r="AE136" s="70">
        <f t="shared" si="96"/>
        <v>397.31</v>
      </c>
      <c r="AF136" s="70">
        <f t="shared" si="96"/>
        <v>278.49</v>
      </c>
      <c r="AG136" s="70">
        <f t="shared" si="96"/>
        <v>211.65</v>
      </c>
      <c r="AH136" s="70">
        <f t="shared" si="96"/>
        <v>467.87</v>
      </c>
      <c r="AI136" s="70">
        <f t="shared" si="96"/>
        <v>0</v>
      </c>
      <c r="AJ136" s="70">
        <f t="shared" si="96"/>
        <v>240.22</v>
      </c>
      <c r="AK136" s="70">
        <f t="shared" si="96"/>
        <v>11416.93</v>
      </c>
      <c r="AL136" s="70">
        <f t="shared" si="96"/>
        <v>172.24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8602.93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>
        <v>804.18</v>
      </c>
      <c r="AC137" s="70">
        <v>112.07</v>
      </c>
      <c r="AD137" s="70">
        <v>7686.68</v>
      </c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1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54924.73</v>
      </c>
      <c r="K139" s="70"/>
      <c r="L139" s="70"/>
      <c r="M139" s="70">
        <v>2777.49</v>
      </c>
      <c r="N139" s="70"/>
      <c r="O139" s="70">
        <v>1080.55</v>
      </c>
      <c r="P139" s="70"/>
      <c r="Q139" s="70">
        <v>7055.11</v>
      </c>
      <c r="R139" s="70"/>
      <c r="S139" s="70">
        <v>3425.57</v>
      </c>
      <c r="T139" s="70"/>
      <c r="U139" s="70">
        <v>18718.27</v>
      </c>
      <c r="V139" s="70"/>
      <c r="W139" s="70"/>
      <c r="X139" s="70"/>
      <c r="Y139" s="70"/>
      <c r="Z139" s="70"/>
      <c r="AA139" s="70"/>
      <c r="AB139" s="70">
        <v>258.16000000000003</v>
      </c>
      <c r="AC139" s="70">
        <v>277.45999999999998</v>
      </c>
      <c r="AD139" s="70">
        <v>8147.41</v>
      </c>
      <c r="AE139" s="70">
        <v>397.31</v>
      </c>
      <c r="AF139" s="70">
        <v>278.49</v>
      </c>
      <c r="AG139" s="70">
        <v>211.65</v>
      </c>
      <c r="AH139" s="70">
        <v>467.87</v>
      </c>
      <c r="AI139" s="70"/>
      <c r="AJ139" s="70">
        <v>240.22</v>
      </c>
      <c r="AK139" s="70">
        <v>11416.93</v>
      </c>
      <c r="AL139" s="70">
        <v>172.24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/>
      <c r="N140" s="70"/>
      <c r="O140" s="70"/>
      <c r="P140" s="70"/>
      <c r="Q140" s="70"/>
      <c r="R140" s="70"/>
      <c r="S140" s="70"/>
      <c r="T140" s="70"/>
      <c r="U140" s="70"/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163564.36000000002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2415.38</v>
      </c>
      <c r="N145" s="70">
        <f t="shared" si="103"/>
        <v>0</v>
      </c>
      <c r="O145" s="70">
        <f t="shared" si="103"/>
        <v>558.67999999999995</v>
      </c>
      <c r="P145" s="70">
        <f t="shared" si="103"/>
        <v>0</v>
      </c>
      <c r="Q145" s="70">
        <f t="shared" si="103"/>
        <v>6015.03</v>
      </c>
      <c r="R145" s="70">
        <f t="shared" si="103"/>
        <v>0</v>
      </c>
      <c r="S145" s="70">
        <f t="shared" si="103"/>
        <v>12635.810000000001</v>
      </c>
      <c r="T145" s="70">
        <f t="shared" si="103"/>
        <v>0</v>
      </c>
      <c r="U145" s="70">
        <f t="shared" si="103"/>
        <v>63529.49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0</v>
      </c>
      <c r="AB145" s="70">
        <f t="shared" si="103"/>
        <v>2175.48</v>
      </c>
      <c r="AC145" s="70">
        <f t="shared" si="103"/>
        <v>1051.77</v>
      </c>
      <c r="AD145" s="70">
        <f t="shared" si="103"/>
        <v>34512.399999999994</v>
      </c>
      <c r="AE145" s="70">
        <f t="shared" si="103"/>
        <v>347.92</v>
      </c>
      <c r="AF145" s="70">
        <f t="shared" si="103"/>
        <v>197.38</v>
      </c>
      <c r="AG145" s="70">
        <f t="shared" si="103"/>
        <v>137.16</v>
      </c>
      <c r="AH145" s="70">
        <f t="shared" si="103"/>
        <v>230.83</v>
      </c>
      <c r="AI145" s="70">
        <f t="shared" si="103"/>
        <v>0</v>
      </c>
      <c r="AJ145" s="70">
        <f t="shared" si="103"/>
        <v>1405.93</v>
      </c>
      <c r="AK145" s="70">
        <f t="shared" si="103"/>
        <v>33973.210000000006</v>
      </c>
      <c r="AL145" s="70">
        <f t="shared" si="103"/>
        <v>1688.17</v>
      </c>
      <c r="AM145" s="70">
        <f t="shared" si="103"/>
        <v>2689.72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12354.75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381.05</v>
      </c>
      <c r="AC146" s="70">
        <v>90</v>
      </c>
      <c r="AD146" s="70">
        <v>3723.12</v>
      </c>
      <c r="AE146" s="70"/>
      <c r="AF146" s="70"/>
      <c r="AG146" s="70"/>
      <c r="AH146" s="70"/>
      <c r="AI146" s="70"/>
      <c r="AJ146" s="70">
        <v>428.86</v>
      </c>
      <c r="AK146" s="70">
        <v>4429.8100000000004</v>
      </c>
      <c r="AL146" s="70">
        <v>612.19000000000005</v>
      </c>
      <c r="AM146" s="70">
        <v>2689.72</v>
      </c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79033.05</v>
      </c>
      <c r="K147" s="70"/>
      <c r="L147" s="70"/>
      <c r="M147" s="70"/>
      <c r="N147" s="70"/>
      <c r="O147" s="70"/>
      <c r="P147" s="70"/>
      <c r="Q147" s="70"/>
      <c r="R147" s="70"/>
      <c r="S147" s="70">
        <v>5571.38</v>
      </c>
      <c r="T147" s="70"/>
      <c r="U147" s="70">
        <v>31503.64</v>
      </c>
      <c r="V147" s="70"/>
      <c r="W147" s="70"/>
      <c r="X147" s="70"/>
      <c r="Y147" s="70"/>
      <c r="Z147" s="70"/>
      <c r="AA147" s="70"/>
      <c r="AB147" s="70">
        <v>1311.92</v>
      </c>
      <c r="AC147" s="70">
        <v>556.04</v>
      </c>
      <c r="AD147" s="70">
        <v>22222.21</v>
      </c>
      <c r="AE147" s="70"/>
      <c r="AF147" s="70"/>
      <c r="AG147" s="70"/>
      <c r="AH147" s="70"/>
      <c r="AI147" s="70"/>
      <c r="AJ147" s="70">
        <v>566.65</v>
      </c>
      <c r="AK147" s="70">
        <v>16712.79</v>
      </c>
      <c r="AL147" s="70">
        <v>588.41999999999996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72176.56</v>
      </c>
      <c r="K148" s="70"/>
      <c r="L148" s="70"/>
      <c r="M148" s="70">
        <v>2415.38</v>
      </c>
      <c r="N148" s="70"/>
      <c r="O148" s="70">
        <v>558.67999999999995</v>
      </c>
      <c r="P148" s="70"/>
      <c r="Q148" s="70">
        <v>6015.03</v>
      </c>
      <c r="R148" s="70"/>
      <c r="S148" s="70">
        <v>7064.43</v>
      </c>
      <c r="T148" s="70"/>
      <c r="U148" s="70">
        <v>32025.85</v>
      </c>
      <c r="V148" s="70"/>
      <c r="W148" s="70"/>
      <c r="X148" s="70"/>
      <c r="Y148" s="70"/>
      <c r="Z148" s="70"/>
      <c r="AA148" s="70"/>
      <c r="AB148" s="70">
        <v>482.51</v>
      </c>
      <c r="AC148" s="70">
        <v>405.73</v>
      </c>
      <c r="AD148" s="70">
        <v>8567.07</v>
      </c>
      <c r="AE148" s="70">
        <v>347.92</v>
      </c>
      <c r="AF148" s="70">
        <v>197.38</v>
      </c>
      <c r="AG148" s="70">
        <v>137.16</v>
      </c>
      <c r="AH148" s="70">
        <v>230.83</v>
      </c>
      <c r="AI148" s="70"/>
      <c r="AJ148" s="70">
        <v>410.42</v>
      </c>
      <c r="AK148" s="70">
        <v>12830.61</v>
      </c>
      <c r="AL148" s="70">
        <v>487.56</v>
      </c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3639127.79</v>
      </c>
      <c r="K155" s="60">
        <f>SUM(K156,K166)</f>
        <v>0</v>
      </c>
      <c r="L155" s="60">
        <f t="shared" ref="L155:BW155" si="107">SUM(L156,L166)</f>
        <v>10207.67</v>
      </c>
      <c r="M155" s="60">
        <f t="shared" si="107"/>
        <v>361671.03</v>
      </c>
      <c r="N155" s="60">
        <f t="shared" si="107"/>
        <v>0</v>
      </c>
      <c r="O155" s="60">
        <f t="shared" si="107"/>
        <v>14564.48</v>
      </c>
      <c r="P155" s="60">
        <f t="shared" si="107"/>
        <v>85091.540000000008</v>
      </c>
      <c r="Q155" s="60">
        <f t="shared" si="107"/>
        <v>721855.53</v>
      </c>
      <c r="R155" s="60">
        <f t="shared" si="107"/>
        <v>0</v>
      </c>
      <c r="S155" s="60">
        <f t="shared" si="107"/>
        <v>0</v>
      </c>
      <c r="T155" s="60">
        <f t="shared" si="107"/>
        <v>295735.04000000004</v>
      </c>
      <c r="U155" s="60">
        <f t="shared" si="107"/>
        <v>762334.57000000007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734.37000000000012</v>
      </c>
      <c r="Z155" s="60">
        <f t="shared" si="107"/>
        <v>187631.46</v>
      </c>
      <c r="AA155" s="60">
        <f t="shared" si="107"/>
        <v>240571.07</v>
      </c>
      <c r="AB155" s="60">
        <f t="shared" si="107"/>
        <v>0</v>
      </c>
      <c r="AC155" s="60">
        <f t="shared" si="107"/>
        <v>171789.49</v>
      </c>
      <c r="AD155" s="60">
        <f t="shared" si="107"/>
        <v>389824.23</v>
      </c>
      <c r="AE155" s="60">
        <f t="shared" si="107"/>
        <v>55129.600000000006</v>
      </c>
      <c r="AF155" s="60">
        <f t="shared" si="107"/>
        <v>21469.42</v>
      </c>
      <c r="AG155" s="60">
        <f t="shared" si="107"/>
        <v>12949.72</v>
      </c>
      <c r="AH155" s="60">
        <f t="shared" si="107"/>
        <v>22361.53</v>
      </c>
      <c r="AI155" s="60">
        <f t="shared" si="107"/>
        <v>0</v>
      </c>
      <c r="AJ155" s="60">
        <f t="shared" si="107"/>
        <v>9.32</v>
      </c>
      <c r="AK155" s="60">
        <f t="shared" si="107"/>
        <v>194297.33999999997</v>
      </c>
      <c r="AL155" s="60">
        <f t="shared" si="107"/>
        <v>65938.099999999991</v>
      </c>
      <c r="AM155" s="60">
        <f t="shared" si="107"/>
        <v>13083.539999999999</v>
      </c>
      <c r="AN155" s="60">
        <f t="shared" si="107"/>
        <v>0</v>
      </c>
      <c r="AO155" s="60">
        <f t="shared" si="107"/>
        <v>11878.74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2521689.9300000002</v>
      </c>
      <c r="K156" s="60">
        <f>SUM(K157,K165)</f>
        <v>0</v>
      </c>
      <c r="L156" s="60">
        <f t="shared" ref="L156:BW156" si="109">SUM(L157,L165)</f>
        <v>8147.74</v>
      </c>
      <c r="M156" s="60">
        <f t="shared" si="109"/>
        <v>290348.04000000004</v>
      </c>
      <c r="N156" s="60">
        <f t="shared" si="109"/>
        <v>0</v>
      </c>
      <c r="O156" s="60">
        <f t="shared" si="109"/>
        <v>10179.120000000001</v>
      </c>
      <c r="P156" s="60">
        <f t="shared" si="109"/>
        <v>71714.98000000001</v>
      </c>
      <c r="Q156" s="60">
        <f t="shared" si="109"/>
        <v>576019.79</v>
      </c>
      <c r="R156" s="60">
        <f t="shared" si="109"/>
        <v>0</v>
      </c>
      <c r="S156" s="60">
        <f t="shared" si="109"/>
        <v>0</v>
      </c>
      <c r="T156" s="60">
        <f t="shared" si="109"/>
        <v>112369.32</v>
      </c>
      <c r="U156" s="60">
        <f t="shared" si="109"/>
        <v>290159.19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459.57000000000005</v>
      </c>
      <c r="Z156" s="60">
        <f t="shared" si="109"/>
        <v>134919.56</v>
      </c>
      <c r="AA156" s="60">
        <f t="shared" si="109"/>
        <v>171248.88</v>
      </c>
      <c r="AB156" s="60">
        <f t="shared" si="109"/>
        <v>0</v>
      </c>
      <c r="AC156" s="60">
        <f t="shared" si="109"/>
        <v>166104.66999999998</v>
      </c>
      <c r="AD156" s="60">
        <f t="shared" si="109"/>
        <v>371392.45</v>
      </c>
      <c r="AE156" s="60">
        <f t="shared" si="109"/>
        <v>43222.15</v>
      </c>
      <c r="AF156" s="60">
        <f t="shared" si="109"/>
        <v>16906.41</v>
      </c>
      <c r="AG156" s="60">
        <f t="shared" si="109"/>
        <v>10364.5</v>
      </c>
      <c r="AH156" s="60">
        <f t="shared" si="109"/>
        <v>18071.63</v>
      </c>
      <c r="AI156" s="60">
        <f t="shared" si="109"/>
        <v>0</v>
      </c>
      <c r="AJ156" s="60">
        <f t="shared" si="109"/>
        <v>0</v>
      </c>
      <c r="AK156" s="60">
        <f t="shared" si="109"/>
        <v>148555.52999999997</v>
      </c>
      <c r="AL156" s="60">
        <f t="shared" si="109"/>
        <v>56544.119999999995</v>
      </c>
      <c r="AM156" s="60">
        <f t="shared" si="109"/>
        <v>13083.539999999999</v>
      </c>
      <c r="AN156" s="60">
        <f t="shared" si="109"/>
        <v>0</v>
      </c>
      <c r="AO156" s="60">
        <f t="shared" si="109"/>
        <v>11878.74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2176538.6000000006</v>
      </c>
      <c r="K157" s="83">
        <f>SUM(K158,K162,K163,K164)</f>
        <v>0</v>
      </c>
      <c r="L157" s="83">
        <f t="shared" ref="L157:BW157" si="111">SUM(L158,L162,L163,L164)</f>
        <v>6565.4</v>
      </c>
      <c r="M157" s="83">
        <f t="shared" si="111"/>
        <v>186421.22000000003</v>
      </c>
      <c r="N157" s="83">
        <f t="shared" si="111"/>
        <v>0</v>
      </c>
      <c r="O157" s="83">
        <f t="shared" si="111"/>
        <v>0</v>
      </c>
      <c r="P157" s="83">
        <f t="shared" si="111"/>
        <v>62450.170000000006</v>
      </c>
      <c r="Q157" s="83">
        <f t="shared" si="111"/>
        <v>401511.93</v>
      </c>
      <c r="R157" s="83">
        <f t="shared" si="111"/>
        <v>0</v>
      </c>
      <c r="S157" s="83">
        <f t="shared" si="111"/>
        <v>0</v>
      </c>
      <c r="T157" s="83">
        <f t="shared" si="111"/>
        <v>112369.32</v>
      </c>
      <c r="U157" s="83">
        <f t="shared" si="111"/>
        <v>290159.19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459.57000000000005</v>
      </c>
      <c r="Z157" s="83">
        <f t="shared" si="111"/>
        <v>134919.56</v>
      </c>
      <c r="AA157" s="83">
        <f t="shared" si="111"/>
        <v>171248.88</v>
      </c>
      <c r="AB157" s="83">
        <f t="shared" si="111"/>
        <v>0</v>
      </c>
      <c r="AC157" s="83">
        <f t="shared" si="111"/>
        <v>166104.66999999998</v>
      </c>
      <c r="AD157" s="83">
        <f t="shared" si="111"/>
        <v>371392.45</v>
      </c>
      <c r="AE157" s="83">
        <f t="shared" si="111"/>
        <v>30031.31</v>
      </c>
      <c r="AF157" s="83">
        <f t="shared" si="111"/>
        <v>11958.06</v>
      </c>
      <c r="AG157" s="83">
        <f t="shared" si="111"/>
        <v>6795.14</v>
      </c>
      <c r="AH157" s="83">
        <f t="shared" si="111"/>
        <v>10206.120000000001</v>
      </c>
      <c r="AI157" s="83">
        <f t="shared" si="111"/>
        <v>0</v>
      </c>
      <c r="AJ157" s="83">
        <f t="shared" si="111"/>
        <v>0</v>
      </c>
      <c r="AK157" s="83">
        <f t="shared" si="111"/>
        <v>136593.28999999998</v>
      </c>
      <c r="AL157" s="83">
        <f t="shared" si="111"/>
        <v>52390.039999999994</v>
      </c>
      <c r="AM157" s="83">
        <f t="shared" si="111"/>
        <v>13083.539999999999</v>
      </c>
      <c r="AN157" s="83">
        <f t="shared" si="111"/>
        <v>0</v>
      </c>
      <c r="AO157" s="83">
        <f t="shared" si="111"/>
        <v>11878.74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1401194.4600000002</v>
      </c>
      <c r="K158" s="72">
        <f>SUM(K159:K161)</f>
        <v>0</v>
      </c>
      <c r="L158" s="72">
        <f t="shared" ref="L158:BW158" si="113">SUM(L159:L161)</f>
        <v>4880.4399999999996</v>
      </c>
      <c r="M158" s="72">
        <f t="shared" si="113"/>
        <v>115784.55</v>
      </c>
      <c r="N158" s="72">
        <f t="shared" si="113"/>
        <v>0</v>
      </c>
      <c r="O158" s="72">
        <f t="shared" si="113"/>
        <v>0</v>
      </c>
      <c r="P158" s="72">
        <f t="shared" si="113"/>
        <v>43625.19</v>
      </c>
      <c r="Q158" s="72">
        <f t="shared" si="113"/>
        <v>287106</v>
      </c>
      <c r="R158" s="72">
        <f t="shared" si="113"/>
        <v>0</v>
      </c>
      <c r="S158" s="72">
        <f t="shared" si="113"/>
        <v>0</v>
      </c>
      <c r="T158" s="72">
        <f t="shared" si="113"/>
        <v>74534.09</v>
      </c>
      <c r="U158" s="72">
        <f t="shared" si="113"/>
        <v>202664.7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382.04</v>
      </c>
      <c r="Z158" s="72">
        <f t="shared" si="113"/>
        <v>81852.740000000005</v>
      </c>
      <c r="AA158" s="72">
        <f t="shared" si="113"/>
        <v>114165.01</v>
      </c>
      <c r="AB158" s="72">
        <f t="shared" si="113"/>
        <v>0</v>
      </c>
      <c r="AC158" s="72">
        <f t="shared" si="113"/>
        <v>95175.4</v>
      </c>
      <c r="AD158" s="72">
        <f t="shared" si="113"/>
        <v>213209.26</v>
      </c>
      <c r="AE158" s="72">
        <f t="shared" si="113"/>
        <v>19200.32</v>
      </c>
      <c r="AF158" s="72">
        <f t="shared" si="113"/>
        <v>8048.37</v>
      </c>
      <c r="AG158" s="72">
        <f t="shared" si="113"/>
        <v>4599.33</v>
      </c>
      <c r="AH158" s="72">
        <f t="shared" si="113"/>
        <v>7124.54</v>
      </c>
      <c r="AI158" s="72">
        <f t="shared" si="113"/>
        <v>0</v>
      </c>
      <c r="AJ158" s="72">
        <f t="shared" si="113"/>
        <v>0</v>
      </c>
      <c r="AK158" s="72">
        <f t="shared" si="113"/>
        <v>79022.759999999995</v>
      </c>
      <c r="AL158" s="72">
        <f t="shared" si="113"/>
        <v>29249.26</v>
      </c>
      <c r="AM158" s="72">
        <f t="shared" si="113"/>
        <v>10894.65</v>
      </c>
      <c r="AN158" s="72">
        <f t="shared" si="113"/>
        <v>0</v>
      </c>
      <c r="AO158" s="72">
        <f t="shared" si="113"/>
        <v>9675.81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1401194.4600000002</v>
      </c>
      <c r="K159" s="70"/>
      <c r="L159" s="70">
        <v>4880.4399999999996</v>
      </c>
      <c r="M159" s="70">
        <v>115784.55</v>
      </c>
      <c r="N159" s="70"/>
      <c r="O159" s="70"/>
      <c r="P159" s="70">
        <v>43625.19</v>
      </c>
      <c r="Q159" s="70">
        <v>287106</v>
      </c>
      <c r="R159" s="70"/>
      <c r="S159" s="70"/>
      <c r="T159" s="70">
        <v>74534.09</v>
      </c>
      <c r="U159" s="70">
        <v>202664.7</v>
      </c>
      <c r="V159" s="70"/>
      <c r="W159" s="70"/>
      <c r="X159" s="70"/>
      <c r="Y159" s="70">
        <v>382.04</v>
      </c>
      <c r="Z159" s="70">
        <v>81852.740000000005</v>
      </c>
      <c r="AA159" s="70">
        <v>114165.01</v>
      </c>
      <c r="AB159" s="70"/>
      <c r="AC159" s="70">
        <v>95175.4</v>
      </c>
      <c r="AD159" s="70">
        <v>213209.26</v>
      </c>
      <c r="AE159" s="70">
        <v>19200.32</v>
      </c>
      <c r="AF159" s="70">
        <v>8048.37</v>
      </c>
      <c r="AG159" s="70">
        <v>4599.33</v>
      </c>
      <c r="AH159" s="70">
        <v>7124.54</v>
      </c>
      <c r="AI159" s="70"/>
      <c r="AJ159" s="70"/>
      <c r="AK159" s="70">
        <v>79022.759999999995</v>
      </c>
      <c r="AL159" s="70">
        <v>29249.26</v>
      </c>
      <c r="AM159" s="70">
        <v>10894.65</v>
      </c>
      <c r="AN159" s="70"/>
      <c r="AO159" s="70">
        <v>9675.81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504299.29</v>
      </c>
      <c r="K162" s="70"/>
      <c r="L162" s="70">
        <v>1477.57</v>
      </c>
      <c r="M162" s="70">
        <v>36002.28</v>
      </c>
      <c r="N162" s="70"/>
      <c r="O162" s="70"/>
      <c r="P162" s="70">
        <v>12448.12</v>
      </c>
      <c r="Q162" s="70">
        <v>62234.12</v>
      </c>
      <c r="R162" s="70"/>
      <c r="S162" s="70"/>
      <c r="T162" s="70">
        <v>23826.19</v>
      </c>
      <c r="U162" s="70">
        <v>65743.31</v>
      </c>
      <c r="V162" s="70"/>
      <c r="W162" s="70"/>
      <c r="X162" s="70"/>
      <c r="Y162" s="70"/>
      <c r="Z162" s="70">
        <v>38880.6</v>
      </c>
      <c r="AA162" s="70">
        <v>39907.68</v>
      </c>
      <c r="AB162" s="70"/>
      <c r="AC162" s="70">
        <v>51879.46</v>
      </c>
      <c r="AD162" s="70">
        <v>112240.79</v>
      </c>
      <c r="AE162" s="70">
        <v>6230.81</v>
      </c>
      <c r="AF162" s="70">
        <v>2253.87</v>
      </c>
      <c r="AG162" s="70">
        <v>1151.1300000000001</v>
      </c>
      <c r="AH162" s="70">
        <v>1229.4000000000001</v>
      </c>
      <c r="AI162" s="70"/>
      <c r="AJ162" s="70"/>
      <c r="AK162" s="70">
        <v>30011.17</v>
      </c>
      <c r="AL162" s="70">
        <v>14710.25</v>
      </c>
      <c r="AM162" s="70">
        <v>2004.73</v>
      </c>
      <c r="AN162" s="70"/>
      <c r="AO162" s="70">
        <v>2067.81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271044.84999999998</v>
      </c>
      <c r="K163" s="70"/>
      <c r="L163" s="70">
        <v>207.39</v>
      </c>
      <c r="M163" s="70">
        <v>34634.39</v>
      </c>
      <c r="N163" s="70"/>
      <c r="O163" s="70"/>
      <c r="P163" s="70">
        <v>6376.86</v>
      </c>
      <c r="Q163" s="70">
        <v>52171.81</v>
      </c>
      <c r="R163" s="70"/>
      <c r="S163" s="70"/>
      <c r="T163" s="70">
        <v>14009.04</v>
      </c>
      <c r="U163" s="70">
        <v>21751.18</v>
      </c>
      <c r="V163" s="70"/>
      <c r="W163" s="70"/>
      <c r="X163" s="70"/>
      <c r="Y163" s="70">
        <v>77.53</v>
      </c>
      <c r="Z163" s="70">
        <v>14186.22</v>
      </c>
      <c r="AA163" s="70">
        <v>17176.189999999999</v>
      </c>
      <c r="AB163" s="70"/>
      <c r="AC163" s="70">
        <v>19049.810000000001</v>
      </c>
      <c r="AD163" s="70">
        <v>45942.400000000001</v>
      </c>
      <c r="AE163" s="70">
        <v>4600.18</v>
      </c>
      <c r="AF163" s="70">
        <v>1655.82</v>
      </c>
      <c r="AG163" s="70">
        <v>1044.68</v>
      </c>
      <c r="AH163" s="70">
        <v>1852.18</v>
      </c>
      <c r="AI163" s="70"/>
      <c r="AJ163" s="70"/>
      <c r="AK163" s="70">
        <v>27559.360000000001</v>
      </c>
      <c r="AL163" s="70">
        <v>8430.5300000000007</v>
      </c>
      <c r="AM163" s="70">
        <v>184.16</v>
      </c>
      <c r="AN163" s="70"/>
      <c r="AO163" s="70">
        <v>135.12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345151.32999999996</v>
      </c>
      <c r="K165" s="89"/>
      <c r="L165" s="89">
        <v>1582.34</v>
      </c>
      <c r="M165" s="89">
        <v>103926.82</v>
      </c>
      <c r="N165" s="89"/>
      <c r="O165" s="89">
        <v>10179.120000000001</v>
      </c>
      <c r="P165" s="89">
        <v>9264.81</v>
      </c>
      <c r="Q165" s="89">
        <v>174507.86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13190.84</v>
      </c>
      <c r="AF165" s="89">
        <v>4948.3500000000004</v>
      </c>
      <c r="AG165" s="89">
        <v>3569.36</v>
      </c>
      <c r="AH165" s="89">
        <v>7865.51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1117437.8600000001</v>
      </c>
      <c r="K166" s="83">
        <f>SUM(K167,K171)</f>
        <v>0</v>
      </c>
      <c r="L166" s="83">
        <f t="shared" ref="L166:BW166" si="116">SUM(L167,L171)</f>
        <v>2059.9300000000003</v>
      </c>
      <c r="M166" s="83">
        <f t="shared" si="116"/>
        <v>71322.990000000005</v>
      </c>
      <c r="N166" s="83">
        <f t="shared" si="116"/>
        <v>0</v>
      </c>
      <c r="O166" s="83">
        <f t="shared" si="116"/>
        <v>4385.3599999999997</v>
      </c>
      <c r="P166" s="83">
        <f t="shared" si="116"/>
        <v>13376.56</v>
      </c>
      <c r="Q166" s="83">
        <f t="shared" si="116"/>
        <v>145835.74</v>
      </c>
      <c r="R166" s="83">
        <f t="shared" si="116"/>
        <v>0</v>
      </c>
      <c r="S166" s="83">
        <f t="shared" si="116"/>
        <v>0</v>
      </c>
      <c r="T166" s="83">
        <f t="shared" si="116"/>
        <v>183365.72</v>
      </c>
      <c r="U166" s="83">
        <f t="shared" si="116"/>
        <v>472175.38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274.8</v>
      </c>
      <c r="Z166" s="83">
        <f t="shared" si="116"/>
        <v>52711.9</v>
      </c>
      <c r="AA166" s="83">
        <f t="shared" si="116"/>
        <v>69322.19</v>
      </c>
      <c r="AB166" s="83">
        <f t="shared" si="116"/>
        <v>0</v>
      </c>
      <c r="AC166" s="83">
        <f t="shared" si="116"/>
        <v>5684.82</v>
      </c>
      <c r="AD166" s="83">
        <f t="shared" si="116"/>
        <v>18431.78</v>
      </c>
      <c r="AE166" s="83">
        <f t="shared" si="116"/>
        <v>11907.45</v>
      </c>
      <c r="AF166" s="83">
        <f t="shared" si="116"/>
        <v>4563.01</v>
      </c>
      <c r="AG166" s="83">
        <f t="shared" si="116"/>
        <v>2585.2199999999998</v>
      </c>
      <c r="AH166" s="83">
        <f t="shared" si="116"/>
        <v>4289.8999999999996</v>
      </c>
      <c r="AI166" s="83">
        <f t="shared" si="116"/>
        <v>0</v>
      </c>
      <c r="AJ166" s="83">
        <f t="shared" si="116"/>
        <v>9.32</v>
      </c>
      <c r="AK166" s="83">
        <f t="shared" si="116"/>
        <v>45741.810000000005</v>
      </c>
      <c r="AL166" s="83">
        <f t="shared" si="116"/>
        <v>9393.98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1040712.0300000001</v>
      </c>
      <c r="K167" s="83">
        <f>SUM(K168:K170)</f>
        <v>0</v>
      </c>
      <c r="L167" s="83">
        <f t="shared" ref="L167:BW167" si="118">SUM(L168:L170)</f>
        <v>1998.6200000000001</v>
      </c>
      <c r="M167" s="83">
        <f t="shared" si="118"/>
        <v>49455.770000000004</v>
      </c>
      <c r="N167" s="83">
        <f t="shared" si="118"/>
        <v>0</v>
      </c>
      <c r="O167" s="83">
        <f t="shared" si="118"/>
        <v>45.46</v>
      </c>
      <c r="P167" s="83">
        <f t="shared" si="118"/>
        <v>11276.8</v>
      </c>
      <c r="Q167" s="83">
        <f t="shared" si="118"/>
        <v>104893.75999999999</v>
      </c>
      <c r="R167" s="83">
        <f t="shared" si="118"/>
        <v>0</v>
      </c>
      <c r="S167" s="83">
        <f t="shared" si="118"/>
        <v>0</v>
      </c>
      <c r="T167" s="83">
        <f t="shared" si="118"/>
        <v>183365.72</v>
      </c>
      <c r="U167" s="83">
        <f t="shared" si="118"/>
        <v>472175.38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274.8</v>
      </c>
      <c r="Z167" s="83">
        <f t="shared" si="118"/>
        <v>52711.9</v>
      </c>
      <c r="AA167" s="83">
        <f t="shared" si="118"/>
        <v>69322.19</v>
      </c>
      <c r="AB167" s="83">
        <f t="shared" si="118"/>
        <v>0</v>
      </c>
      <c r="AC167" s="83">
        <f t="shared" si="118"/>
        <v>5684.82</v>
      </c>
      <c r="AD167" s="83">
        <f t="shared" si="118"/>
        <v>18431.78</v>
      </c>
      <c r="AE167" s="83">
        <f t="shared" si="118"/>
        <v>8300.0400000000009</v>
      </c>
      <c r="AF167" s="83">
        <f t="shared" si="118"/>
        <v>3283.88</v>
      </c>
      <c r="AG167" s="83">
        <f t="shared" si="118"/>
        <v>1633.4699999999998</v>
      </c>
      <c r="AH167" s="83">
        <f t="shared" si="118"/>
        <v>2712.53</v>
      </c>
      <c r="AI167" s="83">
        <f t="shared" si="118"/>
        <v>0</v>
      </c>
      <c r="AJ167" s="83">
        <f t="shared" si="118"/>
        <v>9.32</v>
      </c>
      <c r="AK167" s="83">
        <f t="shared" si="118"/>
        <v>45741.810000000005</v>
      </c>
      <c r="AL167" s="83">
        <f t="shared" si="118"/>
        <v>9393.98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107069.75</v>
      </c>
      <c r="K168" s="70"/>
      <c r="L168" s="70">
        <v>444.23</v>
      </c>
      <c r="M168" s="70">
        <v>10788.15</v>
      </c>
      <c r="N168" s="70"/>
      <c r="O168" s="70"/>
      <c r="P168" s="70">
        <v>1976.57</v>
      </c>
      <c r="Q168" s="70">
        <v>20552.560000000001</v>
      </c>
      <c r="R168" s="70"/>
      <c r="S168" s="70"/>
      <c r="T168" s="70"/>
      <c r="U168" s="70"/>
      <c r="V168" s="70"/>
      <c r="W168" s="70"/>
      <c r="X168" s="70"/>
      <c r="Y168" s="70"/>
      <c r="Z168" s="70">
        <v>15209.76</v>
      </c>
      <c r="AA168" s="70">
        <v>21189.81</v>
      </c>
      <c r="AB168" s="70"/>
      <c r="AC168" s="70">
        <v>4459.08</v>
      </c>
      <c r="AD168" s="70">
        <v>14610.94</v>
      </c>
      <c r="AE168" s="70">
        <v>1713.23</v>
      </c>
      <c r="AF168" s="70">
        <v>699.03</v>
      </c>
      <c r="AG168" s="70">
        <v>411.38</v>
      </c>
      <c r="AH168" s="70">
        <v>507.63</v>
      </c>
      <c r="AI168" s="70"/>
      <c r="AJ168" s="70"/>
      <c r="AK168" s="70">
        <v>11638.76</v>
      </c>
      <c r="AL168" s="70">
        <v>2868.62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933642.28</v>
      </c>
      <c r="K169" s="70"/>
      <c r="L169" s="70">
        <v>1554.39</v>
      </c>
      <c r="M169" s="70">
        <v>38667.620000000003</v>
      </c>
      <c r="N169" s="70"/>
      <c r="O169" s="70">
        <v>45.46</v>
      </c>
      <c r="P169" s="70">
        <v>9300.23</v>
      </c>
      <c r="Q169" s="70">
        <v>84341.2</v>
      </c>
      <c r="R169" s="70"/>
      <c r="S169" s="70"/>
      <c r="T169" s="70">
        <v>183365.72</v>
      </c>
      <c r="U169" s="70">
        <v>472175.38</v>
      </c>
      <c r="V169" s="70"/>
      <c r="W169" s="70"/>
      <c r="X169" s="70"/>
      <c r="Y169" s="70">
        <v>274.8</v>
      </c>
      <c r="Z169" s="70">
        <v>37502.14</v>
      </c>
      <c r="AA169" s="70">
        <v>48132.38</v>
      </c>
      <c r="AB169" s="70"/>
      <c r="AC169" s="70">
        <v>1225.74</v>
      </c>
      <c r="AD169" s="70">
        <v>3820.84</v>
      </c>
      <c r="AE169" s="70">
        <v>6586.81</v>
      </c>
      <c r="AF169" s="70">
        <v>2584.85</v>
      </c>
      <c r="AG169" s="70">
        <v>1222.0899999999999</v>
      </c>
      <c r="AH169" s="70">
        <v>2204.9</v>
      </c>
      <c r="AI169" s="70"/>
      <c r="AJ169" s="70">
        <v>9.32</v>
      </c>
      <c r="AK169" s="70">
        <v>34103.050000000003</v>
      </c>
      <c r="AL169" s="70">
        <v>6525.36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76725.830000000016</v>
      </c>
      <c r="K171" s="83">
        <f>SUM(K172:K173)</f>
        <v>0</v>
      </c>
      <c r="L171" s="83">
        <f t="shared" ref="L171:BW171" si="120">SUM(L172:L173)</f>
        <v>61.31</v>
      </c>
      <c r="M171" s="83">
        <f t="shared" si="120"/>
        <v>21867.22</v>
      </c>
      <c r="N171" s="83">
        <f t="shared" si="120"/>
        <v>0</v>
      </c>
      <c r="O171" s="83">
        <f t="shared" si="120"/>
        <v>4339.8999999999996</v>
      </c>
      <c r="P171" s="83">
        <f t="shared" si="120"/>
        <v>2099.7600000000002</v>
      </c>
      <c r="Q171" s="83">
        <f t="shared" si="120"/>
        <v>40941.980000000003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3607.41</v>
      </c>
      <c r="AF171" s="83">
        <f t="shared" si="120"/>
        <v>1279.1300000000001</v>
      </c>
      <c r="AG171" s="83">
        <f t="shared" si="120"/>
        <v>951.75</v>
      </c>
      <c r="AH171" s="83">
        <f t="shared" si="120"/>
        <v>1577.37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76725.830000000016</v>
      </c>
      <c r="K173" s="70"/>
      <c r="L173" s="70">
        <v>61.31</v>
      </c>
      <c r="M173" s="70">
        <v>21867.22</v>
      </c>
      <c r="N173" s="70"/>
      <c r="O173" s="70">
        <v>4339.8999999999996</v>
      </c>
      <c r="P173" s="70">
        <v>2099.7600000000002</v>
      </c>
      <c r="Q173" s="70">
        <v>40941.980000000003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3607.41</v>
      </c>
      <c r="AF173" s="70">
        <v>1279.1300000000001</v>
      </c>
      <c r="AG173" s="70">
        <v>951.75</v>
      </c>
      <c r="AH173" s="70">
        <v>1577.37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3275217.3600000008</v>
      </c>
      <c r="K175" s="60">
        <f>SUM(K176,K183)</f>
        <v>0</v>
      </c>
      <c r="L175" s="60">
        <f t="shared" ref="L175:BW175" si="122">SUM(L176,L183)</f>
        <v>9187.1999999999989</v>
      </c>
      <c r="M175" s="60">
        <f t="shared" si="122"/>
        <v>187340.5</v>
      </c>
      <c r="N175" s="60">
        <f t="shared" si="122"/>
        <v>0</v>
      </c>
      <c r="O175" s="60">
        <f t="shared" si="122"/>
        <v>9125.51</v>
      </c>
      <c r="P175" s="60">
        <f t="shared" si="122"/>
        <v>151776.6</v>
      </c>
      <c r="Q175" s="60">
        <f t="shared" si="122"/>
        <v>815013.78</v>
      </c>
      <c r="R175" s="60">
        <f t="shared" si="122"/>
        <v>0</v>
      </c>
      <c r="S175" s="60">
        <f t="shared" si="122"/>
        <v>0</v>
      </c>
      <c r="T175" s="60">
        <f t="shared" si="122"/>
        <v>88809.01999999999</v>
      </c>
      <c r="U175" s="60">
        <f t="shared" si="122"/>
        <v>226355.71</v>
      </c>
      <c r="V175" s="60">
        <f t="shared" si="122"/>
        <v>0</v>
      </c>
      <c r="W175" s="60">
        <f t="shared" si="122"/>
        <v>0</v>
      </c>
      <c r="X175" s="60">
        <f t="shared" si="122"/>
        <v>14298.57</v>
      </c>
      <c r="Y175" s="60">
        <f t="shared" si="122"/>
        <v>4850.46</v>
      </c>
      <c r="Z175" s="60">
        <f t="shared" si="122"/>
        <v>329068.93</v>
      </c>
      <c r="AA175" s="60">
        <f t="shared" si="122"/>
        <v>578401.96</v>
      </c>
      <c r="AB175" s="60">
        <f t="shared" si="122"/>
        <v>0</v>
      </c>
      <c r="AC175" s="60">
        <f t="shared" si="122"/>
        <v>176413.49</v>
      </c>
      <c r="AD175" s="60">
        <f t="shared" si="122"/>
        <v>365157.87</v>
      </c>
      <c r="AE175" s="60">
        <f t="shared" si="122"/>
        <v>40941.879999999997</v>
      </c>
      <c r="AF175" s="60">
        <f t="shared" si="122"/>
        <v>29274.720000000001</v>
      </c>
      <c r="AG175" s="60">
        <f t="shared" si="122"/>
        <v>18552.72</v>
      </c>
      <c r="AH175" s="60">
        <f t="shared" si="122"/>
        <v>35886.199999999997</v>
      </c>
      <c r="AI175" s="60">
        <f t="shared" si="122"/>
        <v>0</v>
      </c>
      <c r="AJ175" s="60">
        <f t="shared" si="122"/>
        <v>0</v>
      </c>
      <c r="AK175" s="60">
        <f t="shared" si="122"/>
        <v>30226.51</v>
      </c>
      <c r="AL175" s="60">
        <f t="shared" si="122"/>
        <v>16452.440000000002</v>
      </c>
      <c r="AM175" s="60">
        <f t="shared" si="122"/>
        <v>93599.41</v>
      </c>
      <c r="AN175" s="60">
        <f t="shared" si="122"/>
        <v>514.53</v>
      </c>
      <c r="AO175" s="60">
        <f t="shared" si="122"/>
        <v>53969.35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1494163.14</v>
      </c>
      <c r="K176" s="60">
        <f>SUM(K177:K182)</f>
        <v>0</v>
      </c>
      <c r="L176" s="60">
        <f t="shared" ref="L176:CG176" si="124">SUM(L177:L182)</f>
        <v>1663.52</v>
      </c>
      <c r="M176" s="60">
        <f t="shared" si="124"/>
        <v>39180.49</v>
      </c>
      <c r="N176" s="60">
        <f t="shared" si="124"/>
        <v>0</v>
      </c>
      <c r="O176" s="60">
        <f t="shared" si="124"/>
        <v>0</v>
      </c>
      <c r="P176" s="60">
        <f t="shared" si="124"/>
        <v>85554.760000000009</v>
      </c>
      <c r="Q176" s="60">
        <f t="shared" si="124"/>
        <v>273724.03999999998</v>
      </c>
      <c r="R176" s="60">
        <f t="shared" si="124"/>
        <v>0</v>
      </c>
      <c r="S176" s="60">
        <f t="shared" si="124"/>
        <v>0</v>
      </c>
      <c r="T176" s="60">
        <f t="shared" si="124"/>
        <v>37561.25</v>
      </c>
      <c r="U176" s="60">
        <f t="shared" si="124"/>
        <v>67679.399999999994</v>
      </c>
      <c r="V176" s="60">
        <f t="shared" si="124"/>
        <v>0</v>
      </c>
      <c r="W176" s="60">
        <f t="shared" si="124"/>
        <v>0</v>
      </c>
      <c r="X176" s="60">
        <f t="shared" si="124"/>
        <v>13514.34</v>
      </c>
      <c r="Y176" s="60">
        <f t="shared" si="124"/>
        <v>4850.46</v>
      </c>
      <c r="Z176" s="60">
        <f t="shared" si="124"/>
        <v>189213.4</v>
      </c>
      <c r="AA176" s="60">
        <f t="shared" si="124"/>
        <v>397534.73</v>
      </c>
      <c r="AB176" s="60">
        <f t="shared" si="124"/>
        <v>0</v>
      </c>
      <c r="AC176" s="60">
        <f t="shared" si="124"/>
        <v>73793.509999999995</v>
      </c>
      <c r="AD176" s="60">
        <f t="shared" si="124"/>
        <v>160849.91</v>
      </c>
      <c r="AE176" s="60">
        <f t="shared" si="124"/>
        <v>9953.65</v>
      </c>
      <c r="AF176" s="60">
        <f t="shared" si="124"/>
        <v>12724.22</v>
      </c>
      <c r="AG176" s="60">
        <f t="shared" si="124"/>
        <v>6712.66</v>
      </c>
      <c r="AH176" s="60">
        <f t="shared" si="124"/>
        <v>20395.27</v>
      </c>
      <c r="AI176" s="60">
        <f t="shared" si="124"/>
        <v>0</v>
      </c>
      <c r="AJ176" s="60">
        <f t="shared" si="124"/>
        <v>0</v>
      </c>
      <c r="AK176" s="60">
        <f t="shared" si="124"/>
        <v>0</v>
      </c>
      <c r="AL176" s="60">
        <f t="shared" si="124"/>
        <v>355</v>
      </c>
      <c r="AM176" s="60">
        <f t="shared" si="124"/>
        <v>62300.259999999995</v>
      </c>
      <c r="AN176" s="60">
        <f t="shared" si="124"/>
        <v>514.53</v>
      </c>
      <c r="AO176" s="60">
        <f t="shared" si="124"/>
        <v>36087.74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140482.92000000001</v>
      </c>
      <c r="K177" s="70"/>
      <c r="L177" s="70">
        <v>688.75</v>
      </c>
      <c r="M177" s="70">
        <v>3634.89</v>
      </c>
      <c r="N177" s="70"/>
      <c r="O177" s="70"/>
      <c r="P177" s="70">
        <v>9200.68</v>
      </c>
      <c r="Q177" s="70">
        <v>63324.99</v>
      </c>
      <c r="R177" s="70"/>
      <c r="S177" s="70"/>
      <c r="T177" s="70"/>
      <c r="U177" s="70"/>
      <c r="V177" s="70"/>
      <c r="W177" s="70"/>
      <c r="X177" s="70"/>
      <c r="Y177" s="70"/>
      <c r="Z177" s="70">
        <v>12432.1</v>
      </c>
      <c r="AA177" s="70">
        <v>16634.5</v>
      </c>
      <c r="AB177" s="70"/>
      <c r="AC177" s="70"/>
      <c r="AD177" s="70"/>
      <c r="AE177" s="70">
        <v>612.05999999999995</v>
      </c>
      <c r="AF177" s="70">
        <v>3460.72</v>
      </c>
      <c r="AG177" s="70">
        <v>2848.31</v>
      </c>
      <c r="AH177" s="70">
        <v>2029.67</v>
      </c>
      <c r="AI177" s="70"/>
      <c r="AJ177" s="70"/>
      <c r="AK177" s="70"/>
      <c r="AL177" s="70">
        <v>355</v>
      </c>
      <c r="AM177" s="70">
        <v>17543.349999999999</v>
      </c>
      <c r="AN177" s="70">
        <v>96.64</v>
      </c>
      <c r="AO177" s="70">
        <v>7621.26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1117108.8699999999</v>
      </c>
      <c r="K178" s="70"/>
      <c r="L178" s="70">
        <v>974.77</v>
      </c>
      <c r="M178" s="70">
        <v>28328.69</v>
      </c>
      <c r="N178" s="70"/>
      <c r="O178" s="70"/>
      <c r="P178" s="70">
        <v>76354.080000000002</v>
      </c>
      <c r="Q178" s="70">
        <v>147867.47</v>
      </c>
      <c r="R178" s="70"/>
      <c r="S178" s="70"/>
      <c r="T178" s="70">
        <v>37561.25</v>
      </c>
      <c r="U178" s="70">
        <v>67679.399999999994</v>
      </c>
      <c r="V178" s="70"/>
      <c r="W178" s="70"/>
      <c r="X178" s="70"/>
      <c r="Y178" s="70"/>
      <c r="Z178" s="70">
        <v>176781.3</v>
      </c>
      <c r="AA178" s="70">
        <v>255279.86</v>
      </c>
      <c r="AB178" s="70"/>
      <c r="AC178" s="70">
        <v>73793.509999999995</v>
      </c>
      <c r="AD178" s="70">
        <v>160849.91</v>
      </c>
      <c r="AE178" s="70">
        <v>9341.59</v>
      </c>
      <c r="AF178" s="70">
        <v>5852.15</v>
      </c>
      <c r="AG178" s="70">
        <v>2087.94</v>
      </c>
      <c r="AH178" s="70">
        <v>10348.68</v>
      </c>
      <c r="AI178" s="70"/>
      <c r="AJ178" s="70"/>
      <c r="AK178" s="70"/>
      <c r="AL178" s="70"/>
      <c r="AM178" s="70">
        <v>35370.99</v>
      </c>
      <c r="AN178" s="70">
        <v>170.8</v>
      </c>
      <c r="AO178" s="70">
        <v>28466.48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236571.35000000003</v>
      </c>
      <c r="K179" s="70"/>
      <c r="L179" s="70"/>
      <c r="M179" s="70">
        <v>7216.91</v>
      </c>
      <c r="N179" s="70"/>
      <c r="O179" s="70"/>
      <c r="P179" s="70"/>
      <c r="Q179" s="70">
        <v>62531.58</v>
      </c>
      <c r="R179" s="70"/>
      <c r="S179" s="70"/>
      <c r="T179" s="70"/>
      <c r="U179" s="70"/>
      <c r="V179" s="70"/>
      <c r="W179" s="70"/>
      <c r="X179" s="70">
        <v>13514.34</v>
      </c>
      <c r="Y179" s="70">
        <v>4850.46</v>
      </c>
      <c r="Z179" s="70"/>
      <c r="AA179" s="70">
        <v>125620.37</v>
      </c>
      <c r="AB179" s="70"/>
      <c r="AC179" s="70"/>
      <c r="AD179" s="70"/>
      <c r="AE179" s="70"/>
      <c r="AF179" s="70">
        <v>3411.35</v>
      </c>
      <c r="AG179" s="70">
        <v>1776.41</v>
      </c>
      <c r="AH179" s="70">
        <v>8016.92</v>
      </c>
      <c r="AI179" s="70"/>
      <c r="AJ179" s="70"/>
      <c r="AK179" s="70"/>
      <c r="AL179" s="70"/>
      <c r="AM179" s="70">
        <v>9385.92</v>
      </c>
      <c r="AN179" s="70">
        <v>247.09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1781054.22</v>
      </c>
      <c r="K183" s="60">
        <f>SUM(K184:K187)</f>
        <v>0</v>
      </c>
      <c r="L183" s="60">
        <f t="shared" ref="L183:CG183" si="125">SUM(L184:L187)</f>
        <v>7523.6799999999994</v>
      </c>
      <c r="M183" s="60">
        <f t="shared" si="125"/>
        <v>148160.01</v>
      </c>
      <c r="N183" s="60">
        <f t="shared" si="125"/>
        <v>0</v>
      </c>
      <c r="O183" s="60">
        <f t="shared" si="125"/>
        <v>9125.51</v>
      </c>
      <c r="P183" s="60">
        <f t="shared" si="125"/>
        <v>66221.84</v>
      </c>
      <c r="Q183" s="60">
        <f t="shared" si="125"/>
        <v>541289.74</v>
      </c>
      <c r="R183" s="60">
        <f t="shared" si="125"/>
        <v>0</v>
      </c>
      <c r="S183" s="60">
        <f t="shared" si="125"/>
        <v>0</v>
      </c>
      <c r="T183" s="60">
        <f t="shared" si="125"/>
        <v>51247.77</v>
      </c>
      <c r="U183" s="60">
        <f t="shared" si="125"/>
        <v>158676.31</v>
      </c>
      <c r="V183" s="60">
        <f t="shared" si="125"/>
        <v>0</v>
      </c>
      <c r="W183" s="60">
        <f t="shared" si="125"/>
        <v>0</v>
      </c>
      <c r="X183" s="60">
        <f t="shared" si="125"/>
        <v>784.23</v>
      </c>
      <c r="Y183" s="60">
        <f t="shared" si="125"/>
        <v>0</v>
      </c>
      <c r="Z183" s="60">
        <f t="shared" si="125"/>
        <v>139855.53</v>
      </c>
      <c r="AA183" s="60">
        <f t="shared" si="125"/>
        <v>180867.23</v>
      </c>
      <c r="AB183" s="60">
        <f t="shared" si="125"/>
        <v>0</v>
      </c>
      <c r="AC183" s="60">
        <f t="shared" si="125"/>
        <v>102619.98</v>
      </c>
      <c r="AD183" s="60">
        <f t="shared" si="125"/>
        <v>204307.96</v>
      </c>
      <c r="AE183" s="60">
        <f t="shared" si="125"/>
        <v>30988.23</v>
      </c>
      <c r="AF183" s="60">
        <f t="shared" si="125"/>
        <v>16550.5</v>
      </c>
      <c r="AG183" s="60">
        <f t="shared" si="125"/>
        <v>11840.06</v>
      </c>
      <c r="AH183" s="60">
        <f t="shared" si="125"/>
        <v>15490.93</v>
      </c>
      <c r="AI183" s="60">
        <f t="shared" si="125"/>
        <v>0</v>
      </c>
      <c r="AJ183" s="60">
        <f t="shared" si="125"/>
        <v>0</v>
      </c>
      <c r="AK183" s="60">
        <f t="shared" si="125"/>
        <v>30226.51</v>
      </c>
      <c r="AL183" s="60">
        <f t="shared" si="125"/>
        <v>16097.44</v>
      </c>
      <c r="AM183" s="60">
        <f t="shared" si="125"/>
        <v>31299.15</v>
      </c>
      <c r="AN183" s="60">
        <f t="shared" si="125"/>
        <v>0</v>
      </c>
      <c r="AO183" s="60">
        <f t="shared" si="125"/>
        <v>17881.61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1607428.03</v>
      </c>
      <c r="K184" s="70"/>
      <c r="L184" s="70">
        <v>7256.9</v>
      </c>
      <c r="M184" s="70">
        <v>115166.01</v>
      </c>
      <c r="N184" s="70"/>
      <c r="O184" s="70"/>
      <c r="P184" s="70">
        <v>64636.37</v>
      </c>
      <c r="Q184" s="70">
        <v>457097.3</v>
      </c>
      <c r="R184" s="70"/>
      <c r="S184" s="70"/>
      <c r="T184" s="70">
        <v>51247.77</v>
      </c>
      <c r="U184" s="70">
        <v>130393.32</v>
      </c>
      <c r="V184" s="70"/>
      <c r="W184" s="70"/>
      <c r="X184" s="70"/>
      <c r="Y184" s="70"/>
      <c r="Z184" s="70">
        <v>139855.53</v>
      </c>
      <c r="AA184" s="70">
        <v>180867.23</v>
      </c>
      <c r="AB184" s="70"/>
      <c r="AC184" s="70">
        <v>102619.98</v>
      </c>
      <c r="AD184" s="70">
        <v>204307.96</v>
      </c>
      <c r="AE184" s="70">
        <v>26206.11</v>
      </c>
      <c r="AF184" s="70">
        <v>13340.63</v>
      </c>
      <c r="AG184" s="70">
        <v>9414.2099999999991</v>
      </c>
      <c r="AH184" s="70">
        <v>10681.07</v>
      </c>
      <c r="AI184" s="70"/>
      <c r="AJ184" s="70"/>
      <c r="AK184" s="70">
        <v>30226.51</v>
      </c>
      <c r="AL184" s="70">
        <v>16097.44</v>
      </c>
      <c r="AM184" s="70">
        <v>30132.080000000002</v>
      </c>
      <c r="AN184" s="70"/>
      <c r="AO184" s="70">
        <v>17881.61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173626.19</v>
      </c>
      <c r="K185" s="70"/>
      <c r="L185" s="70">
        <v>266.77999999999997</v>
      </c>
      <c r="M185" s="70">
        <v>32994</v>
      </c>
      <c r="N185" s="70"/>
      <c r="O185" s="70">
        <v>9125.51</v>
      </c>
      <c r="P185" s="70">
        <v>1585.47</v>
      </c>
      <c r="Q185" s="70">
        <v>84192.44</v>
      </c>
      <c r="R185" s="70"/>
      <c r="S185" s="70"/>
      <c r="T185" s="70"/>
      <c r="U185" s="70">
        <v>28282.99</v>
      </c>
      <c r="V185" s="70"/>
      <c r="W185" s="70"/>
      <c r="X185" s="70">
        <v>784.23</v>
      </c>
      <c r="Y185" s="70"/>
      <c r="Z185" s="70"/>
      <c r="AA185" s="70"/>
      <c r="AB185" s="70"/>
      <c r="AC185" s="70"/>
      <c r="AD185" s="70"/>
      <c r="AE185" s="70">
        <v>4782.12</v>
      </c>
      <c r="AF185" s="70">
        <v>3209.87</v>
      </c>
      <c r="AG185" s="70">
        <v>2425.85</v>
      </c>
      <c r="AH185" s="70">
        <v>4809.8599999999997</v>
      </c>
      <c r="AI185" s="70"/>
      <c r="AJ185" s="70"/>
      <c r="AK185" s="70"/>
      <c r="AL185" s="70"/>
      <c r="AM185" s="70">
        <v>1167.07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247429.33000000002</v>
      </c>
      <c r="K189" s="60">
        <f>SUM(K190,K191)</f>
        <v>0</v>
      </c>
      <c r="L189" s="60">
        <f t="shared" ref="L189:BW189" si="126">SUM(L190,L191)</f>
        <v>1038.96</v>
      </c>
      <c r="M189" s="60">
        <f t="shared" si="126"/>
        <v>26655.07</v>
      </c>
      <c r="N189" s="60">
        <f t="shared" si="126"/>
        <v>0</v>
      </c>
      <c r="O189" s="60">
        <f t="shared" si="126"/>
        <v>173.5</v>
      </c>
      <c r="P189" s="60">
        <f t="shared" si="126"/>
        <v>5520</v>
      </c>
      <c r="Q189" s="60">
        <f t="shared" si="126"/>
        <v>47856.78</v>
      </c>
      <c r="R189" s="60">
        <f t="shared" si="126"/>
        <v>0</v>
      </c>
      <c r="S189" s="60">
        <f t="shared" si="126"/>
        <v>0</v>
      </c>
      <c r="T189" s="60">
        <f t="shared" si="126"/>
        <v>37039.82</v>
      </c>
      <c r="U189" s="60">
        <f t="shared" si="126"/>
        <v>101212.12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4238.57</v>
      </c>
      <c r="AF189" s="60">
        <f t="shared" si="126"/>
        <v>1668</v>
      </c>
      <c r="AG189" s="60">
        <f t="shared" si="126"/>
        <v>760.47</v>
      </c>
      <c r="AH189" s="60">
        <f t="shared" si="126"/>
        <v>1019.6</v>
      </c>
      <c r="AI189" s="60">
        <f t="shared" si="126"/>
        <v>0</v>
      </c>
      <c r="AJ189" s="60">
        <f t="shared" si="126"/>
        <v>0</v>
      </c>
      <c r="AK189" s="60">
        <f t="shared" si="126"/>
        <v>17599.689999999999</v>
      </c>
      <c r="AL189" s="60">
        <f t="shared" si="126"/>
        <v>2646.75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95809.580000000016</v>
      </c>
      <c r="K190" s="70"/>
      <c r="L190" s="70">
        <v>170.4</v>
      </c>
      <c r="M190" s="70">
        <v>4052.16</v>
      </c>
      <c r="N190" s="70"/>
      <c r="O190" s="70">
        <v>173.5</v>
      </c>
      <c r="P190" s="70">
        <v>236</v>
      </c>
      <c r="Q190" s="70">
        <v>4644.59</v>
      </c>
      <c r="R190" s="70"/>
      <c r="S190" s="70"/>
      <c r="T190" s="70">
        <v>16244.28</v>
      </c>
      <c r="U190" s="70">
        <v>49191.14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598.11</v>
      </c>
      <c r="AF190" s="70">
        <v>169.05</v>
      </c>
      <c r="AG190" s="70">
        <v>72.75</v>
      </c>
      <c r="AH190" s="70">
        <v>11.16</v>
      </c>
      <c r="AI190" s="70"/>
      <c r="AJ190" s="70"/>
      <c r="AK190" s="70">
        <v>17599.689999999999</v>
      </c>
      <c r="AL190" s="70">
        <v>2646.75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151619.75000000003</v>
      </c>
      <c r="K191" s="72">
        <f>SUM(K192:K195)</f>
        <v>0</v>
      </c>
      <c r="L191" s="72">
        <f t="shared" ref="L191:CG191" si="128">SUM(L192:L195)</f>
        <v>868.56</v>
      </c>
      <c r="M191" s="72">
        <f t="shared" si="128"/>
        <v>22602.91</v>
      </c>
      <c r="N191" s="72">
        <f t="shared" si="128"/>
        <v>0</v>
      </c>
      <c r="O191" s="72">
        <f t="shared" si="128"/>
        <v>0</v>
      </c>
      <c r="P191" s="72">
        <f t="shared" si="128"/>
        <v>5284</v>
      </c>
      <c r="Q191" s="72">
        <f t="shared" si="128"/>
        <v>43212.19</v>
      </c>
      <c r="R191" s="72">
        <f t="shared" si="128"/>
        <v>0</v>
      </c>
      <c r="S191" s="72">
        <f t="shared" si="128"/>
        <v>0</v>
      </c>
      <c r="T191" s="72">
        <f t="shared" si="128"/>
        <v>20795.54</v>
      </c>
      <c r="U191" s="72">
        <f t="shared" si="128"/>
        <v>52020.98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3640.46</v>
      </c>
      <c r="AF191" s="72">
        <f t="shared" si="128"/>
        <v>1498.95</v>
      </c>
      <c r="AG191" s="72">
        <f t="shared" si="128"/>
        <v>687.72</v>
      </c>
      <c r="AH191" s="72">
        <f t="shared" si="128"/>
        <v>1008.44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151619.75000000003</v>
      </c>
      <c r="K194" s="70"/>
      <c r="L194" s="70">
        <v>868.56</v>
      </c>
      <c r="M194" s="70">
        <v>22602.91</v>
      </c>
      <c r="N194" s="70"/>
      <c r="O194" s="70"/>
      <c r="P194" s="70">
        <v>5284</v>
      </c>
      <c r="Q194" s="70">
        <v>43212.19</v>
      </c>
      <c r="R194" s="70"/>
      <c r="S194" s="70"/>
      <c r="T194" s="70">
        <v>20795.54</v>
      </c>
      <c r="U194" s="70">
        <v>52020.98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3640.46</v>
      </c>
      <c r="AF194" s="70">
        <v>1498.95</v>
      </c>
      <c r="AG194" s="70">
        <v>687.72</v>
      </c>
      <c r="AH194" s="70">
        <v>1008.44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1378179.0700000003</v>
      </c>
      <c r="K197" s="60">
        <f>SUM(K203,K198)</f>
        <v>0</v>
      </c>
      <c r="L197" s="60">
        <f t="shared" ref="L197:BW197" si="129">SUM(L203,L198)</f>
        <v>7940.1500000000005</v>
      </c>
      <c r="M197" s="60">
        <f t="shared" si="129"/>
        <v>450777.61</v>
      </c>
      <c r="N197" s="60">
        <f t="shared" si="129"/>
        <v>0</v>
      </c>
      <c r="O197" s="60">
        <f t="shared" si="129"/>
        <v>26148.159999999996</v>
      </c>
      <c r="P197" s="60">
        <f t="shared" si="129"/>
        <v>18972.310000000001</v>
      </c>
      <c r="Q197" s="60">
        <f t="shared" si="129"/>
        <v>725415.23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5148.3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953.48</v>
      </c>
      <c r="AC197" s="60">
        <f t="shared" si="129"/>
        <v>0</v>
      </c>
      <c r="AD197" s="60">
        <f t="shared" si="129"/>
        <v>9640.7800000000007</v>
      </c>
      <c r="AE197" s="60">
        <f t="shared" si="129"/>
        <v>62714.559999999998</v>
      </c>
      <c r="AF197" s="60">
        <f t="shared" si="129"/>
        <v>23331.93</v>
      </c>
      <c r="AG197" s="60">
        <f t="shared" si="129"/>
        <v>17143.099999999999</v>
      </c>
      <c r="AH197" s="60">
        <f t="shared" si="129"/>
        <v>27885.809999999998</v>
      </c>
      <c r="AI197" s="60">
        <f t="shared" si="129"/>
        <v>0</v>
      </c>
      <c r="AJ197" s="60">
        <f t="shared" si="129"/>
        <v>276</v>
      </c>
      <c r="AK197" s="60">
        <f t="shared" si="129"/>
        <v>1638.6</v>
      </c>
      <c r="AL197" s="60">
        <f t="shared" si="129"/>
        <v>193.05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731770.9</v>
      </c>
      <c r="K198" s="83">
        <f>SUM(K199:K202)</f>
        <v>0</v>
      </c>
      <c r="L198" s="83">
        <f t="shared" ref="L198:BW198" si="131">SUM(L199:L202)</f>
        <v>3762.66</v>
      </c>
      <c r="M198" s="83">
        <f t="shared" si="131"/>
        <v>249127.99</v>
      </c>
      <c r="N198" s="83">
        <f t="shared" si="131"/>
        <v>0</v>
      </c>
      <c r="O198" s="83">
        <f t="shared" si="131"/>
        <v>17496.329999999998</v>
      </c>
      <c r="P198" s="83">
        <f t="shared" si="131"/>
        <v>11260.29</v>
      </c>
      <c r="Q198" s="83">
        <f t="shared" si="131"/>
        <v>374683.73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953.48</v>
      </c>
      <c r="AC198" s="83">
        <f t="shared" si="131"/>
        <v>0</v>
      </c>
      <c r="AD198" s="83">
        <f t="shared" si="131"/>
        <v>9640.7800000000007</v>
      </c>
      <c r="AE198" s="83">
        <f t="shared" si="131"/>
        <v>31895.43</v>
      </c>
      <c r="AF198" s="83">
        <f t="shared" si="131"/>
        <v>11535.57</v>
      </c>
      <c r="AG198" s="83">
        <f t="shared" si="131"/>
        <v>8504.14</v>
      </c>
      <c r="AH198" s="83">
        <f t="shared" si="131"/>
        <v>11152.5</v>
      </c>
      <c r="AI198" s="83">
        <f t="shared" si="131"/>
        <v>0</v>
      </c>
      <c r="AJ198" s="83">
        <f t="shared" si="131"/>
        <v>276</v>
      </c>
      <c r="AK198" s="83">
        <f t="shared" si="131"/>
        <v>1350</v>
      </c>
      <c r="AL198" s="83">
        <f t="shared" si="131"/>
        <v>132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97063.2</v>
      </c>
      <c r="K199" s="70"/>
      <c r="L199" s="70">
        <v>510.76</v>
      </c>
      <c r="M199" s="70">
        <v>25935.93</v>
      </c>
      <c r="N199" s="70"/>
      <c r="O199" s="70"/>
      <c r="P199" s="70">
        <v>3507.4</v>
      </c>
      <c r="Q199" s="70">
        <v>56968.86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4561.8599999999997</v>
      </c>
      <c r="AF199" s="70">
        <v>1704.78</v>
      </c>
      <c r="AG199" s="70">
        <v>1078.8599999999999</v>
      </c>
      <c r="AH199" s="70">
        <v>2794.75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63665.109999999993</v>
      </c>
      <c r="K200" s="70"/>
      <c r="L200" s="70">
        <v>616.88</v>
      </c>
      <c r="M200" s="70">
        <v>19911.13</v>
      </c>
      <c r="N200" s="70"/>
      <c r="O200" s="70">
        <v>1716.7</v>
      </c>
      <c r="P200" s="70">
        <v>1549.58</v>
      </c>
      <c r="Q200" s="70">
        <v>33862.53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3006.91</v>
      </c>
      <c r="AF200" s="70">
        <v>1057.5999999999999</v>
      </c>
      <c r="AG200" s="70">
        <v>855.4</v>
      </c>
      <c r="AH200" s="70">
        <v>1088.3800000000001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113239.17</v>
      </c>
      <c r="K201" s="70"/>
      <c r="L201" s="70">
        <v>1214.27</v>
      </c>
      <c r="M201" s="70">
        <v>41585.31</v>
      </c>
      <c r="N201" s="70"/>
      <c r="O201" s="70">
        <v>1800.75</v>
      </c>
      <c r="P201" s="70">
        <v>1203.43</v>
      </c>
      <c r="Q201" s="70">
        <v>55844.27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6309.91</v>
      </c>
      <c r="AF201" s="70">
        <v>2149.0300000000002</v>
      </c>
      <c r="AG201" s="70">
        <v>1621.51</v>
      </c>
      <c r="AH201" s="70">
        <v>1510.69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457803.42</v>
      </c>
      <c r="K202" s="70"/>
      <c r="L202" s="70">
        <v>1420.75</v>
      </c>
      <c r="M202" s="70">
        <v>161695.62</v>
      </c>
      <c r="N202" s="70"/>
      <c r="O202" s="70">
        <v>13978.88</v>
      </c>
      <c r="P202" s="70">
        <v>4999.88</v>
      </c>
      <c r="Q202" s="70">
        <v>228008.07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953.48</v>
      </c>
      <c r="AC202" s="70"/>
      <c r="AD202" s="70">
        <v>9640.7800000000007</v>
      </c>
      <c r="AE202" s="70">
        <v>18016.75</v>
      </c>
      <c r="AF202" s="70">
        <v>6624.16</v>
      </c>
      <c r="AG202" s="70">
        <v>4948.37</v>
      </c>
      <c r="AH202" s="70">
        <v>5758.68</v>
      </c>
      <c r="AI202" s="70"/>
      <c r="AJ202" s="70">
        <v>276</v>
      </c>
      <c r="AK202" s="70">
        <v>1350</v>
      </c>
      <c r="AL202" s="70">
        <v>132</v>
      </c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646408.17000000004</v>
      </c>
      <c r="K203" s="83">
        <f>SUM(K204:K207)</f>
        <v>0</v>
      </c>
      <c r="L203" s="83">
        <f t="shared" ref="L203:BW203" si="134">SUM(L204:L207)</f>
        <v>4177.4900000000007</v>
      </c>
      <c r="M203" s="83">
        <f t="shared" si="134"/>
        <v>201649.62</v>
      </c>
      <c r="N203" s="83">
        <f t="shared" si="134"/>
        <v>0</v>
      </c>
      <c r="O203" s="83">
        <f t="shared" si="134"/>
        <v>8651.83</v>
      </c>
      <c r="P203" s="83">
        <f t="shared" si="134"/>
        <v>7712.02</v>
      </c>
      <c r="Q203" s="83">
        <f t="shared" si="134"/>
        <v>350731.5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5148.3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30819.129999999997</v>
      </c>
      <c r="AF203" s="83">
        <f t="shared" si="134"/>
        <v>11796.36</v>
      </c>
      <c r="AG203" s="83">
        <f t="shared" si="134"/>
        <v>8638.9599999999991</v>
      </c>
      <c r="AH203" s="83">
        <f t="shared" si="134"/>
        <v>16733.309999999998</v>
      </c>
      <c r="AI203" s="83">
        <f t="shared" si="134"/>
        <v>0</v>
      </c>
      <c r="AJ203" s="83">
        <f t="shared" si="134"/>
        <v>0</v>
      </c>
      <c r="AK203" s="83">
        <f t="shared" si="134"/>
        <v>288.60000000000002</v>
      </c>
      <c r="AL203" s="83">
        <f t="shared" si="134"/>
        <v>61.05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161127.65</v>
      </c>
      <c r="K204" s="70"/>
      <c r="L204" s="70">
        <v>957.97</v>
      </c>
      <c r="M204" s="70">
        <v>53300.26</v>
      </c>
      <c r="N204" s="70"/>
      <c r="O204" s="70">
        <v>1205.72</v>
      </c>
      <c r="P204" s="70">
        <v>1678.55</v>
      </c>
      <c r="Q204" s="70">
        <v>88120.18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7971.31</v>
      </c>
      <c r="AF204" s="70">
        <v>2996.04</v>
      </c>
      <c r="AG204" s="70">
        <v>2213.91</v>
      </c>
      <c r="AH204" s="70">
        <v>2683.71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51752.17</v>
      </c>
      <c r="K205" s="70"/>
      <c r="L205" s="70">
        <v>855.83</v>
      </c>
      <c r="M205" s="70">
        <v>20474.259999999998</v>
      </c>
      <c r="N205" s="70"/>
      <c r="O205" s="70"/>
      <c r="P205" s="70">
        <v>727.63</v>
      </c>
      <c r="Q205" s="70">
        <v>23809.02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2983.2</v>
      </c>
      <c r="AF205" s="70">
        <v>941.42</v>
      </c>
      <c r="AG205" s="70">
        <v>813.02</v>
      </c>
      <c r="AH205" s="70">
        <v>1147.79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218010.07</v>
      </c>
      <c r="K206" s="70"/>
      <c r="L206" s="70">
        <v>1387.84</v>
      </c>
      <c r="M206" s="70">
        <v>60491.76</v>
      </c>
      <c r="N206" s="70"/>
      <c r="O206" s="70">
        <v>2689.22</v>
      </c>
      <c r="P206" s="70">
        <v>2745.16</v>
      </c>
      <c r="Q206" s="70">
        <v>127729.81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8641.2000000000007</v>
      </c>
      <c r="AF206" s="70">
        <v>3762.6</v>
      </c>
      <c r="AG206" s="70">
        <v>2659.16</v>
      </c>
      <c r="AH206" s="70">
        <v>7903.32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215518.27999999997</v>
      </c>
      <c r="K207" s="70"/>
      <c r="L207" s="70">
        <v>975.85</v>
      </c>
      <c r="M207" s="70">
        <v>67383.34</v>
      </c>
      <c r="N207" s="70"/>
      <c r="O207" s="70">
        <v>4756.8900000000003</v>
      </c>
      <c r="P207" s="70">
        <v>2560.6799999999998</v>
      </c>
      <c r="Q207" s="70">
        <v>111072.49</v>
      </c>
      <c r="R207" s="70"/>
      <c r="S207" s="70"/>
      <c r="T207" s="70"/>
      <c r="U207" s="70">
        <v>5148.3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11223.42</v>
      </c>
      <c r="AF207" s="70">
        <v>4096.3</v>
      </c>
      <c r="AG207" s="70">
        <v>2952.87</v>
      </c>
      <c r="AH207" s="70">
        <v>4998.49</v>
      </c>
      <c r="AI207" s="70"/>
      <c r="AJ207" s="70"/>
      <c r="AK207" s="70">
        <v>288.60000000000002</v>
      </c>
      <c r="AL207" s="70">
        <v>61.05</v>
      </c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8921.8000000000011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2055.8199999999997</v>
      </c>
      <c r="N209" s="60">
        <f t="shared" si="137"/>
        <v>0</v>
      </c>
      <c r="O209" s="60">
        <f t="shared" si="137"/>
        <v>0</v>
      </c>
      <c r="P209" s="60">
        <f t="shared" si="137"/>
        <v>342.59000000000003</v>
      </c>
      <c r="Q209" s="60">
        <f t="shared" si="137"/>
        <v>4378.4799999999996</v>
      </c>
      <c r="R209" s="60">
        <f t="shared" si="137"/>
        <v>0</v>
      </c>
      <c r="S209" s="60">
        <f t="shared" si="137"/>
        <v>0</v>
      </c>
      <c r="T209" s="60">
        <f t="shared" si="137"/>
        <v>180</v>
      </c>
      <c r="U209" s="60">
        <f t="shared" si="137"/>
        <v>0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2.54</v>
      </c>
      <c r="AC209" s="60">
        <f t="shared" si="137"/>
        <v>21.54</v>
      </c>
      <c r="AD209" s="60">
        <f t="shared" si="137"/>
        <v>87.95</v>
      </c>
      <c r="AE209" s="60">
        <f t="shared" si="137"/>
        <v>342.89</v>
      </c>
      <c r="AF209" s="60">
        <f t="shared" si="137"/>
        <v>135.79</v>
      </c>
      <c r="AG209" s="60">
        <f t="shared" si="137"/>
        <v>96.53</v>
      </c>
      <c r="AH209" s="60">
        <f t="shared" si="137"/>
        <v>303.56</v>
      </c>
      <c r="AI209" s="60">
        <f t="shared" si="137"/>
        <v>0</v>
      </c>
      <c r="AJ209" s="60">
        <f t="shared" si="137"/>
        <v>17.87</v>
      </c>
      <c r="AK209" s="60">
        <f t="shared" si="137"/>
        <v>605.71</v>
      </c>
      <c r="AL209" s="60">
        <f t="shared" si="137"/>
        <v>350.53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8760.1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2055.8199999999997</v>
      </c>
      <c r="N210" s="83">
        <f t="shared" si="140"/>
        <v>0</v>
      </c>
      <c r="O210" s="83">
        <f t="shared" si="140"/>
        <v>0</v>
      </c>
      <c r="P210" s="83">
        <f t="shared" si="140"/>
        <v>342.59000000000003</v>
      </c>
      <c r="Q210" s="83">
        <f t="shared" si="140"/>
        <v>4378.4799999999996</v>
      </c>
      <c r="R210" s="83">
        <f t="shared" si="140"/>
        <v>0</v>
      </c>
      <c r="S210" s="83">
        <f t="shared" si="140"/>
        <v>0</v>
      </c>
      <c r="T210" s="83">
        <f t="shared" si="140"/>
        <v>180</v>
      </c>
      <c r="U210" s="83">
        <f t="shared" si="140"/>
        <v>0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2.54</v>
      </c>
      <c r="AC210" s="83">
        <f t="shared" si="140"/>
        <v>21.54</v>
      </c>
      <c r="AD210" s="83">
        <f t="shared" si="140"/>
        <v>87.95</v>
      </c>
      <c r="AE210" s="83">
        <f t="shared" si="140"/>
        <v>342.89</v>
      </c>
      <c r="AF210" s="83">
        <f t="shared" si="140"/>
        <v>135.79</v>
      </c>
      <c r="AG210" s="83">
        <f t="shared" si="140"/>
        <v>96.53</v>
      </c>
      <c r="AH210" s="83">
        <f t="shared" si="140"/>
        <v>303.56</v>
      </c>
      <c r="AI210" s="83">
        <f t="shared" si="140"/>
        <v>0</v>
      </c>
      <c r="AJ210" s="83">
        <f t="shared" si="140"/>
        <v>0</v>
      </c>
      <c r="AK210" s="83">
        <f t="shared" si="140"/>
        <v>495.07</v>
      </c>
      <c r="AL210" s="83">
        <f t="shared" si="140"/>
        <v>317.33999999999997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4138.5999999999995</v>
      </c>
      <c r="K211" s="70"/>
      <c r="L211" s="70"/>
      <c r="M211" s="70">
        <v>630</v>
      </c>
      <c r="N211" s="70"/>
      <c r="O211" s="70"/>
      <c r="P211" s="70">
        <v>234.59</v>
      </c>
      <c r="Q211" s="70">
        <v>1837.5</v>
      </c>
      <c r="R211" s="70"/>
      <c r="S211" s="70"/>
      <c r="T211" s="70">
        <v>180</v>
      </c>
      <c r="U211" s="70"/>
      <c r="V211" s="70"/>
      <c r="W211" s="70"/>
      <c r="X211" s="70"/>
      <c r="Y211" s="70"/>
      <c r="Z211" s="70"/>
      <c r="AA211" s="70"/>
      <c r="AB211" s="70">
        <v>2.54</v>
      </c>
      <c r="AC211" s="70">
        <v>21.54</v>
      </c>
      <c r="AD211" s="70">
        <v>87.95</v>
      </c>
      <c r="AE211" s="70">
        <v>128.77000000000001</v>
      </c>
      <c r="AF211" s="70">
        <v>52.94</v>
      </c>
      <c r="AG211" s="70">
        <v>37.659999999999997</v>
      </c>
      <c r="AH211" s="70">
        <v>112.7</v>
      </c>
      <c r="AI211" s="70"/>
      <c r="AJ211" s="70"/>
      <c r="AK211" s="70">
        <v>495.07</v>
      </c>
      <c r="AL211" s="70">
        <v>317.33999999999997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4621.5</v>
      </c>
      <c r="K212" s="70"/>
      <c r="L212" s="70"/>
      <c r="M212" s="70">
        <v>1425.82</v>
      </c>
      <c r="N212" s="70"/>
      <c r="O212" s="70"/>
      <c r="P212" s="70">
        <v>108</v>
      </c>
      <c r="Q212" s="70">
        <v>2540.98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0</v>
      </c>
      <c r="AD212" s="70">
        <v>0</v>
      </c>
      <c r="AE212" s="70">
        <v>214.12</v>
      </c>
      <c r="AF212" s="70">
        <v>82.85</v>
      </c>
      <c r="AG212" s="70">
        <v>58.87</v>
      </c>
      <c r="AH212" s="70">
        <v>190.86</v>
      </c>
      <c r="AI212" s="70"/>
      <c r="AJ212" s="70">
        <v>0</v>
      </c>
      <c r="AK212" s="70">
        <v>0</v>
      </c>
      <c r="AL212" s="70">
        <v>0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161.69999999999999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17.87</v>
      </c>
      <c r="AK213" s="83">
        <f t="shared" si="142"/>
        <v>110.64</v>
      </c>
      <c r="AL213" s="83">
        <f t="shared" si="142"/>
        <v>33.19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161.69999999999999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17.87</v>
      </c>
      <c r="AK215" s="70">
        <v>110.64</v>
      </c>
      <c r="AL215" s="70">
        <v>33.19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258312.67000000004</v>
      </c>
      <c r="K217" s="60">
        <f>SUM(K218,K226)</f>
        <v>0</v>
      </c>
      <c r="L217" s="60">
        <f t="shared" ref="L217:BW217" si="144">SUM(L218,L226)</f>
        <v>1196.05</v>
      </c>
      <c r="M217" s="60">
        <f t="shared" si="144"/>
        <v>24579.67</v>
      </c>
      <c r="N217" s="60">
        <f t="shared" si="144"/>
        <v>0</v>
      </c>
      <c r="O217" s="60">
        <f t="shared" si="144"/>
        <v>956.69999999999993</v>
      </c>
      <c r="P217" s="60">
        <f t="shared" si="144"/>
        <v>6525.82</v>
      </c>
      <c r="Q217" s="60">
        <f t="shared" si="144"/>
        <v>67490.149999999994</v>
      </c>
      <c r="R217" s="60">
        <f t="shared" si="144"/>
        <v>0</v>
      </c>
      <c r="S217" s="60">
        <f t="shared" si="144"/>
        <v>1484.22</v>
      </c>
      <c r="T217" s="60">
        <f t="shared" si="144"/>
        <v>9197.94</v>
      </c>
      <c r="U217" s="60">
        <f t="shared" si="144"/>
        <v>22527.38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714.45</v>
      </c>
      <c r="Z217" s="60">
        <f t="shared" si="144"/>
        <v>74.25</v>
      </c>
      <c r="AA217" s="60">
        <f t="shared" si="144"/>
        <v>1704.3100000000002</v>
      </c>
      <c r="AB217" s="60">
        <f t="shared" si="144"/>
        <v>0</v>
      </c>
      <c r="AC217" s="60">
        <f t="shared" si="144"/>
        <v>20427.650000000001</v>
      </c>
      <c r="AD217" s="60">
        <f t="shared" si="144"/>
        <v>40658.550000000003</v>
      </c>
      <c r="AE217" s="60">
        <f t="shared" si="144"/>
        <v>4966.5600000000004</v>
      </c>
      <c r="AF217" s="60">
        <f t="shared" si="144"/>
        <v>2389.98</v>
      </c>
      <c r="AG217" s="60">
        <f t="shared" si="144"/>
        <v>1055.5400000000002</v>
      </c>
      <c r="AH217" s="60">
        <f t="shared" si="144"/>
        <v>1824.9099999999999</v>
      </c>
      <c r="AI217" s="60">
        <f t="shared" si="144"/>
        <v>9159.7900000000009</v>
      </c>
      <c r="AJ217" s="60">
        <f t="shared" si="144"/>
        <v>0</v>
      </c>
      <c r="AK217" s="60">
        <f t="shared" si="144"/>
        <v>25224.29</v>
      </c>
      <c r="AL217" s="60">
        <f t="shared" si="144"/>
        <v>16154.46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-10479.329999999998</v>
      </c>
      <c r="K218" s="60">
        <f>SUM(K219:K220)</f>
        <v>0</v>
      </c>
      <c r="L218" s="60">
        <f t="shared" ref="L218:BW218" si="146">SUM(L219:L220)</f>
        <v>-24.73</v>
      </c>
      <c r="M218" s="60">
        <f t="shared" si="146"/>
        <v>-1043.79</v>
      </c>
      <c r="N218" s="60">
        <f t="shared" si="146"/>
        <v>0</v>
      </c>
      <c r="O218" s="60">
        <f t="shared" si="146"/>
        <v>-86.42</v>
      </c>
      <c r="P218" s="60">
        <f t="shared" si="146"/>
        <v>-110.58999999999999</v>
      </c>
      <c r="Q218" s="60">
        <f t="shared" si="146"/>
        <v>-1854.1</v>
      </c>
      <c r="R218" s="60">
        <f t="shared" si="146"/>
        <v>0</v>
      </c>
      <c r="S218" s="60">
        <f t="shared" si="146"/>
        <v>-81.96</v>
      </c>
      <c r="T218" s="60">
        <f t="shared" si="146"/>
        <v>-1946.9599999999998</v>
      </c>
      <c r="U218" s="60">
        <f t="shared" si="146"/>
        <v>-6485.16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8.8699999999999992</v>
      </c>
      <c r="Z218" s="60">
        <f t="shared" si="146"/>
        <v>74.25</v>
      </c>
      <c r="AA218" s="60">
        <f t="shared" si="146"/>
        <v>50.14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-150.94</v>
      </c>
      <c r="AF218" s="60">
        <f t="shared" si="146"/>
        <v>-68.83</v>
      </c>
      <c r="AG218" s="60">
        <f t="shared" si="146"/>
        <v>-43.34</v>
      </c>
      <c r="AH218" s="60">
        <f t="shared" si="146"/>
        <v>-83.46</v>
      </c>
      <c r="AI218" s="60">
        <f t="shared" si="146"/>
        <v>1367.69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-10479.329999999998</v>
      </c>
      <c r="K220" s="83">
        <f>SUM(K221:K225)</f>
        <v>0</v>
      </c>
      <c r="L220" s="83">
        <f t="shared" ref="L220:BW220" si="148">SUM(L221:L225)</f>
        <v>-24.73</v>
      </c>
      <c r="M220" s="83">
        <f t="shared" si="148"/>
        <v>-1043.79</v>
      </c>
      <c r="N220" s="83">
        <f t="shared" si="148"/>
        <v>0</v>
      </c>
      <c r="O220" s="83">
        <f t="shared" si="148"/>
        <v>-86.42</v>
      </c>
      <c r="P220" s="83">
        <f t="shared" si="148"/>
        <v>-110.58999999999999</v>
      </c>
      <c r="Q220" s="83">
        <f t="shared" si="148"/>
        <v>-1854.1</v>
      </c>
      <c r="R220" s="83">
        <f t="shared" si="148"/>
        <v>0</v>
      </c>
      <c r="S220" s="83">
        <f t="shared" si="148"/>
        <v>-81.96</v>
      </c>
      <c r="T220" s="83">
        <f t="shared" si="148"/>
        <v>-1946.9599999999998</v>
      </c>
      <c r="U220" s="83">
        <f t="shared" si="148"/>
        <v>-6485.16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8.8699999999999992</v>
      </c>
      <c r="Z220" s="83">
        <f t="shared" si="148"/>
        <v>74.25</v>
      </c>
      <c r="AA220" s="83">
        <f t="shared" si="148"/>
        <v>50.14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-150.94</v>
      </c>
      <c r="AF220" s="83">
        <f t="shared" si="148"/>
        <v>-68.83</v>
      </c>
      <c r="AG220" s="83">
        <f t="shared" si="148"/>
        <v>-43.34</v>
      </c>
      <c r="AH220" s="83">
        <f t="shared" si="148"/>
        <v>-83.46</v>
      </c>
      <c r="AI220" s="83">
        <f t="shared" si="148"/>
        <v>1367.69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-8382.9299999999967</v>
      </c>
      <c r="K222" s="70"/>
      <c r="L222" s="70">
        <v>-24.73</v>
      </c>
      <c r="M222" s="70">
        <v>-1004.15</v>
      </c>
      <c r="N222" s="70"/>
      <c r="O222" s="70">
        <v>-81.61</v>
      </c>
      <c r="P222" s="70">
        <v>-94.99</v>
      </c>
      <c r="Q222" s="70">
        <v>-1716.12</v>
      </c>
      <c r="R222" s="70"/>
      <c r="S222" s="70">
        <v>-81.96</v>
      </c>
      <c r="T222" s="70">
        <v>-1446.12</v>
      </c>
      <c r="U222" s="70">
        <v>-5115.6099999999997</v>
      </c>
      <c r="V222" s="70"/>
      <c r="W222" s="70"/>
      <c r="X222" s="70"/>
      <c r="Y222" s="70">
        <v>8.8699999999999992</v>
      </c>
      <c r="Z222" s="70">
        <v>74.25</v>
      </c>
      <c r="AA222" s="70">
        <v>50.14</v>
      </c>
      <c r="AB222" s="70"/>
      <c r="AC222" s="70"/>
      <c r="AD222" s="70"/>
      <c r="AE222" s="70">
        <v>-141.22999999999999</v>
      </c>
      <c r="AF222" s="70">
        <v>-64.209999999999994</v>
      </c>
      <c r="AG222" s="70">
        <v>-40.07</v>
      </c>
      <c r="AH222" s="70">
        <v>-73.08</v>
      </c>
      <c r="AI222" s="70">
        <v>1367.69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-2096.4</v>
      </c>
      <c r="K223" s="70"/>
      <c r="L223" s="70"/>
      <c r="M223" s="70">
        <v>-39.64</v>
      </c>
      <c r="N223" s="70"/>
      <c r="O223" s="70">
        <v>-4.8099999999999996</v>
      </c>
      <c r="P223" s="70">
        <v>-15.6</v>
      </c>
      <c r="Q223" s="70">
        <v>-137.97999999999999</v>
      </c>
      <c r="R223" s="70"/>
      <c r="S223" s="70"/>
      <c r="T223" s="70">
        <v>-500.84</v>
      </c>
      <c r="U223" s="70">
        <v>-1369.55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-9.7100000000000009</v>
      </c>
      <c r="AF223" s="70">
        <v>-4.62</v>
      </c>
      <c r="AG223" s="70">
        <v>-3.27</v>
      </c>
      <c r="AH223" s="70">
        <v>-10.38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268792</v>
      </c>
      <c r="K226" s="83">
        <f>SUM(K227:K228)</f>
        <v>0</v>
      </c>
      <c r="L226" s="83">
        <f t="shared" ref="L226:BW226" si="150">SUM(L227:L228)</f>
        <v>1220.78</v>
      </c>
      <c r="M226" s="83">
        <f t="shared" si="150"/>
        <v>25623.46</v>
      </c>
      <c r="N226" s="83">
        <f t="shared" si="150"/>
        <v>0</v>
      </c>
      <c r="O226" s="83">
        <f t="shared" si="150"/>
        <v>1043.1199999999999</v>
      </c>
      <c r="P226" s="83">
        <f t="shared" si="150"/>
        <v>6636.41</v>
      </c>
      <c r="Q226" s="83">
        <f t="shared" si="150"/>
        <v>69344.25</v>
      </c>
      <c r="R226" s="83">
        <f t="shared" si="150"/>
        <v>0</v>
      </c>
      <c r="S226" s="83">
        <f t="shared" si="150"/>
        <v>1566.18</v>
      </c>
      <c r="T226" s="83">
        <f t="shared" si="150"/>
        <v>11144.9</v>
      </c>
      <c r="U226" s="83">
        <f t="shared" si="150"/>
        <v>29012.54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705.58</v>
      </c>
      <c r="Z226" s="83">
        <f t="shared" si="150"/>
        <v>0</v>
      </c>
      <c r="AA226" s="83">
        <f t="shared" si="150"/>
        <v>1654.17</v>
      </c>
      <c r="AB226" s="83">
        <f t="shared" si="150"/>
        <v>0</v>
      </c>
      <c r="AC226" s="83">
        <f t="shared" si="150"/>
        <v>20427.650000000001</v>
      </c>
      <c r="AD226" s="83">
        <f t="shared" si="150"/>
        <v>40658.550000000003</v>
      </c>
      <c r="AE226" s="83">
        <f t="shared" si="150"/>
        <v>5117.5</v>
      </c>
      <c r="AF226" s="83">
        <f t="shared" si="150"/>
        <v>2458.81</v>
      </c>
      <c r="AG226" s="83">
        <f t="shared" si="150"/>
        <v>1098.8800000000001</v>
      </c>
      <c r="AH226" s="83">
        <f t="shared" si="150"/>
        <v>1908.37</v>
      </c>
      <c r="AI226" s="83">
        <f t="shared" si="150"/>
        <v>7792.1</v>
      </c>
      <c r="AJ226" s="83">
        <f t="shared" si="150"/>
        <v>0</v>
      </c>
      <c r="AK226" s="83">
        <f t="shared" si="150"/>
        <v>25224.29</v>
      </c>
      <c r="AL226" s="83">
        <f t="shared" si="150"/>
        <v>16154.46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268792</v>
      </c>
      <c r="K227" s="89"/>
      <c r="L227" s="89">
        <v>1220.78</v>
      </c>
      <c r="M227" s="89">
        <v>25623.46</v>
      </c>
      <c r="N227" s="89"/>
      <c r="O227" s="89">
        <v>1043.1199999999999</v>
      </c>
      <c r="P227" s="89">
        <v>6636.41</v>
      </c>
      <c r="Q227" s="89">
        <v>69344.25</v>
      </c>
      <c r="R227" s="89"/>
      <c r="S227" s="89">
        <v>1566.18</v>
      </c>
      <c r="T227" s="89">
        <v>11144.9</v>
      </c>
      <c r="U227" s="89">
        <v>29012.54</v>
      </c>
      <c r="V227" s="89"/>
      <c r="W227" s="89"/>
      <c r="X227" s="89"/>
      <c r="Y227" s="89">
        <v>705.58</v>
      </c>
      <c r="Z227" s="89"/>
      <c r="AA227" s="89">
        <v>1654.17</v>
      </c>
      <c r="AB227" s="89"/>
      <c r="AC227" s="89">
        <v>20427.650000000001</v>
      </c>
      <c r="AD227" s="89">
        <v>40658.550000000003</v>
      </c>
      <c r="AE227" s="89">
        <v>5117.5</v>
      </c>
      <c r="AF227" s="89">
        <v>2458.81</v>
      </c>
      <c r="AG227" s="89">
        <v>1098.8800000000001</v>
      </c>
      <c r="AH227" s="89">
        <v>1908.37</v>
      </c>
      <c r="AI227" s="89">
        <v>7792.1</v>
      </c>
      <c r="AJ227" s="89"/>
      <c r="AK227" s="89">
        <v>25224.29</v>
      </c>
      <c r="AL227" s="89">
        <v>16154.46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2034.83</v>
      </c>
      <c r="K234" s="60">
        <f>SUM(K235,K256)</f>
        <v>0</v>
      </c>
      <c r="L234" s="60">
        <f t="shared" ref="L234:BW234" si="155">SUM(L235,L256)</f>
        <v>0.5</v>
      </c>
      <c r="M234" s="60">
        <f t="shared" si="155"/>
        <v>11.88</v>
      </c>
      <c r="N234" s="60">
        <f t="shared" si="155"/>
        <v>0</v>
      </c>
      <c r="O234" s="60">
        <f t="shared" si="155"/>
        <v>0</v>
      </c>
      <c r="P234" s="60">
        <f t="shared" si="155"/>
        <v>553.52</v>
      </c>
      <c r="Q234" s="60">
        <f t="shared" si="155"/>
        <v>31.02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390.90000000000003</v>
      </c>
      <c r="AA234" s="60">
        <f t="shared" si="155"/>
        <v>1042.4000000000001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2.0499999999999998</v>
      </c>
      <c r="AF234" s="60">
        <f t="shared" si="155"/>
        <v>1</v>
      </c>
      <c r="AG234" s="60">
        <f t="shared" si="155"/>
        <v>0.56000000000000005</v>
      </c>
      <c r="AH234" s="60">
        <f t="shared" si="155"/>
        <v>1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1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2034.83</v>
      </c>
      <c r="K256" s="83">
        <f>SUM(K257,K268)</f>
        <v>0</v>
      </c>
      <c r="L256" s="83">
        <f t="shared" ref="L256:BW256" si="165">SUM(L257,L268)</f>
        <v>0.5</v>
      </c>
      <c r="M256" s="83">
        <f t="shared" si="165"/>
        <v>11.88</v>
      </c>
      <c r="N256" s="83">
        <f t="shared" si="165"/>
        <v>0</v>
      </c>
      <c r="O256" s="83">
        <f t="shared" si="165"/>
        <v>0</v>
      </c>
      <c r="P256" s="83">
        <f t="shared" si="165"/>
        <v>553.52</v>
      </c>
      <c r="Q256" s="83">
        <f t="shared" si="165"/>
        <v>31.02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390.90000000000003</v>
      </c>
      <c r="AA256" s="83">
        <f t="shared" si="165"/>
        <v>1042.4000000000001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2.0499999999999998</v>
      </c>
      <c r="AF256" s="83">
        <f t="shared" si="165"/>
        <v>1</v>
      </c>
      <c r="AG256" s="83">
        <f t="shared" si="165"/>
        <v>0.56000000000000005</v>
      </c>
      <c r="AH256" s="83">
        <f t="shared" si="165"/>
        <v>1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1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2034.83</v>
      </c>
      <c r="K257" s="83">
        <f>SUM(K258:K267)</f>
        <v>0</v>
      </c>
      <c r="L257" s="83">
        <f t="shared" ref="L257:BW257" si="167">SUM(L258:L267)</f>
        <v>0.5</v>
      </c>
      <c r="M257" s="83">
        <f t="shared" si="167"/>
        <v>11.88</v>
      </c>
      <c r="N257" s="83">
        <f t="shared" si="167"/>
        <v>0</v>
      </c>
      <c r="O257" s="83">
        <f t="shared" si="167"/>
        <v>0</v>
      </c>
      <c r="P257" s="83">
        <f t="shared" si="167"/>
        <v>553.52</v>
      </c>
      <c r="Q257" s="83">
        <f t="shared" si="167"/>
        <v>31.02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390.90000000000003</v>
      </c>
      <c r="AA257" s="83">
        <f t="shared" si="167"/>
        <v>1042.4000000000001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2.0499999999999998</v>
      </c>
      <c r="AF257" s="83">
        <f t="shared" si="167"/>
        <v>1</v>
      </c>
      <c r="AG257" s="83">
        <f t="shared" si="167"/>
        <v>0.56000000000000005</v>
      </c>
      <c r="AH257" s="83">
        <f t="shared" si="167"/>
        <v>1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1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3333.9700000000003</v>
      </c>
      <c r="K258" s="89"/>
      <c r="L258" s="89">
        <v>0.5</v>
      </c>
      <c r="M258" s="89">
        <v>11.88</v>
      </c>
      <c r="N258" s="89"/>
      <c r="O258" s="89"/>
      <c r="P258" s="89">
        <v>553.52</v>
      </c>
      <c r="Q258" s="89">
        <v>31.02</v>
      </c>
      <c r="R258" s="89"/>
      <c r="S258" s="89"/>
      <c r="T258" s="89"/>
      <c r="U258" s="89"/>
      <c r="V258" s="89"/>
      <c r="W258" s="89"/>
      <c r="X258" s="89"/>
      <c r="Y258" s="89"/>
      <c r="Z258" s="89">
        <v>745.21</v>
      </c>
      <c r="AA258" s="89">
        <v>1987.23</v>
      </c>
      <c r="AB258" s="89"/>
      <c r="AC258" s="89"/>
      <c r="AD258" s="89"/>
      <c r="AE258" s="89">
        <v>2.0499999999999998</v>
      </c>
      <c r="AF258" s="89">
        <v>1</v>
      </c>
      <c r="AG258" s="89">
        <v>0.56000000000000005</v>
      </c>
      <c r="AH258" s="89">
        <v>1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-1299.1400000000001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>
        <v>-354.31</v>
      </c>
      <c r="AA263" s="89">
        <v>-944.83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300413.07</v>
      </c>
      <c r="K392" s="60">
        <f>SUM(K393,K411)</f>
        <v>0</v>
      </c>
      <c r="L392" s="60">
        <f t="shared" ref="L392:BW392" si="209">SUM(L393,L411)</f>
        <v>697.04</v>
      </c>
      <c r="M392" s="60">
        <f t="shared" si="209"/>
        <v>22056.34</v>
      </c>
      <c r="N392" s="60">
        <f t="shared" si="209"/>
        <v>0</v>
      </c>
      <c r="O392" s="60">
        <f t="shared" si="209"/>
        <v>6499.4100000000008</v>
      </c>
      <c r="P392" s="60">
        <f t="shared" si="209"/>
        <v>677.85</v>
      </c>
      <c r="Q392" s="60">
        <f t="shared" si="209"/>
        <v>74448.78</v>
      </c>
      <c r="R392" s="60">
        <f t="shared" si="209"/>
        <v>4054.87</v>
      </c>
      <c r="S392" s="60">
        <f t="shared" si="209"/>
        <v>3635.42</v>
      </c>
      <c r="T392" s="60">
        <f t="shared" si="209"/>
        <v>0</v>
      </c>
      <c r="U392" s="60">
        <f t="shared" si="209"/>
        <v>77782.259999999995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1291.07</v>
      </c>
      <c r="Z392" s="60">
        <f t="shared" si="209"/>
        <v>0</v>
      </c>
      <c r="AA392" s="60">
        <f t="shared" si="209"/>
        <v>20602.8</v>
      </c>
      <c r="AB392" s="60">
        <f t="shared" si="209"/>
        <v>4345.7</v>
      </c>
      <c r="AC392" s="60">
        <f t="shared" si="209"/>
        <v>0</v>
      </c>
      <c r="AD392" s="60">
        <f t="shared" si="209"/>
        <v>49795.22</v>
      </c>
      <c r="AE392" s="60">
        <f t="shared" si="209"/>
        <v>3051.96</v>
      </c>
      <c r="AF392" s="60">
        <f t="shared" si="209"/>
        <v>953.95</v>
      </c>
      <c r="AG392" s="60">
        <f t="shared" si="209"/>
        <v>863.42</v>
      </c>
      <c r="AH392" s="60">
        <f t="shared" si="209"/>
        <v>519.16</v>
      </c>
      <c r="AI392" s="60">
        <f t="shared" si="209"/>
        <v>0</v>
      </c>
      <c r="AJ392" s="60">
        <f t="shared" si="209"/>
        <v>1111.93</v>
      </c>
      <c r="AK392" s="60">
        <f t="shared" si="209"/>
        <v>28025.89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293131.46999999997</v>
      </c>
      <c r="K393" s="116">
        <f>SUM(K394:K396,K400,,K405:K406,K409:K410)</f>
        <v>0</v>
      </c>
      <c r="L393" s="116">
        <f t="shared" ref="L393:BW393" si="211">SUM(L394:L396,L400,,L405:L406,L409:L410)</f>
        <v>697.04</v>
      </c>
      <c r="M393" s="116">
        <f t="shared" si="211"/>
        <v>20705.43</v>
      </c>
      <c r="N393" s="116">
        <f t="shared" si="211"/>
        <v>0</v>
      </c>
      <c r="O393" s="116">
        <f t="shared" si="211"/>
        <v>6021.3600000000006</v>
      </c>
      <c r="P393" s="116">
        <f t="shared" si="211"/>
        <v>337.81</v>
      </c>
      <c r="Q393" s="116">
        <f t="shared" si="211"/>
        <v>70047.259999999995</v>
      </c>
      <c r="R393" s="116">
        <f t="shared" si="211"/>
        <v>4054.87</v>
      </c>
      <c r="S393" s="116">
        <f t="shared" si="211"/>
        <v>3635.42</v>
      </c>
      <c r="T393" s="116">
        <f t="shared" si="211"/>
        <v>0</v>
      </c>
      <c r="U393" s="116">
        <f t="shared" si="211"/>
        <v>77782.259999999995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1291.07</v>
      </c>
      <c r="Z393" s="116">
        <f t="shared" si="211"/>
        <v>0</v>
      </c>
      <c r="AA393" s="116">
        <f t="shared" si="211"/>
        <v>20602.8</v>
      </c>
      <c r="AB393" s="116">
        <f t="shared" si="211"/>
        <v>4345.7</v>
      </c>
      <c r="AC393" s="116">
        <f t="shared" si="211"/>
        <v>0</v>
      </c>
      <c r="AD393" s="116">
        <f t="shared" si="211"/>
        <v>49795.22</v>
      </c>
      <c r="AE393" s="116">
        <f t="shared" si="211"/>
        <v>2790.93</v>
      </c>
      <c r="AF393" s="116">
        <f t="shared" si="211"/>
        <v>838.94</v>
      </c>
      <c r="AG393" s="116">
        <f t="shared" si="211"/>
        <v>778.41</v>
      </c>
      <c r="AH393" s="116">
        <f t="shared" si="211"/>
        <v>269.13</v>
      </c>
      <c r="AI393" s="116">
        <f t="shared" si="211"/>
        <v>0</v>
      </c>
      <c r="AJ393" s="116">
        <f t="shared" si="211"/>
        <v>1111.93</v>
      </c>
      <c r="AK393" s="116">
        <f t="shared" si="211"/>
        <v>28025.89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242136.40000000002</v>
      </c>
      <c r="K394" s="70"/>
      <c r="L394" s="70"/>
      <c r="M394" s="70">
        <v>670.67</v>
      </c>
      <c r="N394" s="70"/>
      <c r="O394" s="70">
        <v>3272.1</v>
      </c>
      <c r="P394" s="70"/>
      <c r="Q394" s="70">
        <v>47519.37</v>
      </c>
      <c r="R394" s="70">
        <v>4054.87</v>
      </c>
      <c r="S394" s="70">
        <v>3635.42</v>
      </c>
      <c r="T394" s="70"/>
      <c r="U394" s="70">
        <v>77782.259999999995</v>
      </c>
      <c r="V394" s="70"/>
      <c r="W394" s="70"/>
      <c r="X394" s="70"/>
      <c r="Y394" s="70">
        <v>1291.07</v>
      </c>
      <c r="Z394" s="70"/>
      <c r="AA394" s="70">
        <v>20602.8</v>
      </c>
      <c r="AB394" s="70">
        <v>4345.7</v>
      </c>
      <c r="AC394" s="70"/>
      <c r="AD394" s="70">
        <v>49795.22</v>
      </c>
      <c r="AE394" s="70"/>
      <c r="AF394" s="70">
        <v>29.1</v>
      </c>
      <c r="AG394" s="70"/>
      <c r="AH394" s="70"/>
      <c r="AI394" s="70"/>
      <c r="AJ394" s="70">
        <v>1111.93</v>
      </c>
      <c r="AK394" s="70">
        <v>28025.89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30255.269999999997</v>
      </c>
      <c r="K400" s="72">
        <f>SUM(K401:K404)</f>
        <v>0</v>
      </c>
      <c r="L400" s="72">
        <f t="shared" ref="L400:BW400" si="217">SUM(L401:L404)</f>
        <v>485.87</v>
      </c>
      <c r="M400" s="72">
        <f t="shared" si="217"/>
        <v>11545.51</v>
      </c>
      <c r="N400" s="72">
        <f t="shared" si="217"/>
        <v>0</v>
      </c>
      <c r="O400" s="72">
        <f t="shared" si="217"/>
        <v>1696.86</v>
      </c>
      <c r="P400" s="72">
        <f t="shared" si="217"/>
        <v>337.81</v>
      </c>
      <c r="Q400" s="72">
        <f t="shared" si="217"/>
        <v>13468.88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1639.82</v>
      </c>
      <c r="AF400" s="72">
        <f t="shared" si="217"/>
        <v>513.69000000000005</v>
      </c>
      <c r="AG400" s="72">
        <f t="shared" si="217"/>
        <v>411.01</v>
      </c>
      <c r="AH400" s="72">
        <f t="shared" si="217"/>
        <v>155.82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30255.269999999997</v>
      </c>
      <c r="K404" s="70"/>
      <c r="L404" s="70">
        <v>485.87</v>
      </c>
      <c r="M404" s="70">
        <v>11545.51</v>
      </c>
      <c r="N404" s="70"/>
      <c r="O404" s="70">
        <v>1696.86</v>
      </c>
      <c r="P404" s="70">
        <v>337.81</v>
      </c>
      <c r="Q404" s="70">
        <v>13468.88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1639.82</v>
      </c>
      <c r="AF404" s="70">
        <v>513.69000000000005</v>
      </c>
      <c r="AG404" s="70">
        <v>411.01</v>
      </c>
      <c r="AH404" s="70">
        <v>155.82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20739.800000000007</v>
      </c>
      <c r="K410" s="70"/>
      <c r="L410" s="70">
        <v>211.17</v>
      </c>
      <c r="M410" s="70">
        <v>8489.25</v>
      </c>
      <c r="N410" s="70"/>
      <c r="O410" s="70">
        <v>1052.4000000000001</v>
      </c>
      <c r="P410" s="70"/>
      <c r="Q410" s="70">
        <v>9059.01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1151.1099999999999</v>
      </c>
      <c r="AF410" s="70">
        <v>296.14999999999998</v>
      </c>
      <c r="AG410" s="70">
        <v>367.4</v>
      </c>
      <c r="AH410" s="70">
        <v>113.31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7281.6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1350.91</v>
      </c>
      <c r="N411" s="83">
        <f t="shared" si="222"/>
        <v>0</v>
      </c>
      <c r="O411" s="83">
        <f t="shared" si="222"/>
        <v>478.05</v>
      </c>
      <c r="P411" s="83">
        <f t="shared" si="222"/>
        <v>340.04</v>
      </c>
      <c r="Q411" s="83">
        <f t="shared" si="222"/>
        <v>4401.5200000000004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261.02999999999997</v>
      </c>
      <c r="AF411" s="83">
        <f t="shared" si="222"/>
        <v>115.01</v>
      </c>
      <c r="AG411" s="83">
        <f t="shared" si="222"/>
        <v>85.01</v>
      </c>
      <c r="AH411" s="83">
        <f t="shared" si="222"/>
        <v>250.03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1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7281.6</v>
      </c>
      <c r="K414" s="70"/>
      <c r="L414" s="70"/>
      <c r="M414" s="70">
        <v>1350.91</v>
      </c>
      <c r="N414" s="70"/>
      <c r="O414" s="70">
        <v>478.05</v>
      </c>
      <c r="P414" s="70">
        <v>340.04</v>
      </c>
      <c r="Q414" s="70">
        <v>4401.5200000000004</v>
      </c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>
        <v>261.02999999999997</v>
      </c>
      <c r="AF414" s="70">
        <v>115.01</v>
      </c>
      <c r="AG414" s="70">
        <v>85.01</v>
      </c>
      <c r="AH414" s="70">
        <v>250.03</v>
      </c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1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121072.59999999999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2301.71</v>
      </c>
      <c r="N417" s="60">
        <f t="shared" si="224"/>
        <v>0</v>
      </c>
      <c r="O417" s="60">
        <f t="shared" si="224"/>
        <v>3315.06</v>
      </c>
      <c r="P417" s="60">
        <f t="shared" si="224"/>
        <v>579.37</v>
      </c>
      <c r="Q417" s="60">
        <f t="shared" si="224"/>
        <v>42098.619999999995</v>
      </c>
      <c r="R417" s="60">
        <f t="shared" si="224"/>
        <v>30818.829999999998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3776.1019999999999</v>
      </c>
      <c r="AC417" s="60">
        <f t="shared" si="224"/>
        <v>8653.7160000000003</v>
      </c>
      <c r="AD417" s="60">
        <f t="shared" si="224"/>
        <v>21579.421999999999</v>
      </c>
      <c r="AE417" s="60">
        <f t="shared" si="224"/>
        <v>2398.3900000000003</v>
      </c>
      <c r="AF417" s="60">
        <f t="shared" si="224"/>
        <v>1123.53</v>
      </c>
      <c r="AG417" s="60">
        <f t="shared" si="224"/>
        <v>1104.22</v>
      </c>
      <c r="AH417" s="60">
        <f t="shared" si="224"/>
        <v>3323.63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121072.59999999999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2301.71</v>
      </c>
      <c r="N418" s="60">
        <f t="shared" si="226"/>
        <v>0</v>
      </c>
      <c r="O418" s="60">
        <f t="shared" si="226"/>
        <v>3315.06</v>
      </c>
      <c r="P418" s="60">
        <f t="shared" si="226"/>
        <v>579.37</v>
      </c>
      <c r="Q418" s="60">
        <f t="shared" si="226"/>
        <v>42098.619999999995</v>
      </c>
      <c r="R418" s="60">
        <f t="shared" si="226"/>
        <v>30818.829999999998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3776.1019999999999</v>
      </c>
      <c r="AC418" s="60">
        <f t="shared" si="226"/>
        <v>8653.7160000000003</v>
      </c>
      <c r="AD418" s="60">
        <f t="shared" si="226"/>
        <v>21579.421999999999</v>
      </c>
      <c r="AE418" s="60">
        <f t="shared" si="226"/>
        <v>2398.3900000000003</v>
      </c>
      <c r="AF418" s="60">
        <f t="shared" si="226"/>
        <v>1123.53</v>
      </c>
      <c r="AG418" s="60">
        <f t="shared" si="226"/>
        <v>1104.22</v>
      </c>
      <c r="AH418" s="60">
        <f t="shared" si="226"/>
        <v>3323.63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121072.59999999999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2301.71</v>
      </c>
      <c r="N419" s="83">
        <f t="shared" si="228"/>
        <v>0</v>
      </c>
      <c r="O419" s="83">
        <f t="shared" si="228"/>
        <v>3315.06</v>
      </c>
      <c r="P419" s="83">
        <f t="shared" si="228"/>
        <v>579.37</v>
      </c>
      <c r="Q419" s="83">
        <f t="shared" si="228"/>
        <v>42098.619999999995</v>
      </c>
      <c r="R419" s="83">
        <f t="shared" si="228"/>
        <v>30818.829999999998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3776.1019999999999</v>
      </c>
      <c r="AC419" s="83">
        <f t="shared" si="228"/>
        <v>8653.7160000000003</v>
      </c>
      <c r="AD419" s="83">
        <f t="shared" si="228"/>
        <v>21579.421999999999</v>
      </c>
      <c r="AE419" s="83">
        <f t="shared" si="228"/>
        <v>2398.3900000000003</v>
      </c>
      <c r="AF419" s="83">
        <f t="shared" si="228"/>
        <v>1123.53</v>
      </c>
      <c r="AG419" s="83">
        <f t="shared" si="228"/>
        <v>1104.22</v>
      </c>
      <c r="AH419" s="83">
        <f t="shared" si="228"/>
        <v>3323.63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74656.800000000017</v>
      </c>
      <c r="K421" s="70"/>
      <c r="L421" s="70"/>
      <c r="M421" s="70"/>
      <c r="N421" s="70"/>
      <c r="O421" s="70">
        <v>2500.54</v>
      </c>
      <c r="P421" s="70"/>
      <c r="Q421" s="70">
        <v>34599.21</v>
      </c>
      <c r="R421" s="70">
        <f>7465.71+23353.12</f>
        <v>30818.829999999998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1953.64</v>
      </c>
      <c r="AF421" s="70">
        <v>927.57</v>
      </c>
      <c r="AG421" s="70">
        <v>959.38</v>
      </c>
      <c r="AH421" s="70">
        <v>2897.63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46415.799999999996</v>
      </c>
      <c r="K422" s="70"/>
      <c r="L422" s="70"/>
      <c r="M422" s="70">
        <v>2301.71</v>
      </c>
      <c r="N422" s="70"/>
      <c r="O422" s="70">
        <v>814.52</v>
      </c>
      <c r="P422" s="70">
        <v>579.37</v>
      </c>
      <c r="Q422" s="70">
        <v>7499.41</v>
      </c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>
        <f>3400.7+375.402</f>
        <v>3776.1019999999999</v>
      </c>
      <c r="AC422" s="70">
        <f>5650.5+3003.216</f>
        <v>8653.7160000000003</v>
      </c>
      <c r="AD422" s="70">
        <f>17450+4129.422</f>
        <v>21579.421999999999</v>
      </c>
      <c r="AE422" s="70">
        <v>444.75</v>
      </c>
      <c r="AF422" s="70">
        <v>195.96</v>
      </c>
      <c r="AG422" s="70">
        <v>144.84</v>
      </c>
      <c r="AH422" s="70">
        <v>426</v>
      </c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1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278107.14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139053.57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139053.57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278107.14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139053.57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139053.57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278107.14</v>
      </c>
      <c r="K488" s="70"/>
      <c r="L488" s="70"/>
      <c r="M488" s="70">
        <v>139053.57</v>
      </c>
      <c r="N488" s="70"/>
      <c r="O488" s="70"/>
      <c r="P488" s="70"/>
      <c r="Q488" s="70">
        <v>139053.57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:יוני-2023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עוקב מדדים גמיש הכשרה</v>
      </c>
      <c r="W501" s="153" t="str">
        <f t="shared" si="278"/>
        <v>משולב סחיר הכשרה</v>
      </c>
      <c r="X501" s="153" t="str">
        <f t="shared" si="278"/>
        <v>הכשרה- אג"ח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20126891.449970484</v>
      </c>
      <c r="K502" s="161">
        <f t="shared" si="279"/>
        <v>0</v>
      </c>
      <c r="L502" s="161">
        <f t="shared" si="279"/>
        <v>69879.959999999992</v>
      </c>
      <c r="M502" s="161">
        <f t="shared" si="279"/>
        <v>1718381.1548799998</v>
      </c>
      <c r="N502" s="161">
        <f t="shared" si="279"/>
        <v>0</v>
      </c>
      <c r="O502" s="161">
        <f t="shared" si="279"/>
        <v>467391.76557999995</v>
      </c>
      <c r="P502" s="161">
        <f t="shared" si="279"/>
        <v>332567.83874000004</v>
      </c>
      <c r="Q502" s="161">
        <f t="shared" si="279"/>
        <v>4431531.8062699996</v>
      </c>
      <c r="R502" s="161">
        <f t="shared" si="279"/>
        <v>261869.90006999995</v>
      </c>
      <c r="S502" s="161">
        <f t="shared" si="279"/>
        <v>506749.31821</v>
      </c>
      <c r="T502" s="161">
        <f t="shared" si="279"/>
        <v>527539.59093000006</v>
      </c>
      <c r="U502" s="161">
        <f t="shared" si="279"/>
        <v>2859614.09827</v>
      </c>
      <c r="V502" s="161">
        <f t="shared" si="279"/>
        <v>0</v>
      </c>
      <c r="W502" s="161">
        <f t="shared" si="279"/>
        <v>0</v>
      </c>
      <c r="X502" s="161">
        <f t="shared" si="279"/>
        <v>74389.274999999994</v>
      </c>
      <c r="Y502" s="161">
        <f t="shared" si="279"/>
        <v>233585.27163</v>
      </c>
      <c r="Z502" s="161">
        <f t="shared" ref="Z502:CU507" si="280">VLOOKUP($A502,$A$10:$CO$500,Z$500,0)</f>
        <v>655478.6507</v>
      </c>
      <c r="AA502" s="161">
        <f t="shared" si="280"/>
        <v>1783674.4247099999</v>
      </c>
      <c r="AB502" s="161">
        <f t="shared" si="280"/>
        <v>283367.49791000003</v>
      </c>
      <c r="AC502" s="161">
        <f t="shared" si="280"/>
        <v>571099.22675000003</v>
      </c>
      <c r="AD502" s="161">
        <f t="shared" si="280"/>
        <v>2648829.9150500004</v>
      </c>
      <c r="AE502" s="161">
        <f t="shared" si="280"/>
        <v>271126.71818000003</v>
      </c>
      <c r="AF502" s="161">
        <f t="shared" si="280"/>
        <v>147941.93025999999</v>
      </c>
      <c r="AG502" s="161">
        <f t="shared" si="280"/>
        <v>119220.08251000002</v>
      </c>
      <c r="AH502" s="161">
        <f t="shared" si="280"/>
        <v>214760.96790048381</v>
      </c>
      <c r="AI502" s="161">
        <f t="shared" si="280"/>
        <v>82824.132569999987</v>
      </c>
      <c r="AJ502" s="161">
        <f t="shared" si="280"/>
        <v>122573.92019</v>
      </c>
      <c r="AK502" s="161">
        <f t="shared" si="280"/>
        <v>1185263.0910399999</v>
      </c>
      <c r="AL502" s="161">
        <f t="shared" si="280"/>
        <v>250574.28259000002</v>
      </c>
      <c r="AM502" s="161">
        <f t="shared" si="280"/>
        <v>215899.33555000002</v>
      </c>
      <c r="AN502" s="161">
        <f t="shared" si="280"/>
        <v>20519.782589999999</v>
      </c>
      <c r="AO502" s="161">
        <f t="shared" si="280"/>
        <v>70237.511889999994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1300943.8599704846</v>
      </c>
      <c r="K503" s="161">
        <f t="shared" si="279"/>
        <v>0</v>
      </c>
      <c r="L503" s="161">
        <f t="shared" si="279"/>
        <v>9997.84</v>
      </c>
      <c r="M503" s="161">
        <f t="shared" si="279"/>
        <v>108086.63488000001</v>
      </c>
      <c r="N503" s="161">
        <f t="shared" si="279"/>
        <v>0</v>
      </c>
      <c r="O503" s="161">
        <f t="shared" si="279"/>
        <v>8999.6955800000214</v>
      </c>
      <c r="P503" s="161">
        <f t="shared" si="279"/>
        <v>41644.028740000082</v>
      </c>
      <c r="Q503" s="161">
        <f t="shared" si="279"/>
        <v>213260.4162700001</v>
      </c>
      <c r="R503" s="161">
        <f t="shared" si="279"/>
        <v>101149.59006999996</v>
      </c>
      <c r="S503" s="161">
        <f t="shared" si="279"/>
        <v>7527.8282100000115</v>
      </c>
      <c r="T503" s="161">
        <f t="shared" si="279"/>
        <v>36614.990930000022</v>
      </c>
      <c r="U503" s="161">
        <f t="shared" si="279"/>
        <v>119428.29826999993</v>
      </c>
      <c r="V503" s="161">
        <f t="shared" si="279"/>
        <v>0</v>
      </c>
      <c r="W503" s="161">
        <f t="shared" si="279"/>
        <v>0</v>
      </c>
      <c r="X503" s="161">
        <f t="shared" si="279"/>
        <v>13693.934999999999</v>
      </c>
      <c r="Y503" s="161">
        <f t="shared" si="279"/>
        <v>8105.0416299999897</v>
      </c>
      <c r="Z503" s="161">
        <f t="shared" si="280"/>
        <v>90109.770700000023</v>
      </c>
      <c r="AA503" s="161">
        <f t="shared" si="280"/>
        <v>118734.98471000006</v>
      </c>
      <c r="AB503" s="161">
        <f t="shared" si="280"/>
        <v>6378.9659100000099</v>
      </c>
      <c r="AC503" s="161">
        <f t="shared" si="280"/>
        <v>34901.590750000069</v>
      </c>
      <c r="AD503" s="161">
        <f t="shared" si="280"/>
        <v>115993.38305000031</v>
      </c>
      <c r="AE503" s="161">
        <f t="shared" si="280"/>
        <v>20631.078180000004</v>
      </c>
      <c r="AF503" s="161">
        <f t="shared" si="280"/>
        <v>13123.320260000019</v>
      </c>
      <c r="AG503" s="161">
        <f t="shared" si="280"/>
        <v>10524.112510000028</v>
      </c>
      <c r="AH503" s="161">
        <f t="shared" si="280"/>
        <v>16638.90790048382</v>
      </c>
      <c r="AI503" s="161">
        <f t="shared" si="280"/>
        <v>13432.55256999998</v>
      </c>
      <c r="AJ503" s="161">
        <f t="shared" si="280"/>
        <v>3592.8101900000311</v>
      </c>
      <c r="AK503" s="161">
        <f t="shared" si="280"/>
        <v>141212.26104000004</v>
      </c>
      <c r="AL503" s="161">
        <f t="shared" si="280"/>
        <v>30997.112590000026</v>
      </c>
      <c r="AM503" s="161">
        <f t="shared" si="280"/>
        <v>11736.205550000001</v>
      </c>
      <c r="AN503" s="161">
        <f t="shared" si="280"/>
        <v>497.24259000000006</v>
      </c>
      <c r="AO503" s="161">
        <f t="shared" si="280"/>
        <v>3931.261889999987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18126354.780000001</v>
      </c>
      <c r="K504" s="161">
        <f t="shared" si="279"/>
        <v>0</v>
      </c>
      <c r="L504" s="161">
        <f t="shared" si="279"/>
        <v>59185.08</v>
      </c>
      <c r="M504" s="161">
        <f t="shared" si="279"/>
        <v>1446882.8999999997</v>
      </c>
      <c r="N504" s="161">
        <f t="shared" si="279"/>
        <v>0</v>
      </c>
      <c r="O504" s="161">
        <f t="shared" si="279"/>
        <v>448577.6</v>
      </c>
      <c r="P504" s="161">
        <f t="shared" si="279"/>
        <v>289666.58999999997</v>
      </c>
      <c r="Q504" s="161">
        <f t="shared" si="279"/>
        <v>3962670.4199999995</v>
      </c>
      <c r="R504" s="161">
        <f t="shared" si="279"/>
        <v>125846.61000000002</v>
      </c>
      <c r="S504" s="161">
        <f t="shared" si="279"/>
        <v>495586.07</v>
      </c>
      <c r="T504" s="161">
        <f t="shared" si="279"/>
        <v>490924.60000000009</v>
      </c>
      <c r="U504" s="161">
        <f t="shared" si="279"/>
        <v>2662403.54</v>
      </c>
      <c r="V504" s="161">
        <f t="shared" si="279"/>
        <v>0</v>
      </c>
      <c r="W504" s="161">
        <f t="shared" si="279"/>
        <v>0</v>
      </c>
      <c r="X504" s="161">
        <f t="shared" si="279"/>
        <v>60695.34</v>
      </c>
      <c r="Y504" s="161">
        <f t="shared" si="279"/>
        <v>224189.16</v>
      </c>
      <c r="Z504" s="161">
        <f t="shared" si="280"/>
        <v>565368.88</v>
      </c>
      <c r="AA504" s="161">
        <f t="shared" si="280"/>
        <v>1644336.64</v>
      </c>
      <c r="AB504" s="161">
        <f t="shared" si="280"/>
        <v>268866.73</v>
      </c>
      <c r="AC504" s="161">
        <f t="shared" si="280"/>
        <v>527543.91999999993</v>
      </c>
      <c r="AD504" s="161">
        <f t="shared" si="280"/>
        <v>2461461.89</v>
      </c>
      <c r="AE504" s="161">
        <f t="shared" si="280"/>
        <v>245045.29</v>
      </c>
      <c r="AF504" s="161">
        <f t="shared" si="280"/>
        <v>132741.12999999998</v>
      </c>
      <c r="AG504" s="161">
        <f t="shared" si="280"/>
        <v>106728.32999999999</v>
      </c>
      <c r="AH504" s="161">
        <f t="shared" si="280"/>
        <v>194279.27</v>
      </c>
      <c r="AI504" s="161">
        <f t="shared" si="280"/>
        <v>69391.58</v>
      </c>
      <c r="AJ504" s="161">
        <f t="shared" si="280"/>
        <v>117869.17999999998</v>
      </c>
      <c r="AK504" s="161">
        <f t="shared" si="280"/>
        <v>1016024.9399999998</v>
      </c>
      <c r="AL504" s="161">
        <f t="shared" si="280"/>
        <v>219577.16999999998</v>
      </c>
      <c r="AM504" s="161">
        <f t="shared" si="280"/>
        <v>204163.13</v>
      </c>
      <c r="AN504" s="161">
        <f t="shared" si="280"/>
        <v>20022.539999999997</v>
      </c>
      <c r="AO504" s="161">
        <f t="shared" si="280"/>
        <v>66306.25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6535526.2200000007</v>
      </c>
      <c r="K505" s="161">
        <f t="shared" si="279"/>
        <v>0</v>
      </c>
      <c r="L505" s="161">
        <f t="shared" si="279"/>
        <v>27670.23</v>
      </c>
      <c r="M505" s="161">
        <f t="shared" si="279"/>
        <v>227237.19</v>
      </c>
      <c r="N505" s="161">
        <f t="shared" si="279"/>
        <v>0</v>
      </c>
      <c r="O505" s="161">
        <f t="shared" si="279"/>
        <v>351732.81</v>
      </c>
      <c r="P505" s="161">
        <f t="shared" si="279"/>
        <v>20884.21</v>
      </c>
      <c r="Q505" s="161">
        <f t="shared" si="279"/>
        <v>1129961.78</v>
      </c>
      <c r="R505" s="161">
        <f t="shared" si="279"/>
        <v>122097.42000000001</v>
      </c>
      <c r="S505" s="161">
        <f t="shared" si="279"/>
        <v>415486.71</v>
      </c>
      <c r="T505" s="161">
        <f t="shared" si="279"/>
        <v>59962.78</v>
      </c>
      <c r="U505" s="161">
        <f t="shared" si="279"/>
        <v>1040084.92</v>
      </c>
      <c r="V505" s="161">
        <f t="shared" si="279"/>
        <v>0</v>
      </c>
      <c r="W505" s="161">
        <f t="shared" si="279"/>
        <v>0</v>
      </c>
      <c r="X505" s="161">
        <f t="shared" si="279"/>
        <v>41357.879999999997</v>
      </c>
      <c r="Y505" s="161">
        <f t="shared" si="279"/>
        <v>199935.52</v>
      </c>
      <c r="Z505" s="161">
        <f t="shared" si="280"/>
        <v>47156.7</v>
      </c>
      <c r="AA505" s="161">
        <f t="shared" si="280"/>
        <v>605810.66</v>
      </c>
      <c r="AB505" s="161">
        <f t="shared" si="280"/>
        <v>223321.95</v>
      </c>
      <c r="AC505" s="161">
        <f t="shared" si="280"/>
        <v>143220.54</v>
      </c>
      <c r="AD505" s="161">
        <f t="shared" si="280"/>
        <v>946446.53</v>
      </c>
      <c r="AE505" s="161">
        <f t="shared" si="280"/>
        <v>53823.19</v>
      </c>
      <c r="AF505" s="161">
        <f t="shared" si="280"/>
        <v>36672.07</v>
      </c>
      <c r="AG505" s="161">
        <f t="shared" si="280"/>
        <v>41842.729999999996</v>
      </c>
      <c r="AH505" s="161">
        <f t="shared" si="280"/>
        <v>81562.75</v>
      </c>
      <c r="AI505" s="161">
        <f t="shared" si="280"/>
        <v>60231.79</v>
      </c>
      <c r="AJ505" s="161">
        <f t="shared" si="280"/>
        <v>92412.719999999987</v>
      </c>
      <c r="AK505" s="161">
        <f t="shared" si="280"/>
        <v>408956.12</v>
      </c>
      <c r="AL505" s="161">
        <f t="shared" si="280"/>
        <v>89761</v>
      </c>
      <c r="AM505" s="161">
        <f t="shared" si="280"/>
        <v>51782.22</v>
      </c>
      <c r="AN505" s="161">
        <f t="shared" si="280"/>
        <v>15705.919999999998</v>
      </c>
      <c r="AO505" s="161">
        <f t="shared" si="280"/>
        <v>407.88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63505.42</v>
      </c>
      <c r="K506" s="161">
        <f t="shared" si="279"/>
        <v>0</v>
      </c>
      <c r="L506" s="161">
        <f t="shared" si="279"/>
        <v>0</v>
      </c>
      <c r="M506" s="161">
        <f t="shared" si="279"/>
        <v>3643.67</v>
      </c>
      <c r="N506" s="161">
        <f t="shared" si="279"/>
        <v>0</v>
      </c>
      <c r="O506" s="161">
        <f t="shared" si="279"/>
        <v>1007.43</v>
      </c>
      <c r="P506" s="161">
        <f t="shared" si="279"/>
        <v>0</v>
      </c>
      <c r="Q506" s="161">
        <f t="shared" si="279"/>
        <v>9143.23</v>
      </c>
      <c r="R506" s="161">
        <f t="shared" si="279"/>
        <v>1426.5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596.04999999999995</v>
      </c>
      <c r="AC506" s="161">
        <f t="shared" si="280"/>
        <v>217.48000000000002</v>
      </c>
      <c r="AD506" s="161">
        <f t="shared" si="280"/>
        <v>9278.7200000000012</v>
      </c>
      <c r="AE506" s="161">
        <f t="shared" si="280"/>
        <v>507.84</v>
      </c>
      <c r="AF506" s="161">
        <f t="shared" si="280"/>
        <v>365.4</v>
      </c>
      <c r="AG506" s="161">
        <f t="shared" si="280"/>
        <v>284.89</v>
      </c>
      <c r="AH506" s="161">
        <f t="shared" si="280"/>
        <v>592.48</v>
      </c>
      <c r="AI506" s="161">
        <f t="shared" si="280"/>
        <v>0</v>
      </c>
      <c r="AJ506" s="161">
        <f t="shared" si="280"/>
        <v>1722.95</v>
      </c>
      <c r="AK506" s="161">
        <f t="shared" si="280"/>
        <v>22453.329999999998</v>
      </c>
      <c r="AL506" s="161">
        <f t="shared" si="280"/>
        <v>12265.45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2718100.2899999991</v>
      </c>
      <c r="K507" s="161">
        <f t="shared" si="279"/>
        <v>0</v>
      </c>
      <c r="L507" s="161">
        <f t="shared" si="279"/>
        <v>1944.32</v>
      </c>
      <c r="M507" s="161">
        <f t="shared" si="279"/>
        <v>162910.45999999996</v>
      </c>
      <c r="N507" s="161">
        <f t="shared" si="279"/>
        <v>0</v>
      </c>
      <c r="O507" s="161">
        <f t="shared" si="279"/>
        <v>44869.01</v>
      </c>
      <c r="P507" s="161">
        <f t="shared" si="279"/>
        <v>0</v>
      </c>
      <c r="Q507" s="161">
        <f t="shared" si="279"/>
        <v>441524.44</v>
      </c>
      <c r="R507" s="161">
        <f t="shared" si="279"/>
        <v>2322.69</v>
      </c>
      <c r="S507" s="161">
        <f t="shared" si="279"/>
        <v>78615.14</v>
      </c>
      <c r="T507" s="161">
        <f t="shared" si="279"/>
        <v>0</v>
      </c>
      <c r="U507" s="161">
        <f t="shared" si="279"/>
        <v>504740.54</v>
      </c>
      <c r="V507" s="161">
        <f t="shared" si="279"/>
        <v>0</v>
      </c>
      <c r="W507" s="161">
        <f t="shared" si="279"/>
        <v>0</v>
      </c>
      <c r="X507" s="161">
        <f t="shared" si="279"/>
        <v>5038.8899999999994</v>
      </c>
      <c r="Y507" s="161">
        <f t="shared" si="279"/>
        <v>17954.36</v>
      </c>
      <c r="Z507" s="161">
        <f t="shared" ref="Z507:CU516" si="283">VLOOKUP($A507,$A$10:$CO$500,Z$500,0)</f>
        <v>1046.6399999999999</v>
      </c>
      <c r="AA507" s="161">
        <f t="shared" si="283"/>
        <v>216806.24000000002</v>
      </c>
      <c r="AB507" s="161">
        <f t="shared" si="283"/>
        <v>43992.710000000006</v>
      </c>
      <c r="AC507" s="161">
        <f t="shared" si="283"/>
        <v>15453.73</v>
      </c>
      <c r="AD507" s="161">
        <f t="shared" si="283"/>
        <v>700367.26</v>
      </c>
      <c r="AE507" s="161">
        <f t="shared" si="283"/>
        <v>22378.149999999998</v>
      </c>
      <c r="AF507" s="161">
        <f t="shared" si="283"/>
        <v>17432.819999999996</v>
      </c>
      <c r="AG507" s="161">
        <f t="shared" si="283"/>
        <v>14042.07</v>
      </c>
      <c r="AH507" s="161">
        <f t="shared" si="283"/>
        <v>22841.430000000004</v>
      </c>
      <c r="AI507" s="161">
        <f t="shared" si="283"/>
        <v>0</v>
      </c>
      <c r="AJ507" s="161">
        <f t="shared" si="283"/>
        <v>23430.32</v>
      </c>
      <c r="AK507" s="161">
        <f t="shared" si="283"/>
        <v>315023.34999999998</v>
      </c>
      <c r="AL507" s="161">
        <f t="shared" si="283"/>
        <v>15815.39</v>
      </c>
      <c r="AM507" s="161">
        <f t="shared" si="283"/>
        <v>45697.959999999992</v>
      </c>
      <c r="AN507" s="161">
        <f t="shared" si="283"/>
        <v>3802.09</v>
      </c>
      <c r="AO507" s="161">
        <f t="shared" si="283"/>
        <v>50.28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3639127.79</v>
      </c>
      <c r="K508" s="161">
        <f t="shared" si="279"/>
        <v>0</v>
      </c>
      <c r="L508" s="161">
        <f t="shared" si="279"/>
        <v>10207.67</v>
      </c>
      <c r="M508" s="161">
        <f t="shared" si="279"/>
        <v>361671.03</v>
      </c>
      <c r="N508" s="161">
        <f t="shared" si="279"/>
        <v>0</v>
      </c>
      <c r="O508" s="161">
        <f t="shared" si="279"/>
        <v>14564.48</v>
      </c>
      <c r="P508" s="161">
        <f t="shared" si="279"/>
        <v>85091.540000000008</v>
      </c>
      <c r="Q508" s="161">
        <f t="shared" si="279"/>
        <v>721855.53</v>
      </c>
      <c r="R508" s="161">
        <f t="shared" si="279"/>
        <v>0</v>
      </c>
      <c r="S508" s="161">
        <f t="shared" si="279"/>
        <v>0</v>
      </c>
      <c r="T508" s="161">
        <f t="shared" si="279"/>
        <v>295735.04000000004</v>
      </c>
      <c r="U508" s="161">
        <f t="shared" si="279"/>
        <v>762334.57000000007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734.37000000000012</v>
      </c>
      <c r="Z508" s="161">
        <f t="shared" si="283"/>
        <v>187631.46</v>
      </c>
      <c r="AA508" s="161">
        <f t="shared" si="283"/>
        <v>240571.07</v>
      </c>
      <c r="AB508" s="161">
        <f t="shared" si="283"/>
        <v>0</v>
      </c>
      <c r="AC508" s="161">
        <f t="shared" si="283"/>
        <v>171789.49</v>
      </c>
      <c r="AD508" s="161">
        <f t="shared" si="283"/>
        <v>389824.23</v>
      </c>
      <c r="AE508" s="161">
        <f t="shared" si="283"/>
        <v>55129.600000000006</v>
      </c>
      <c r="AF508" s="161">
        <f t="shared" si="283"/>
        <v>21469.42</v>
      </c>
      <c r="AG508" s="161">
        <f t="shared" si="283"/>
        <v>12949.72</v>
      </c>
      <c r="AH508" s="161">
        <f t="shared" si="283"/>
        <v>22361.53</v>
      </c>
      <c r="AI508" s="161">
        <f t="shared" si="283"/>
        <v>0</v>
      </c>
      <c r="AJ508" s="161">
        <f t="shared" si="283"/>
        <v>9.32</v>
      </c>
      <c r="AK508" s="161">
        <f t="shared" si="283"/>
        <v>194297.33999999997</v>
      </c>
      <c r="AL508" s="161">
        <f t="shared" si="283"/>
        <v>65938.099999999991</v>
      </c>
      <c r="AM508" s="161">
        <f t="shared" si="283"/>
        <v>13083.539999999999</v>
      </c>
      <c r="AN508" s="161">
        <f t="shared" si="283"/>
        <v>0</v>
      </c>
      <c r="AO508" s="161">
        <f t="shared" si="283"/>
        <v>11878.74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3275217.3600000008</v>
      </c>
      <c r="K509" s="161">
        <f t="shared" si="279"/>
        <v>0</v>
      </c>
      <c r="L509" s="161">
        <f t="shared" si="279"/>
        <v>9187.1999999999989</v>
      </c>
      <c r="M509" s="161">
        <f t="shared" si="279"/>
        <v>187340.5</v>
      </c>
      <c r="N509" s="161">
        <f t="shared" si="279"/>
        <v>0</v>
      </c>
      <c r="O509" s="161">
        <f t="shared" si="279"/>
        <v>9125.51</v>
      </c>
      <c r="P509" s="161">
        <f t="shared" si="279"/>
        <v>151776.6</v>
      </c>
      <c r="Q509" s="161">
        <f t="shared" si="279"/>
        <v>815013.78</v>
      </c>
      <c r="R509" s="161">
        <f t="shared" si="279"/>
        <v>0</v>
      </c>
      <c r="S509" s="161">
        <f t="shared" si="279"/>
        <v>0</v>
      </c>
      <c r="T509" s="161">
        <f t="shared" si="279"/>
        <v>88809.01999999999</v>
      </c>
      <c r="U509" s="161">
        <f t="shared" si="279"/>
        <v>226355.71</v>
      </c>
      <c r="V509" s="161">
        <f t="shared" si="279"/>
        <v>0</v>
      </c>
      <c r="W509" s="161">
        <f t="shared" si="279"/>
        <v>0</v>
      </c>
      <c r="X509" s="161">
        <f t="shared" si="279"/>
        <v>14298.57</v>
      </c>
      <c r="Y509" s="161">
        <f t="shared" si="279"/>
        <v>4850.46</v>
      </c>
      <c r="Z509" s="161">
        <f t="shared" si="283"/>
        <v>329068.93</v>
      </c>
      <c r="AA509" s="161">
        <f t="shared" si="283"/>
        <v>578401.96</v>
      </c>
      <c r="AB509" s="161">
        <f t="shared" si="283"/>
        <v>0</v>
      </c>
      <c r="AC509" s="161">
        <f t="shared" si="283"/>
        <v>176413.49</v>
      </c>
      <c r="AD509" s="161">
        <f t="shared" si="283"/>
        <v>365157.87</v>
      </c>
      <c r="AE509" s="161">
        <f t="shared" si="283"/>
        <v>40941.879999999997</v>
      </c>
      <c r="AF509" s="161">
        <f t="shared" si="283"/>
        <v>29274.720000000001</v>
      </c>
      <c r="AG509" s="161">
        <f t="shared" si="283"/>
        <v>18552.72</v>
      </c>
      <c r="AH509" s="161">
        <f t="shared" si="283"/>
        <v>35886.199999999997</v>
      </c>
      <c r="AI509" s="161">
        <f t="shared" si="283"/>
        <v>0</v>
      </c>
      <c r="AJ509" s="161">
        <f t="shared" si="283"/>
        <v>0</v>
      </c>
      <c r="AK509" s="161">
        <f t="shared" si="283"/>
        <v>30226.51</v>
      </c>
      <c r="AL509" s="161">
        <f t="shared" si="283"/>
        <v>16452.440000000002</v>
      </c>
      <c r="AM509" s="161">
        <f t="shared" si="283"/>
        <v>93599.41</v>
      </c>
      <c r="AN509" s="161">
        <f t="shared" si="283"/>
        <v>514.53</v>
      </c>
      <c r="AO509" s="161">
        <f t="shared" si="283"/>
        <v>53969.35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247429.33000000002</v>
      </c>
      <c r="K510" s="161">
        <f t="shared" si="279"/>
        <v>0</v>
      </c>
      <c r="L510" s="161">
        <f t="shared" si="279"/>
        <v>1038.96</v>
      </c>
      <c r="M510" s="161">
        <f t="shared" si="279"/>
        <v>26655.07</v>
      </c>
      <c r="N510" s="161">
        <f t="shared" si="279"/>
        <v>0</v>
      </c>
      <c r="O510" s="161">
        <f t="shared" si="279"/>
        <v>173.5</v>
      </c>
      <c r="P510" s="161">
        <f t="shared" si="279"/>
        <v>5520</v>
      </c>
      <c r="Q510" s="161">
        <f t="shared" si="279"/>
        <v>47856.78</v>
      </c>
      <c r="R510" s="161">
        <f t="shared" si="279"/>
        <v>0</v>
      </c>
      <c r="S510" s="161">
        <f t="shared" si="279"/>
        <v>0</v>
      </c>
      <c r="T510" s="161">
        <f t="shared" si="279"/>
        <v>37039.82</v>
      </c>
      <c r="U510" s="161">
        <f t="shared" si="279"/>
        <v>101212.12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4238.57</v>
      </c>
      <c r="AF510" s="161">
        <f t="shared" si="283"/>
        <v>1668</v>
      </c>
      <c r="AG510" s="161">
        <f t="shared" si="283"/>
        <v>760.47</v>
      </c>
      <c r="AH510" s="161">
        <f t="shared" si="283"/>
        <v>1019.6</v>
      </c>
      <c r="AI510" s="161">
        <f t="shared" si="283"/>
        <v>0</v>
      </c>
      <c r="AJ510" s="161">
        <f t="shared" si="283"/>
        <v>0</v>
      </c>
      <c r="AK510" s="161">
        <f t="shared" si="283"/>
        <v>17599.689999999999</v>
      </c>
      <c r="AL510" s="161">
        <f t="shared" si="283"/>
        <v>2646.75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1378179.0700000003</v>
      </c>
      <c r="K511" s="161">
        <f t="shared" si="279"/>
        <v>0</v>
      </c>
      <c r="L511" s="161">
        <f t="shared" si="279"/>
        <v>7940.1500000000005</v>
      </c>
      <c r="M511" s="161">
        <f t="shared" si="279"/>
        <v>450777.61</v>
      </c>
      <c r="N511" s="161">
        <f t="shared" si="279"/>
        <v>0</v>
      </c>
      <c r="O511" s="161">
        <f t="shared" si="279"/>
        <v>26148.159999999996</v>
      </c>
      <c r="P511" s="161">
        <f t="shared" si="279"/>
        <v>18972.310000000001</v>
      </c>
      <c r="Q511" s="161">
        <f t="shared" si="279"/>
        <v>725415.23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5148.3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953.48</v>
      </c>
      <c r="AC511" s="161">
        <f t="shared" si="283"/>
        <v>0</v>
      </c>
      <c r="AD511" s="161">
        <f t="shared" si="283"/>
        <v>9640.7800000000007</v>
      </c>
      <c r="AE511" s="161">
        <f t="shared" si="283"/>
        <v>62714.559999999998</v>
      </c>
      <c r="AF511" s="161">
        <f t="shared" si="283"/>
        <v>23331.93</v>
      </c>
      <c r="AG511" s="161">
        <f t="shared" si="283"/>
        <v>17143.099999999999</v>
      </c>
      <c r="AH511" s="161">
        <f t="shared" si="283"/>
        <v>27885.809999999998</v>
      </c>
      <c r="AI511" s="161">
        <f t="shared" si="283"/>
        <v>0</v>
      </c>
      <c r="AJ511" s="161">
        <f t="shared" si="283"/>
        <v>276</v>
      </c>
      <c r="AK511" s="161">
        <f t="shared" si="283"/>
        <v>1638.6</v>
      </c>
      <c r="AL511" s="161">
        <f t="shared" si="283"/>
        <v>193.05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8921.8000000000011</v>
      </c>
      <c r="K512" s="161">
        <f t="shared" si="279"/>
        <v>0</v>
      </c>
      <c r="L512" s="161">
        <f t="shared" si="279"/>
        <v>0</v>
      </c>
      <c r="M512" s="161">
        <f t="shared" si="279"/>
        <v>2055.8199999999997</v>
      </c>
      <c r="N512" s="161">
        <f t="shared" si="279"/>
        <v>0</v>
      </c>
      <c r="O512" s="161">
        <f t="shared" si="279"/>
        <v>0</v>
      </c>
      <c r="P512" s="161">
        <f t="shared" si="279"/>
        <v>342.59000000000003</v>
      </c>
      <c r="Q512" s="161">
        <f t="shared" si="279"/>
        <v>4378.4799999999996</v>
      </c>
      <c r="R512" s="161">
        <f t="shared" si="279"/>
        <v>0</v>
      </c>
      <c r="S512" s="161">
        <f t="shared" si="279"/>
        <v>0</v>
      </c>
      <c r="T512" s="161">
        <f t="shared" si="279"/>
        <v>180</v>
      </c>
      <c r="U512" s="161">
        <f t="shared" si="279"/>
        <v>0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2.54</v>
      </c>
      <c r="AC512" s="161">
        <f t="shared" si="283"/>
        <v>21.54</v>
      </c>
      <c r="AD512" s="161">
        <f t="shared" si="283"/>
        <v>87.95</v>
      </c>
      <c r="AE512" s="161">
        <f t="shared" si="283"/>
        <v>342.89</v>
      </c>
      <c r="AF512" s="161">
        <f t="shared" si="283"/>
        <v>135.79</v>
      </c>
      <c r="AG512" s="161">
        <f t="shared" si="283"/>
        <v>96.53</v>
      </c>
      <c r="AH512" s="161">
        <f t="shared" si="283"/>
        <v>303.56</v>
      </c>
      <c r="AI512" s="161">
        <f t="shared" si="283"/>
        <v>0</v>
      </c>
      <c r="AJ512" s="161">
        <f t="shared" si="283"/>
        <v>17.87</v>
      </c>
      <c r="AK512" s="161">
        <f t="shared" si="283"/>
        <v>605.71</v>
      </c>
      <c r="AL512" s="161">
        <f t="shared" si="283"/>
        <v>350.53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258312.67000000004</v>
      </c>
      <c r="K513" s="161">
        <f t="shared" si="279"/>
        <v>0</v>
      </c>
      <c r="L513" s="161">
        <f t="shared" si="279"/>
        <v>1196.05</v>
      </c>
      <c r="M513" s="161">
        <f t="shared" si="279"/>
        <v>24579.67</v>
      </c>
      <c r="N513" s="161">
        <f t="shared" si="279"/>
        <v>0</v>
      </c>
      <c r="O513" s="161">
        <f t="shared" si="279"/>
        <v>956.69999999999993</v>
      </c>
      <c r="P513" s="161">
        <f t="shared" si="279"/>
        <v>6525.82</v>
      </c>
      <c r="Q513" s="161">
        <f t="shared" si="279"/>
        <v>67490.149999999994</v>
      </c>
      <c r="R513" s="161">
        <f t="shared" si="279"/>
        <v>0</v>
      </c>
      <c r="S513" s="161">
        <f t="shared" si="279"/>
        <v>1484.22</v>
      </c>
      <c r="T513" s="161">
        <f t="shared" si="279"/>
        <v>9197.94</v>
      </c>
      <c r="U513" s="161">
        <f t="shared" si="279"/>
        <v>22527.38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714.45</v>
      </c>
      <c r="Z513" s="161">
        <f t="shared" si="283"/>
        <v>74.25</v>
      </c>
      <c r="AA513" s="161">
        <f t="shared" si="283"/>
        <v>1704.3100000000002</v>
      </c>
      <c r="AB513" s="161">
        <f t="shared" si="283"/>
        <v>0</v>
      </c>
      <c r="AC513" s="161">
        <f t="shared" si="283"/>
        <v>20427.650000000001</v>
      </c>
      <c r="AD513" s="161">
        <f t="shared" si="283"/>
        <v>40658.550000000003</v>
      </c>
      <c r="AE513" s="161">
        <f t="shared" si="283"/>
        <v>4966.5600000000004</v>
      </c>
      <c r="AF513" s="161">
        <f t="shared" si="283"/>
        <v>2389.98</v>
      </c>
      <c r="AG513" s="161">
        <f t="shared" si="283"/>
        <v>1055.5400000000002</v>
      </c>
      <c r="AH513" s="161">
        <f t="shared" si="283"/>
        <v>1824.9099999999999</v>
      </c>
      <c r="AI513" s="161">
        <f t="shared" si="283"/>
        <v>9159.7900000000009</v>
      </c>
      <c r="AJ513" s="161">
        <f t="shared" si="283"/>
        <v>0</v>
      </c>
      <c r="AK513" s="161">
        <f t="shared" si="283"/>
        <v>25224.29</v>
      </c>
      <c r="AL513" s="161">
        <f t="shared" si="283"/>
        <v>16154.46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2034.83</v>
      </c>
      <c r="K514" s="161">
        <f t="shared" si="279"/>
        <v>0</v>
      </c>
      <c r="L514" s="161">
        <f t="shared" si="279"/>
        <v>0.5</v>
      </c>
      <c r="M514" s="161">
        <f t="shared" si="279"/>
        <v>11.88</v>
      </c>
      <c r="N514" s="161">
        <f t="shared" si="279"/>
        <v>0</v>
      </c>
      <c r="O514" s="161">
        <f t="shared" si="279"/>
        <v>0</v>
      </c>
      <c r="P514" s="161">
        <f t="shared" si="279"/>
        <v>553.52</v>
      </c>
      <c r="Q514" s="161">
        <f t="shared" si="279"/>
        <v>31.02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390.90000000000003</v>
      </c>
      <c r="AA514" s="161">
        <f t="shared" si="283"/>
        <v>1042.4000000000001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2.0499999999999998</v>
      </c>
      <c r="AF514" s="161">
        <f t="shared" si="283"/>
        <v>1</v>
      </c>
      <c r="AG514" s="161">
        <f t="shared" si="283"/>
        <v>0.56000000000000005</v>
      </c>
      <c r="AH514" s="161">
        <f t="shared" si="283"/>
        <v>1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300413.07</v>
      </c>
      <c r="K516" s="161">
        <f t="shared" si="279"/>
        <v>0</v>
      </c>
      <c r="L516" s="161">
        <f t="shared" si="279"/>
        <v>697.04</v>
      </c>
      <c r="M516" s="161">
        <f t="shared" si="279"/>
        <v>22056.34</v>
      </c>
      <c r="N516" s="161">
        <f t="shared" si="279"/>
        <v>0</v>
      </c>
      <c r="O516" s="161">
        <f t="shared" si="279"/>
        <v>6499.4100000000008</v>
      </c>
      <c r="P516" s="161">
        <f t="shared" si="279"/>
        <v>677.85</v>
      </c>
      <c r="Q516" s="161">
        <f t="shared" si="279"/>
        <v>74448.78</v>
      </c>
      <c r="R516" s="161">
        <f t="shared" si="279"/>
        <v>4054.87</v>
      </c>
      <c r="S516" s="161">
        <f t="shared" si="279"/>
        <v>3635.42</v>
      </c>
      <c r="T516" s="161">
        <f t="shared" si="279"/>
        <v>0</v>
      </c>
      <c r="U516" s="161">
        <f t="shared" si="279"/>
        <v>77782.259999999995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1291.07</v>
      </c>
      <c r="Z516" s="161">
        <f t="shared" si="283"/>
        <v>0</v>
      </c>
      <c r="AA516" s="161">
        <f t="shared" si="283"/>
        <v>20602.8</v>
      </c>
      <c r="AB516" s="161">
        <f t="shared" si="283"/>
        <v>4345.7</v>
      </c>
      <c r="AC516" s="161">
        <f t="shared" si="283"/>
        <v>0</v>
      </c>
      <c r="AD516" s="161">
        <f t="shared" si="283"/>
        <v>49795.22</v>
      </c>
      <c r="AE516" s="161">
        <f t="shared" si="283"/>
        <v>3051.96</v>
      </c>
      <c r="AF516" s="161">
        <f t="shared" si="283"/>
        <v>953.95</v>
      </c>
      <c r="AG516" s="161">
        <f t="shared" si="283"/>
        <v>863.42</v>
      </c>
      <c r="AH516" s="161">
        <f t="shared" si="283"/>
        <v>519.16</v>
      </c>
      <c r="AI516" s="161">
        <f t="shared" si="283"/>
        <v>0</v>
      </c>
      <c r="AJ516" s="161">
        <f t="shared" si="283"/>
        <v>1111.93</v>
      </c>
      <c r="AK516" s="161">
        <f t="shared" si="283"/>
        <v>28025.89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121072.59999999999</v>
      </c>
      <c r="K517" s="161">
        <f t="shared" si="279"/>
        <v>0</v>
      </c>
      <c r="L517" s="161">
        <f t="shared" si="279"/>
        <v>0</v>
      </c>
      <c r="M517" s="161">
        <f t="shared" si="279"/>
        <v>2301.71</v>
      </c>
      <c r="N517" s="161">
        <f t="shared" si="279"/>
        <v>0</v>
      </c>
      <c r="O517" s="161">
        <f t="shared" si="279"/>
        <v>3315.06</v>
      </c>
      <c r="P517" s="161">
        <f t="shared" si="279"/>
        <v>579.37</v>
      </c>
      <c r="Q517" s="161">
        <f t="shared" si="279"/>
        <v>42098.619999999995</v>
      </c>
      <c r="R517" s="161">
        <f t="shared" si="279"/>
        <v>30818.829999999998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3776.1019999999999</v>
      </c>
      <c r="AC517" s="161">
        <f t="shared" si="288"/>
        <v>8653.7160000000003</v>
      </c>
      <c r="AD517" s="161">
        <f t="shared" si="288"/>
        <v>21579.421999999999</v>
      </c>
      <c r="AE517" s="161">
        <f t="shared" si="288"/>
        <v>2398.3900000000003</v>
      </c>
      <c r="AF517" s="161">
        <f t="shared" si="288"/>
        <v>1123.53</v>
      </c>
      <c r="AG517" s="161">
        <f t="shared" si="288"/>
        <v>1104.22</v>
      </c>
      <c r="AH517" s="161">
        <f t="shared" si="288"/>
        <v>3323.63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278107.14</v>
      </c>
      <c r="K519" s="161">
        <f t="shared" si="289"/>
        <v>0</v>
      </c>
      <c r="L519" s="161">
        <f t="shared" si="289"/>
        <v>0</v>
      </c>
      <c r="M519" s="161">
        <f t="shared" si="289"/>
        <v>139053.57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139053.57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:יוני-2023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1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6.4637098242629643E-2</v>
      </c>
      <c r="K524" s="170">
        <f t="shared" si="292"/>
        <v>0</v>
      </c>
      <c r="L524" s="170">
        <f t="shared" si="290"/>
        <v>0.14307163312629259</v>
      </c>
      <c r="M524" s="170">
        <f t="shared" si="290"/>
        <v>6.2900267832341344E-2</v>
      </c>
      <c r="N524" s="170">
        <f t="shared" si="290"/>
        <v>0</v>
      </c>
      <c r="O524" s="170">
        <f t="shared" si="290"/>
        <v>1.9255143634873496E-2</v>
      </c>
      <c r="P524" s="170">
        <f t="shared" si="290"/>
        <v>0.12521965111772937</v>
      </c>
      <c r="Q524" s="170">
        <f t="shared" si="290"/>
        <v>4.8123408697702756E-2</v>
      </c>
      <c r="R524" s="170">
        <f t="shared" si="290"/>
        <v>0.38625894019496648</v>
      </c>
      <c r="S524" s="170">
        <f t="shared" si="290"/>
        <v>1.4855132388911145E-2</v>
      </c>
      <c r="T524" s="170">
        <f t="shared" si="290"/>
        <v>6.9407095807636765E-2</v>
      </c>
      <c r="U524" s="170">
        <f t="shared" si="290"/>
        <v>4.176378146346784E-2</v>
      </c>
      <c r="V524" s="170">
        <f t="shared" si="290"/>
        <v>0</v>
      </c>
      <c r="W524" s="170">
        <f t="shared" si="290"/>
        <v>0</v>
      </c>
      <c r="X524" s="170">
        <f t="shared" si="290"/>
        <v>0.18408480254714138</v>
      </c>
      <c r="Y524" s="170">
        <f t="shared" si="290"/>
        <v>3.4698427573971395E-2</v>
      </c>
      <c r="Z524" s="170">
        <f t="shared" si="290"/>
        <v>0.13747170957249305</v>
      </c>
      <c r="AA524" s="170">
        <f t="shared" si="290"/>
        <v>6.6567633120211772E-2</v>
      </c>
      <c r="AB524" s="170">
        <f t="shared" si="290"/>
        <v>2.2511282899586545E-2</v>
      </c>
      <c r="AC524" s="170">
        <f t="shared" si="290"/>
        <v>6.1113006488587522E-2</v>
      </c>
      <c r="AD524" s="170">
        <f t="shared" si="290"/>
        <v>4.3790423232142772E-2</v>
      </c>
      <c r="AE524" s="170">
        <f t="shared" si="290"/>
        <v>7.6093858688995403E-2</v>
      </c>
      <c r="AF524" s="170">
        <f t="shared" si="290"/>
        <v>8.8705887755665264E-2</v>
      </c>
      <c r="AG524" s="170">
        <f t="shared" si="290"/>
        <v>8.8274662191391115E-2</v>
      </c>
      <c r="AH524" s="170">
        <f t="shared" si="290"/>
        <v>7.7476405806636048E-2</v>
      </c>
      <c r="AI524" s="170">
        <f t="shared" si="290"/>
        <v>0.16218162693883051</v>
      </c>
      <c r="AJ524" s="170">
        <f t="shared" si="290"/>
        <v>2.9311375408658462E-2</v>
      </c>
      <c r="AK524" s="170">
        <f t="shared" si="290"/>
        <v>0.1191400138142279</v>
      </c>
      <c r="AL524" s="170">
        <f t="shared" si="290"/>
        <v>0.12370428549013859</v>
      </c>
      <c r="AM524" s="170">
        <f t="shared" si="290"/>
        <v>5.4359618662568873E-2</v>
      </c>
      <c r="AN524" s="170">
        <f t="shared" si="290"/>
        <v>2.423235177171534E-2</v>
      </c>
      <c r="AO524" s="170">
        <f t="shared" si="290"/>
        <v>5.5970973119845051E-2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0.9006037929432259</v>
      </c>
      <c r="K525" s="170">
        <f t="shared" si="292"/>
        <v>0</v>
      </c>
      <c r="L525" s="170">
        <f t="shared" si="290"/>
        <v>0.84695354719722238</v>
      </c>
      <c r="M525" s="170">
        <f t="shared" si="290"/>
        <v>0.84200347279823395</v>
      </c>
      <c r="N525" s="170">
        <f t="shared" si="290"/>
        <v>0</v>
      </c>
      <c r="O525" s="170">
        <f t="shared" si="290"/>
        <v>0.95974647615656439</v>
      </c>
      <c r="P525" s="170">
        <f t="shared" si="290"/>
        <v>0.87100000738934935</v>
      </c>
      <c r="Q525" s="170">
        <f t="shared" si="290"/>
        <v>0.89419879924891288</v>
      </c>
      <c r="R525" s="170">
        <f t="shared" si="290"/>
        <v>0.48056920618352927</v>
      </c>
      <c r="S525" s="170">
        <f t="shared" si="290"/>
        <v>0.97797086683918566</v>
      </c>
      <c r="T525" s="170">
        <f t="shared" si="290"/>
        <v>0.93059290419236329</v>
      </c>
      <c r="U525" s="170">
        <f t="shared" si="290"/>
        <v>0.93103595398088579</v>
      </c>
      <c r="V525" s="170">
        <f t="shared" si="290"/>
        <v>0</v>
      </c>
      <c r="W525" s="170">
        <f t="shared" si="290"/>
        <v>0</v>
      </c>
      <c r="X525" s="170">
        <f t="shared" si="290"/>
        <v>0.81591519745285868</v>
      </c>
      <c r="Y525" s="170">
        <f t="shared" si="290"/>
        <v>0.95977438318592501</v>
      </c>
      <c r="Z525" s="170">
        <f t="shared" si="290"/>
        <v>0.86252829042750701</v>
      </c>
      <c r="AA525" s="170">
        <f t="shared" si="290"/>
        <v>0.92188160418757226</v>
      </c>
      <c r="AB525" s="170">
        <f t="shared" si="290"/>
        <v>0.94882698962671563</v>
      </c>
      <c r="AC525" s="170">
        <f t="shared" si="290"/>
        <v>0.92373425718353053</v>
      </c>
      <c r="AD525" s="170">
        <f t="shared" si="290"/>
        <v>0.92926385194254213</v>
      </c>
      <c r="AE525" s="170">
        <f t="shared" si="290"/>
        <v>0.90380354855811496</v>
      </c>
      <c r="AF525" s="170">
        <f t="shared" si="290"/>
        <v>0.89725157544392298</v>
      </c>
      <c r="AG525" s="170">
        <f t="shared" si="290"/>
        <v>0.89522107142517504</v>
      </c>
      <c r="AH525" s="170">
        <f t="shared" si="290"/>
        <v>0.90463025893059557</v>
      </c>
      <c r="AI525" s="170">
        <f t="shared" si="290"/>
        <v>0.83781837306116946</v>
      </c>
      <c r="AJ525" s="170">
        <f t="shared" si="290"/>
        <v>0.96161711901922298</v>
      </c>
      <c r="AK525" s="170">
        <f t="shared" si="290"/>
        <v>0.85721469577568354</v>
      </c>
      <c r="AL525" s="170">
        <f t="shared" si="290"/>
        <v>0.87629571450986143</v>
      </c>
      <c r="AM525" s="170">
        <f t="shared" si="290"/>
        <v>0.94564038133743111</v>
      </c>
      <c r="AN525" s="170">
        <f t="shared" si="290"/>
        <v>0.97576764822828455</v>
      </c>
      <c r="AO525" s="170">
        <f t="shared" si="290"/>
        <v>0.94402902688015489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0.32471612599717109</v>
      </c>
      <c r="K526" s="170">
        <f t="shared" si="292"/>
        <v>0</v>
      </c>
      <c r="L526" s="170">
        <f t="shared" si="290"/>
        <v>0.39596802860219155</v>
      </c>
      <c r="M526" s="170">
        <f t="shared" si="290"/>
        <v>0.1322391073451156</v>
      </c>
      <c r="N526" s="170">
        <f t="shared" si="290"/>
        <v>0</v>
      </c>
      <c r="O526" s="170">
        <f t="shared" si="290"/>
        <v>0.75254387411709012</v>
      </c>
      <c r="P526" s="170">
        <f t="shared" si="290"/>
        <v>6.2796841928924985E-2</v>
      </c>
      <c r="Q526" s="170">
        <f t="shared" si="290"/>
        <v>0.25498221143336075</v>
      </c>
      <c r="R526" s="170">
        <f t="shared" si="290"/>
        <v>0.46625221137428313</v>
      </c>
      <c r="S526" s="170">
        <f t="shared" si="290"/>
        <v>0.81990580957786274</v>
      </c>
      <c r="T526" s="170">
        <f t="shared" si="290"/>
        <v>0.11366498558770073</v>
      </c>
      <c r="U526" s="170">
        <f t="shared" si="290"/>
        <v>0.36371513227229757</v>
      </c>
      <c r="V526" s="170">
        <f t="shared" si="290"/>
        <v>0</v>
      </c>
      <c r="W526" s="170">
        <f t="shared" si="290"/>
        <v>0</v>
      </c>
      <c r="X526" s="170">
        <f t="shared" si="290"/>
        <v>0.5559656281096973</v>
      </c>
      <c r="Y526" s="170">
        <f t="shared" si="290"/>
        <v>0.85594232292478889</v>
      </c>
      <c r="Z526" s="170">
        <f t="shared" si="290"/>
        <v>7.1942388893429743E-2</v>
      </c>
      <c r="AA526" s="170">
        <f t="shared" si="290"/>
        <v>0.33964195012691073</v>
      </c>
      <c r="AB526" s="170">
        <f t="shared" si="290"/>
        <v>0.78810008786162555</v>
      </c>
      <c r="AC526" s="170">
        <f t="shared" si="290"/>
        <v>0.25078048313081525</v>
      </c>
      <c r="AD526" s="170">
        <f t="shared" si="290"/>
        <v>0.35730740000425226</v>
      </c>
      <c r="AE526" s="170">
        <f t="shared" si="290"/>
        <v>0.19851673181197504</v>
      </c>
      <c r="AF526" s="170">
        <f t="shared" si="290"/>
        <v>0.24788151631894223</v>
      </c>
      <c r="AG526" s="170">
        <f t="shared" si="290"/>
        <v>0.35097048348788284</v>
      </c>
      <c r="AH526" s="170">
        <f t="shared" si="290"/>
        <v>0.37978386294941008</v>
      </c>
      <c r="AI526" s="170">
        <f t="shared" si="290"/>
        <v>0.72722512305328701</v>
      </c>
      <c r="AJ526" s="170">
        <f t="shared" si="290"/>
        <v>0.75393460416989522</v>
      </c>
      <c r="AK526" s="170">
        <f t="shared" si="290"/>
        <v>0.34503404610462024</v>
      </c>
      <c r="AL526" s="170">
        <f t="shared" si="290"/>
        <v>0.35822111939105361</v>
      </c>
      <c r="AM526" s="170">
        <f t="shared" si="290"/>
        <v>0.23984427681579309</v>
      </c>
      <c r="AN526" s="170">
        <f t="shared" si="290"/>
        <v>0.76540382097683812</v>
      </c>
      <c r="AO526" s="170">
        <f t="shared" si="290"/>
        <v>5.8071533148666612E-3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3.1552522732015394E-3</v>
      </c>
      <c r="K527" s="170">
        <f t="shared" si="292"/>
        <v>0</v>
      </c>
      <c r="L527" s="170">
        <f t="shared" si="292"/>
        <v>0</v>
      </c>
      <c r="M527" s="170">
        <f t="shared" si="292"/>
        <v>2.1204084958988331E-3</v>
      </c>
      <c r="N527" s="170">
        <f t="shared" si="292"/>
        <v>0</v>
      </c>
      <c r="O527" s="170">
        <f t="shared" si="292"/>
        <v>2.1554295008810241E-3</v>
      </c>
      <c r="P527" s="170">
        <f t="shared" si="292"/>
        <v>0</v>
      </c>
      <c r="Q527" s="170">
        <f t="shared" si="292"/>
        <v>2.0632211162432829E-3</v>
      </c>
      <c r="R527" s="170">
        <f t="shared" si="292"/>
        <v>5.4473614555116297E-3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2.1034522462745906E-3</v>
      </c>
      <c r="AC527" s="170">
        <f t="shared" si="295"/>
        <v>3.8080948075806516E-4</v>
      </c>
      <c r="AD527" s="170">
        <f t="shared" si="295"/>
        <v>3.5029504715574961E-3</v>
      </c>
      <c r="AE527" s="170">
        <f t="shared" si="295"/>
        <v>1.8730725005967389E-3</v>
      </c>
      <c r="AF527" s="170">
        <f t="shared" si="295"/>
        <v>2.4698880118559298E-3</v>
      </c>
      <c r="AG527" s="170">
        <f t="shared" si="295"/>
        <v>2.3896141824604408E-3</v>
      </c>
      <c r="AH527" s="170">
        <f t="shared" si="295"/>
        <v>2.7587880879478251E-3</v>
      </c>
      <c r="AI527" s="170">
        <f t="shared" si="295"/>
        <v>0</v>
      </c>
      <c r="AJ527" s="170">
        <f t="shared" si="295"/>
        <v>1.405641589441931E-2</v>
      </c>
      <c r="AK527" s="170">
        <f t="shared" si="295"/>
        <v>1.8943751956621291E-2</v>
      </c>
      <c r="AL527" s="170">
        <f t="shared" si="295"/>
        <v>4.8949356946056732E-2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0.13504819145849695</v>
      </c>
      <c r="K528" s="170">
        <f t="shared" si="292"/>
        <v>0</v>
      </c>
      <c r="L528" s="170">
        <f t="shared" si="292"/>
        <v>2.782371369416926E-2</v>
      </c>
      <c r="M528" s="170">
        <f t="shared" si="292"/>
        <v>9.4804612781834496E-2</v>
      </c>
      <c r="N528" s="170">
        <f t="shared" si="292"/>
        <v>0</v>
      </c>
      <c r="O528" s="170">
        <f t="shared" si="292"/>
        <v>9.5998717359345759E-2</v>
      </c>
      <c r="P528" s="170">
        <f t="shared" si="292"/>
        <v>0</v>
      </c>
      <c r="Q528" s="170">
        <f t="shared" si="292"/>
        <v>9.9632465545052493E-2</v>
      </c>
      <c r="R528" s="170">
        <f t="shared" si="292"/>
        <v>8.8696333537345313E-3</v>
      </c>
      <c r="S528" s="170">
        <f t="shared" si="292"/>
        <v>0.15513615346872831</v>
      </c>
      <c r="T528" s="170">
        <f t="shared" si="292"/>
        <v>0</v>
      </c>
      <c r="U528" s="170">
        <f t="shared" si="292"/>
        <v>0.17650652243788989</v>
      </c>
      <c r="V528" s="170">
        <f t="shared" si="292"/>
        <v>0</v>
      </c>
      <c r="W528" s="170">
        <f t="shared" si="292"/>
        <v>0</v>
      </c>
      <c r="X528" s="170">
        <f t="shared" si="292"/>
        <v>6.773678060446213E-2</v>
      </c>
      <c r="Y528" s="170">
        <f t="shared" si="292"/>
        <v>7.6864264063873755E-2</v>
      </c>
      <c r="Z528" s="170">
        <f t="shared" si="295"/>
        <v>1.5967568110452875E-3</v>
      </c>
      <c r="AA528" s="170">
        <f t="shared" si="295"/>
        <v>0.1215503440518578</v>
      </c>
      <c r="AB528" s="170">
        <f t="shared" si="295"/>
        <v>0.15524966809698293</v>
      </c>
      <c r="AC528" s="170">
        <f t="shared" si="295"/>
        <v>2.7059623400199254E-2</v>
      </c>
      <c r="AD528" s="170">
        <f t="shared" si="295"/>
        <v>0.26440627841775927</v>
      </c>
      <c r="AE528" s="170">
        <f t="shared" si="295"/>
        <v>8.2537605110327886E-2</v>
      </c>
      <c r="AF528" s="170">
        <f t="shared" si="295"/>
        <v>0.11783555865036201</v>
      </c>
      <c r="AG528" s="170">
        <f t="shared" si="295"/>
        <v>0.11778275693461435</v>
      </c>
      <c r="AH528" s="170">
        <f t="shared" si="295"/>
        <v>0.10635745509670218</v>
      </c>
      <c r="AI528" s="170">
        <f t="shared" si="295"/>
        <v>0</v>
      </c>
      <c r="AJ528" s="170">
        <f t="shared" si="295"/>
        <v>0.19115257114793269</v>
      </c>
      <c r="AK528" s="170">
        <f t="shared" si="295"/>
        <v>0.26578348079968067</v>
      </c>
      <c r="AL528" s="170">
        <f t="shared" si="295"/>
        <v>6.3116573003933502E-2</v>
      </c>
      <c r="AM528" s="170">
        <f t="shared" si="295"/>
        <v>0.21166327299519097</v>
      </c>
      <c r="AN528" s="170">
        <f t="shared" si="295"/>
        <v>0.18528900017941177</v>
      </c>
      <c r="AO528" s="170">
        <f t="shared" si="295"/>
        <v>7.1585679285940894E-4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0.18080923221779172</v>
      </c>
      <c r="K529" s="170">
        <f t="shared" si="292"/>
        <v>0</v>
      </c>
      <c r="L529" s="170">
        <f t="shared" si="292"/>
        <v>0.14607435379184536</v>
      </c>
      <c r="M529" s="170">
        <f t="shared" si="292"/>
        <v>0.21047194853883083</v>
      </c>
      <c r="N529" s="170">
        <f t="shared" si="292"/>
        <v>0</v>
      </c>
      <c r="O529" s="170">
        <f t="shared" si="292"/>
        <v>3.1161182272705458E-2</v>
      </c>
      <c r="P529" s="170">
        <f t="shared" si="292"/>
        <v>0.25586220340002319</v>
      </c>
      <c r="Q529" s="170">
        <f t="shared" si="292"/>
        <v>0.16289074783998506</v>
      </c>
      <c r="R529" s="170">
        <f t="shared" si="292"/>
        <v>0</v>
      </c>
      <c r="S529" s="170">
        <f t="shared" si="292"/>
        <v>0</v>
      </c>
      <c r="T529" s="170">
        <f t="shared" si="292"/>
        <v>0.56059307222543897</v>
      </c>
      <c r="U529" s="170">
        <f t="shared" si="292"/>
        <v>0.26658651965004465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3.1439054135367112E-3</v>
      </c>
      <c r="Z529" s="170">
        <f t="shared" si="295"/>
        <v>0.28625106218123847</v>
      </c>
      <c r="AA529" s="170">
        <f t="shared" si="295"/>
        <v>0.13487386860924097</v>
      </c>
      <c r="AB529" s="170">
        <f t="shared" si="295"/>
        <v>0</v>
      </c>
      <c r="AC529" s="170">
        <f t="shared" si="295"/>
        <v>0.30080497740754469</v>
      </c>
      <c r="AD529" s="170">
        <f t="shared" si="295"/>
        <v>0.14716846400182756</v>
      </c>
      <c r="AE529" s="170">
        <f t="shared" si="295"/>
        <v>0.20333517983793714</v>
      </c>
      <c r="AF529" s="170">
        <f t="shared" si="295"/>
        <v>0.14512058861384766</v>
      </c>
      <c r="AG529" s="170">
        <f t="shared" si="295"/>
        <v>0.10862029053631794</v>
      </c>
      <c r="AH529" s="170">
        <f t="shared" si="295"/>
        <v>0.10412287772125292</v>
      </c>
      <c r="AI529" s="170">
        <f t="shared" si="295"/>
        <v>0</v>
      </c>
      <c r="AJ529" s="170">
        <f t="shared" si="295"/>
        <v>7.6035750390892354E-5</v>
      </c>
      <c r="AK529" s="170">
        <f t="shared" si="295"/>
        <v>0.16392760516107466</v>
      </c>
      <c r="AL529" s="170">
        <f t="shared" si="295"/>
        <v>0.26314791493543105</v>
      </c>
      <c r="AM529" s="170">
        <f t="shared" si="295"/>
        <v>6.0600186502056133E-2</v>
      </c>
      <c r="AN529" s="170">
        <f t="shared" si="295"/>
        <v>0</v>
      </c>
      <c r="AO529" s="170">
        <f t="shared" si="295"/>
        <v>0.16912244867960968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0.16272842570554052</v>
      </c>
      <c r="K530" s="170">
        <f t="shared" si="292"/>
        <v>0</v>
      </c>
      <c r="L530" s="170">
        <f t="shared" si="292"/>
        <v>0.13147116855819607</v>
      </c>
      <c r="M530" s="170">
        <f t="shared" si="292"/>
        <v>0.10902150519282354</v>
      </c>
      <c r="N530" s="170">
        <f t="shared" si="292"/>
        <v>0</v>
      </c>
      <c r="O530" s="170">
        <f t="shared" si="292"/>
        <v>1.9524327709701712E-2</v>
      </c>
      <c r="P530" s="170">
        <f t="shared" si="292"/>
        <v>0.45637786436306077</v>
      </c>
      <c r="Q530" s="170">
        <f t="shared" si="292"/>
        <v>0.18391242929744275</v>
      </c>
      <c r="R530" s="170">
        <f t="shared" si="292"/>
        <v>0</v>
      </c>
      <c r="S530" s="170">
        <f t="shared" si="292"/>
        <v>0</v>
      </c>
      <c r="T530" s="170">
        <f t="shared" si="292"/>
        <v>0.16834569675318298</v>
      </c>
      <c r="U530" s="170">
        <f t="shared" si="292"/>
        <v>7.9156033723899996E-2</v>
      </c>
      <c r="V530" s="170">
        <f t="shared" si="292"/>
        <v>0</v>
      </c>
      <c r="W530" s="170">
        <f t="shared" si="292"/>
        <v>0</v>
      </c>
      <c r="X530" s="170">
        <f t="shared" si="292"/>
        <v>0.19221278873869924</v>
      </c>
      <c r="Y530" s="170">
        <f t="shared" si="292"/>
        <v>2.0765264719614464E-2</v>
      </c>
      <c r="Z530" s="170">
        <f t="shared" si="295"/>
        <v>0.50202844844539185</v>
      </c>
      <c r="AA530" s="170">
        <f t="shared" si="295"/>
        <v>0.32427552471860993</v>
      </c>
      <c r="AB530" s="170">
        <f t="shared" si="295"/>
        <v>0</v>
      </c>
      <c r="AC530" s="170">
        <f t="shared" si="295"/>
        <v>0.30890164394711289</v>
      </c>
      <c r="AD530" s="170">
        <f t="shared" si="295"/>
        <v>0.13785629191412507</v>
      </c>
      <c r="AE530" s="170">
        <f t="shared" si="295"/>
        <v>0.15100643815125162</v>
      </c>
      <c r="AF530" s="170">
        <f t="shared" si="295"/>
        <v>0.19787980289665852</v>
      </c>
      <c r="AG530" s="170">
        <f t="shared" si="295"/>
        <v>0.15561740613997499</v>
      </c>
      <c r="AH530" s="170">
        <f t="shared" si="295"/>
        <v>0.16709833425890028</v>
      </c>
      <c r="AI530" s="170">
        <f t="shared" si="295"/>
        <v>0</v>
      </c>
      <c r="AJ530" s="170">
        <f t="shared" si="295"/>
        <v>0</v>
      </c>
      <c r="AK530" s="170">
        <f t="shared" si="295"/>
        <v>2.5501941491722298E-2</v>
      </c>
      <c r="AL530" s="170">
        <f t="shared" si="295"/>
        <v>6.5658932871894768E-2</v>
      </c>
      <c r="AM530" s="170">
        <f t="shared" si="295"/>
        <v>0.43353264502439082</v>
      </c>
      <c r="AN530" s="170">
        <f t="shared" si="295"/>
        <v>2.5074827072034782E-2</v>
      </c>
      <c r="AO530" s="170">
        <f t="shared" si="295"/>
        <v>0.76838356809281905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1.2293469690291537E-2</v>
      </c>
      <c r="K531" s="170">
        <f t="shared" si="292"/>
        <v>0</v>
      </c>
      <c r="L531" s="170">
        <f t="shared" si="292"/>
        <v>1.4867781836165907E-2</v>
      </c>
      <c r="M531" s="170">
        <f t="shared" si="292"/>
        <v>1.5511733193944046E-2</v>
      </c>
      <c r="N531" s="170">
        <f t="shared" si="292"/>
        <v>0</v>
      </c>
      <c r="O531" s="170">
        <f t="shared" si="292"/>
        <v>3.7120893600831593E-4</v>
      </c>
      <c r="P531" s="170">
        <f t="shared" si="292"/>
        <v>1.6598117307174462E-2</v>
      </c>
      <c r="Q531" s="170">
        <f t="shared" si="292"/>
        <v>1.0799150743381629E-2</v>
      </c>
      <c r="R531" s="170">
        <f t="shared" si="292"/>
        <v>0</v>
      </c>
      <c r="S531" s="170">
        <f t="shared" si="292"/>
        <v>0</v>
      </c>
      <c r="T531" s="170">
        <f t="shared" si="292"/>
        <v>7.0212398532406767E-2</v>
      </c>
      <c r="U531" s="170">
        <f t="shared" si="292"/>
        <v>3.5393628833076105E-2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1.5633169716553087E-2</v>
      </c>
      <c r="AF531" s="170">
        <f t="shared" si="295"/>
        <v>1.1274694044268448E-2</v>
      </c>
      <c r="AG531" s="170">
        <f t="shared" si="295"/>
        <v>6.3787072109785931E-3</v>
      </c>
      <c r="AH531" s="170">
        <f t="shared" si="295"/>
        <v>4.7476038591540686E-3</v>
      </c>
      <c r="AI531" s="170">
        <f t="shared" si="295"/>
        <v>0</v>
      </c>
      <c r="AJ531" s="170">
        <f t="shared" si="295"/>
        <v>0</v>
      </c>
      <c r="AK531" s="170">
        <f t="shared" si="295"/>
        <v>1.4848762382837119E-2</v>
      </c>
      <c r="AL531" s="170">
        <f t="shared" si="295"/>
        <v>1.0562736018407451E-2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6.8474511994350798E-2</v>
      </c>
      <c r="K532" s="170">
        <f t="shared" si="292"/>
        <v>0</v>
      </c>
      <c r="L532" s="170">
        <f t="shared" si="292"/>
        <v>0.11362556589900741</v>
      </c>
      <c r="M532" s="170">
        <f t="shared" si="292"/>
        <v>0.26232690501746059</v>
      </c>
      <c r="N532" s="170">
        <f t="shared" si="292"/>
        <v>0</v>
      </c>
      <c r="O532" s="170">
        <f t="shared" si="292"/>
        <v>5.5944845257493978E-2</v>
      </c>
      <c r="P532" s="170">
        <f t="shared" si="292"/>
        <v>5.7047939668130279E-2</v>
      </c>
      <c r="Q532" s="170">
        <f t="shared" si="292"/>
        <v>0.16369401410447706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1.8003478172507969E-3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3.3648177967920425E-3</v>
      </c>
      <c r="AC532" s="170">
        <f t="shared" si="295"/>
        <v>0</v>
      </c>
      <c r="AD532" s="170">
        <f t="shared" si="295"/>
        <v>3.639637239531107E-3</v>
      </c>
      <c r="AE532" s="170">
        <f t="shared" si="295"/>
        <v>0.2313108808345625</v>
      </c>
      <c r="AF532" s="170">
        <f t="shared" si="295"/>
        <v>0.15771005528314649</v>
      </c>
      <c r="AG532" s="170">
        <f t="shared" si="295"/>
        <v>0.14379372702214041</v>
      </c>
      <c r="AH532" s="170">
        <f t="shared" si="295"/>
        <v>0.12984580146296304</v>
      </c>
      <c r="AI532" s="170">
        <f t="shared" si="295"/>
        <v>0</v>
      </c>
      <c r="AJ532" s="170">
        <f t="shared" si="295"/>
        <v>2.2517024793869407E-3</v>
      </c>
      <c r="AK532" s="170">
        <f t="shared" si="295"/>
        <v>1.3824778754919493E-3</v>
      </c>
      <c r="AL532" s="170">
        <f t="shared" si="295"/>
        <v>7.7043022134827934E-4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4.4327759317314174E-4</v>
      </c>
      <c r="K533" s="170">
        <f t="shared" si="292"/>
        <v>0</v>
      </c>
      <c r="L533" s="170">
        <f t="shared" si="292"/>
        <v>0</v>
      </c>
      <c r="M533" s="170">
        <f t="shared" si="292"/>
        <v>1.1963701965432485E-3</v>
      </c>
      <c r="N533" s="170">
        <f t="shared" si="292"/>
        <v>0</v>
      </c>
      <c r="O533" s="170">
        <f t="shared" si="292"/>
        <v>0</v>
      </c>
      <c r="P533" s="170">
        <f t="shared" si="292"/>
        <v>1.0301356899030615E-3</v>
      </c>
      <c r="Q533" s="170">
        <f t="shared" si="292"/>
        <v>9.8802856244990973E-4</v>
      </c>
      <c r="R533" s="170">
        <f t="shared" si="292"/>
        <v>0</v>
      </c>
      <c r="S533" s="170">
        <f t="shared" si="292"/>
        <v>0</v>
      </c>
      <c r="T533" s="170">
        <f t="shared" si="292"/>
        <v>3.4120661860217511E-4</v>
      </c>
      <c r="U533" s="170">
        <f t="shared" si="292"/>
        <v>0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8.9636250407473552E-6</v>
      </c>
      <c r="AC533" s="170">
        <f t="shared" si="295"/>
        <v>3.7716738162261922E-5</v>
      </c>
      <c r="AD533" s="170">
        <f t="shared" si="295"/>
        <v>3.3203339897473117E-5</v>
      </c>
      <c r="AE533" s="170">
        <f t="shared" si="295"/>
        <v>1.264685392504757E-3</v>
      </c>
      <c r="AF533" s="170">
        <f t="shared" si="295"/>
        <v>9.1786013445516331E-4</v>
      </c>
      <c r="AG533" s="170">
        <f t="shared" si="295"/>
        <v>8.0967902359825323E-4</v>
      </c>
      <c r="AH533" s="170">
        <f t="shared" si="295"/>
        <v>1.413478449867408E-3</v>
      </c>
      <c r="AI533" s="170">
        <f t="shared" si="295"/>
        <v>0</v>
      </c>
      <c r="AJ533" s="170">
        <f t="shared" si="295"/>
        <v>1.4578957719798779E-4</v>
      </c>
      <c r="AK533" s="170">
        <f t="shared" si="295"/>
        <v>5.110342206543566E-4</v>
      </c>
      <c r="AL533" s="170">
        <f t="shared" si="295"/>
        <v>1.3989065293406491E-3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1.2834205949889935E-2</v>
      </c>
      <c r="K534" s="170">
        <f t="shared" si="292"/>
        <v>0</v>
      </c>
      <c r="L534" s="170">
        <f t="shared" si="292"/>
        <v>1.7115779688482938E-2</v>
      </c>
      <c r="M534" s="170">
        <f t="shared" si="292"/>
        <v>1.4303968552143763E-2</v>
      </c>
      <c r="N534" s="170">
        <f t="shared" si="292"/>
        <v>0</v>
      </c>
      <c r="O534" s="170">
        <f t="shared" si="292"/>
        <v>2.0468910033380741E-3</v>
      </c>
      <c r="P534" s="170">
        <f t="shared" si="292"/>
        <v>1.9622522805345152E-2</v>
      </c>
      <c r="Q534" s="170">
        <f t="shared" si="292"/>
        <v>1.522953076958871E-2</v>
      </c>
      <c r="R534" s="170">
        <f t="shared" si="292"/>
        <v>0</v>
      </c>
      <c r="S534" s="170">
        <f t="shared" si="292"/>
        <v>2.9289037925946063E-3</v>
      </c>
      <c r="T534" s="170">
        <f t="shared" si="292"/>
        <v>1.7435544475031615E-2</v>
      </c>
      <c r="U534" s="170">
        <f t="shared" si="292"/>
        <v>7.8777692464268318E-3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3.058626064111147E-3</v>
      </c>
      <c r="Z534" s="170">
        <f t="shared" si="295"/>
        <v>1.1327600055426184E-4</v>
      </c>
      <c r="AA534" s="170">
        <f t="shared" si="295"/>
        <v>9.5550509464590021E-4</v>
      </c>
      <c r="AB534" s="170">
        <f t="shared" si="295"/>
        <v>0</v>
      </c>
      <c r="AC534" s="170">
        <f t="shared" si="295"/>
        <v>3.5769003078938245E-2</v>
      </c>
      <c r="AD534" s="170">
        <f t="shared" si="295"/>
        <v>1.5349626553591877E-2</v>
      </c>
      <c r="AE534" s="170">
        <f t="shared" si="295"/>
        <v>1.8318224162263197E-2</v>
      </c>
      <c r="AF534" s="170">
        <f t="shared" si="295"/>
        <v>1.6154852081487234E-2</v>
      </c>
      <c r="AG534" s="170">
        <f t="shared" si="295"/>
        <v>8.8537096920014539E-3</v>
      </c>
      <c r="AH534" s="170">
        <f t="shared" si="295"/>
        <v>8.4974007047948705E-3</v>
      </c>
      <c r="AI534" s="170">
        <f t="shared" si="295"/>
        <v>0.11059325000788237</v>
      </c>
      <c r="AJ534" s="170">
        <f t="shared" si="295"/>
        <v>0</v>
      </c>
      <c r="AK534" s="170">
        <f t="shared" si="295"/>
        <v>2.1281595782981097E-2</v>
      </c>
      <c r="AL534" s="170">
        <f t="shared" si="295"/>
        <v>6.446974459239535E-2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1.0110006331866931E-4</v>
      </c>
      <c r="K535" s="170">
        <f t="shared" si="292"/>
        <v>0</v>
      </c>
      <c r="L535" s="170">
        <f t="shared" si="292"/>
        <v>7.1551271637820061E-6</v>
      </c>
      <c r="M535" s="170">
        <f t="shared" si="292"/>
        <v>6.9134836390996268E-6</v>
      </c>
      <c r="N535" s="170">
        <f t="shared" si="292"/>
        <v>0</v>
      </c>
      <c r="O535" s="170">
        <f t="shared" si="292"/>
        <v>0</v>
      </c>
      <c r="P535" s="170">
        <f t="shared" si="292"/>
        <v>1.6643822267875376E-3</v>
      </c>
      <c r="Q535" s="170">
        <f t="shared" si="292"/>
        <v>6.999836931354306E-6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5.9635809584728558E-4</v>
      </c>
      <c r="AA535" s="170">
        <f t="shared" si="295"/>
        <v>5.8441158630700193E-4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7.5610401430043213E-6</v>
      </c>
      <c r="AF535" s="170">
        <f t="shared" si="295"/>
        <v>6.7594088994415153E-6</v>
      </c>
      <c r="AG535" s="170">
        <f t="shared" si="295"/>
        <v>4.6971952057911719E-6</v>
      </c>
      <c r="AH535" s="170">
        <f t="shared" si="295"/>
        <v>4.6563396029365127E-6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1.4925954698306905E-2</v>
      </c>
      <c r="K537" s="170">
        <f t="shared" si="292"/>
        <v>0</v>
      </c>
      <c r="L537" s="170">
        <f t="shared" si="292"/>
        <v>9.9748196764852196E-3</v>
      </c>
      <c r="M537" s="170">
        <f t="shared" si="292"/>
        <v>1.2835534152223793E-2</v>
      </c>
      <c r="N537" s="170">
        <f t="shared" si="292"/>
        <v>0</v>
      </c>
      <c r="O537" s="170">
        <f t="shared" si="292"/>
        <v>1.3905700696148755E-2</v>
      </c>
      <c r="P537" s="170">
        <f t="shared" si="292"/>
        <v>2.0382307638891683E-3</v>
      </c>
      <c r="Q537" s="170">
        <f t="shared" si="292"/>
        <v>1.679978464662385E-2</v>
      </c>
      <c r="R537" s="170">
        <f t="shared" si="292"/>
        <v>1.5484292004984537E-2</v>
      </c>
      <c r="S537" s="170">
        <f t="shared" si="292"/>
        <v>7.1740007719032781E-3</v>
      </c>
      <c r="T537" s="170">
        <f t="shared" si="292"/>
        <v>0</v>
      </c>
      <c r="U537" s="170">
        <f t="shared" si="292"/>
        <v>2.7200264555646322E-2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5.5271892401035456E-3</v>
      </c>
      <c r="Z537" s="170">
        <f t="shared" si="298"/>
        <v>0</v>
      </c>
      <c r="AA537" s="170">
        <f t="shared" si="298"/>
        <v>1.1550762692215942E-2</v>
      </c>
      <c r="AB537" s="170">
        <f t="shared" si="298"/>
        <v>1.533591548802196E-2</v>
      </c>
      <c r="AC537" s="170">
        <f t="shared" si="298"/>
        <v>0</v>
      </c>
      <c r="AD537" s="170">
        <f t="shared" si="298"/>
        <v>1.8798949572819228E-2</v>
      </c>
      <c r="AE537" s="170">
        <f t="shared" si="298"/>
        <v>1.1256581499923644E-2</v>
      </c>
      <c r="AF537" s="170">
        <f t="shared" si="298"/>
        <v>6.448138119622234E-3</v>
      </c>
      <c r="AG537" s="170">
        <f t="shared" si="298"/>
        <v>7.2422362224718092E-3</v>
      </c>
      <c r="AH537" s="170">
        <f t="shared" si="298"/>
        <v>2.4173852682605199E-3</v>
      </c>
      <c r="AI537" s="170">
        <f t="shared" si="298"/>
        <v>0</v>
      </c>
      <c r="AJ537" s="170">
        <f t="shared" si="298"/>
        <v>9.0715055721185545E-3</v>
      </c>
      <c r="AK537" s="170">
        <f t="shared" si="298"/>
        <v>2.3645290410088532E-2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6.015464449686668E-3</v>
      </c>
      <c r="K538" s="170">
        <f t="shared" si="292"/>
        <v>0</v>
      </c>
      <c r="L538" s="170">
        <f t="shared" si="292"/>
        <v>0</v>
      </c>
      <c r="M538" s="170">
        <f t="shared" si="292"/>
        <v>1.3394641773528621E-3</v>
      </c>
      <c r="N538" s="170">
        <f t="shared" si="292"/>
        <v>0</v>
      </c>
      <c r="O538" s="170">
        <f t="shared" si="292"/>
        <v>7.0926795124134166E-3</v>
      </c>
      <c r="P538" s="170">
        <f t="shared" si="292"/>
        <v>1.7421107290321862E-3</v>
      </c>
      <c r="Q538" s="170">
        <f t="shared" si="292"/>
        <v>9.4997896529674716E-3</v>
      </c>
      <c r="R538" s="170">
        <f t="shared" si="292"/>
        <v>0.11768756161651979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1.3325811985675656E-2</v>
      </c>
      <c r="AC538" s="170">
        <f t="shared" si="298"/>
        <v>1.5152736327881921E-2</v>
      </c>
      <c r="AD538" s="170">
        <f t="shared" si="298"/>
        <v>8.1467752524958387E-3</v>
      </c>
      <c r="AE538" s="170">
        <f t="shared" si="298"/>
        <v>8.8460112529659216E-3</v>
      </c>
      <c r="AF538" s="170">
        <f t="shared" si="298"/>
        <v>7.5943986807895259E-3</v>
      </c>
      <c r="AG538" s="170">
        <f t="shared" si="298"/>
        <v>9.2620301609620138E-3</v>
      </c>
      <c r="AH538" s="170">
        <f t="shared" si="298"/>
        <v>1.5475949994507883E-2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1.3817689666150997E-2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8.0921261039848036E-2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3.1378217753793076E-2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F988BE-BD41-4994-A8F5-DCAFCB0D48F1}"/>
</file>

<file path=customXml/itemProps2.xml><?xml version="1.0" encoding="utf-8"?>
<ds:datastoreItem xmlns:ds="http://schemas.openxmlformats.org/officeDocument/2006/customXml" ds:itemID="{1C0CF6B0-0054-4A11-824C-745A8151A9B3}"/>
</file>

<file path=customXml/itemProps3.xml><?xml version="1.0" encoding="utf-8"?>
<ds:datastoreItem xmlns:ds="http://schemas.openxmlformats.org/officeDocument/2006/customXml" ds:itemID="{6918E464-32CC-4C11-BB9E-86E55181C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2023-07-25T06:53:40Z</dcterms:created>
  <dcterms:modified xsi:type="dcterms:W3CDTF">2023-07-25T06:54:03Z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