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180" windowWidth="19440" windowHeight="10860" tabRatio="959" firstSheet="5" activeTab="10"/>
  </bookViews>
  <sheets>
    <sheet name="הכשרה- קרן ט" sheetId="2" r:id="rId1"/>
    <sheet name="הכשרה - קרן י" sheetId="1" r:id="rId2"/>
    <sheet name="הכשרה בסט אינווסט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בסט אינווסט - אג&quot;ח ממשלת ישראל" sheetId="12" r:id="rId9"/>
    <sheet name="בסט אינווסט - מניות" sheetId="11" r:id="rId10"/>
    <sheet name="בסט אינווסט - מסלול כלל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'בסט אינווסט - מסלול כלל'!$B$1:$I$89</definedName>
    <definedName name="_xlnm.Print_Area" localSheetId="6">'הכשרה - מסלול בסיסי למקבלי קצבה'!$A$2:$F$17</definedName>
  </definedNames>
  <calcPr calcId="162913" calcMode="manual"/>
</workbook>
</file>

<file path=xl/calcChain.xml><?xml version="1.0" encoding="utf-8"?>
<calcChain xmlns="http://schemas.openxmlformats.org/spreadsheetml/2006/main">
  <c r="F20" i="24" l="1"/>
  <c r="H10" i="2"/>
  <c r="H17" i="22" l="1"/>
  <c r="H13" i="22"/>
  <c r="H9" i="1"/>
  <c r="D14" i="1" l="1"/>
  <c r="D15" i="2" l="1"/>
  <c r="I27" i="24"/>
  <c r="I8" i="24"/>
  <c r="I13" i="24"/>
  <c r="E37" i="24" l="1"/>
  <c r="I35" i="24"/>
  <c r="C16" i="22"/>
  <c r="H15" i="22"/>
  <c r="H14" i="22"/>
  <c r="H11" i="22"/>
  <c r="H9" i="22"/>
  <c r="H6" i="22"/>
  <c r="H14" i="20"/>
  <c r="H13" i="20"/>
  <c r="H12" i="20"/>
  <c r="H10" i="20"/>
  <c r="H8" i="20"/>
  <c r="H5" i="20"/>
  <c r="D15" i="20"/>
  <c r="H16" i="2"/>
  <c r="H15" i="1"/>
  <c r="H15" i="10"/>
  <c r="H14" i="18"/>
  <c r="H4" i="19"/>
  <c r="D14" i="19"/>
  <c r="H13" i="19"/>
  <c r="H12" i="19"/>
  <c r="H11" i="19"/>
  <c r="H9" i="19"/>
  <c r="H7" i="19"/>
  <c r="H3" i="19"/>
  <c r="H4" i="20" s="1"/>
  <c r="H5" i="22" s="1"/>
  <c r="H10" i="18"/>
  <c r="H3" i="18"/>
  <c r="D13" i="18"/>
  <c r="C13" i="18"/>
  <c r="D14" i="10"/>
  <c r="H11" i="10"/>
  <c r="H14" i="2"/>
  <c r="H13" i="2"/>
  <c r="H12" i="2"/>
  <c r="H9" i="2"/>
  <c r="H8" i="2"/>
  <c r="H3" i="2"/>
  <c r="H15" i="2" l="1"/>
  <c r="H14" i="19"/>
  <c r="H16" i="22"/>
  <c r="H15" i="20"/>
  <c r="C15" i="20"/>
  <c r="C14" i="19"/>
  <c r="C14" i="10"/>
  <c r="C15" i="2"/>
  <c r="C14" i="1"/>
  <c r="C88" i="24" l="1"/>
  <c r="C71" i="24"/>
  <c r="C54" i="24"/>
  <c r="D37" i="24"/>
  <c r="C37" i="24"/>
  <c r="C15" i="24"/>
  <c r="B16" i="22"/>
  <c r="B15" i="20"/>
  <c r="B14" i="19"/>
  <c r="B13" i="18"/>
  <c r="B14" i="10" l="1"/>
  <c r="B14" i="1"/>
  <c r="B15" i="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I86" i="24" l="1"/>
  <c r="I52" i="24"/>
  <c r="I69" i="24"/>
  <c r="I89" i="24"/>
  <c r="E88" i="24"/>
  <c r="D88" i="24"/>
  <c r="I87" i="24"/>
  <c r="I85" i="24"/>
  <c r="I83" i="24"/>
  <c r="I81" i="24"/>
  <c r="I78" i="24"/>
  <c r="I72" i="24"/>
  <c r="E71" i="24"/>
  <c r="D71" i="24"/>
  <c r="I70" i="24"/>
  <c r="I68" i="24"/>
  <c r="I66" i="24"/>
  <c r="I64" i="24"/>
  <c r="I61" i="24"/>
  <c r="I55" i="24"/>
  <c r="E54" i="24"/>
  <c r="D54" i="24"/>
  <c r="I53" i="24"/>
  <c r="I51" i="24"/>
  <c r="I49" i="24"/>
  <c r="I47" i="24"/>
  <c r="I44" i="24"/>
  <c r="I36" i="24"/>
  <c r="I34" i="24"/>
  <c r="I32" i="24"/>
  <c r="I30" i="24"/>
  <c r="I12" i="24"/>
  <c r="I37" i="24" l="1"/>
  <c r="I71" i="24"/>
  <c r="I88" i="24"/>
  <c r="I54" i="24"/>
  <c r="I16" i="24"/>
  <c r="I14" i="24"/>
  <c r="I10" i="24"/>
  <c r="I5" i="24"/>
  <c r="D16" i="22" l="1"/>
  <c r="E15" i="24" l="1"/>
  <c r="H12" i="18" l="1"/>
  <c r="H11" i="18"/>
  <c r="H8" i="18"/>
  <c r="H6" i="18"/>
  <c r="H13" i="18" s="1"/>
  <c r="H13" i="10" l="1"/>
  <c r="H13" i="1" l="1"/>
  <c r="K5" i="30" l="1"/>
  <c r="K4" i="30"/>
  <c r="H12" i="1" l="1"/>
  <c r="H11" i="1"/>
  <c r="H7" i="1"/>
  <c r="H4" i="1"/>
  <c r="H12" i="10"/>
  <c r="H9" i="10"/>
  <c r="H7" i="10"/>
  <c r="H4" i="10"/>
  <c r="H14" i="1" l="1"/>
  <c r="H14" i="10"/>
  <c r="J11" i="30"/>
  <c r="D15" i="24"/>
  <c r="I15" i="24" s="1"/>
</calcChain>
</file>

<file path=xl/sharedStrings.xml><?xml version="1.0" encoding="utf-8"?>
<sst xmlns="http://schemas.openxmlformats.org/spreadsheetml/2006/main" count="1335" uniqueCount="500">
  <si>
    <t>אפיק השקעה</t>
  </si>
  <si>
    <t>טווח סטייה</t>
  </si>
  <si>
    <t>גבולות שיעור החשיפה הצפויה</t>
  </si>
  <si>
    <t>מדד ייחוס</t>
  </si>
  <si>
    <t>מניות (תעודות סל, אופציות , קרנות נאמנות)</t>
  </si>
  <si>
    <t>אג"ח ממשלתי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</si>
  <si>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</si>
  <si>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</si>
  <si>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</si>
  <si>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</si>
  <si>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</si>
  <si>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</si>
  <si>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</si>
  <si>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</si>
  <si>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</si>
  <si>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</si>
  <si>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</si>
  <si>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</si>
  <si>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</si>
  <si>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</si>
  <si>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</si>
  <si>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>הכשרה חברה לביטוח , אלטשולר שחם , פסגות , מיטב-דש , ילין לפידות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</si>
  <si>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</si>
  <si>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</si>
  <si>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</si>
  <si>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</si>
  <si>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</si>
  <si>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</si>
  <si>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</si>
  <si>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</si>
  <si>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</si>
  <si>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</si>
  <si>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</si>
  <si>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</si>
  <si>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</si>
  <si>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</si>
  <si>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</si>
  <si>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</si>
  <si>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גבולות שיעור החשיפה מומלץ הצפויה</t>
  </si>
  <si>
    <t>הכשרה שקלי טווח קצר (לל"ש)</t>
  </si>
  <si>
    <t>מניות (תעודות סל, אופציות , קרנות נאמנות,ES,חוזים)</t>
  </si>
  <si>
    <t>מזומן</t>
  </si>
  <si>
    <t>33%-45%</t>
  </si>
  <si>
    <t>26%-38%</t>
  </si>
  <si>
    <t>10%-22%</t>
  </si>
  <si>
    <t>ממשלתי צמוד 5+</t>
  </si>
  <si>
    <t>0%-9%</t>
  </si>
  <si>
    <t>0%-8%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</si>
  <si>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</si>
  <si>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</si>
  <si>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</si>
  <si>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</si>
  <si>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</si>
  <si>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</si>
  <si>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</si>
  <si>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</si>
  <si>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</si>
  <si>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</si>
  <si>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</si>
  <si>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</si>
  <si>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</si>
  <si>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5%-9%</t>
  </si>
  <si>
    <t>Nasdaq 100</t>
  </si>
  <si>
    <t>Mdax</t>
  </si>
  <si>
    <t>1%-5%</t>
  </si>
  <si>
    <t>Ftse 250</t>
  </si>
  <si>
    <t>11%-15%</t>
  </si>
  <si>
    <t>ת"א 125</t>
  </si>
  <si>
    <t>מדיניות השקעות 2018</t>
  </si>
  <si>
    <t>I BOXX30</t>
  </si>
  <si>
    <t>HYG</t>
  </si>
  <si>
    <t>נאסד"ק 100</t>
  </si>
  <si>
    <t>MDAX</t>
  </si>
  <si>
    <t>FTSE</t>
  </si>
  <si>
    <t>TA-125</t>
  </si>
  <si>
    <t>אפיק</t>
  </si>
  <si>
    <t>30%-42%</t>
  </si>
  <si>
    <t>38%-48%</t>
  </si>
  <si>
    <t>34%-46%</t>
  </si>
  <si>
    <t>16%-28%</t>
  </si>
  <si>
    <t>גליל 5-10</t>
  </si>
  <si>
    <t>אג"ח קונצרני (סחיר ולא סחיר ,קרנות נאמנות ,תעודות סל ,פקדונות צמודים בבנקים והלוואות לעמיתים)</t>
  </si>
  <si>
    <t>אחר (מזומן,פקדונות,סחורות)</t>
  </si>
  <si>
    <t>שיעור חשיפה ליום 30.11.2017</t>
  </si>
  <si>
    <t>I BOXX3-7</t>
  </si>
  <si>
    <t>14%-26%</t>
  </si>
  <si>
    <t>0%-7%</t>
  </si>
  <si>
    <t>קרן י'</t>
  </si>
  <si>
    <t>הלוואות לחברות/קרנות השקעה</t>
  </si>
  <si>
    <t>0%-5%</t>
  </si>
  <si>
    <t>שיעורי חשיפה צפויים</t>
  </si>
  <si>
    <t>+/- 2%</t>
  </si>
  <si>
    <t>אג"ח ממשלתי***</t>
  </si>
  <si>
    <t>חשיפה למט"ח***</t>
  </si>
  <si>
    <t>***אג"ח קונצרני (סחיר ולא סחיר ,קרנות נאמנות ,תעודות סל ,פקדונות צמודים בבנקים)</t>
  </si>
  <si>
    <t>חשיפה מט"חית 15%</t>
  </si>
  <si>
    <t>בתאריך 16.9.2018 הוחלט בדירקטוריון כי החשיפה למט"ח תהייה במנעד של +/- 4% במקום +/-2% שהיה עד כה</t>
  </si>
  <si>
    <t>בהתאם לאמור לעיל גבולות הגזרה שונות מרמה של 17%-13% לרמה של 19%-11%.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</si>
  <si>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</si>
  <si>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</si>
  <si>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</si>
  <si>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</si>
  <si>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</si>
  <si>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</si>
  <si>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</si>
  <si>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</si>
  <si>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</si>
  <si>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</si>
  <si>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</si>
  <si>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</si>
  <si>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</si>
  <si>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</si>
  <si>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</si>
  <si>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</si>
  <si>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</si>
  <si>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</si>
  <si>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</si>
  <si>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</si>
  <si>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</si>
  <si>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</si>
  <si>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</si>
  <si>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שיעור חשיפה מומלץ לשנת 2019</t>
  </si>
  <si>
    <t>מצב נוכחי 30.11.2018</t>
  </si>
  <si>
    <t>שינוי מ- 2018</t>
  </si>
  <si>
    <t>19%-29%</t>
  </si>
  <si>
    <t>29%-41%</t>
  </si>
  <si>
    <t>12%-24%</t>
  </si>
  <si>
    <t>S&amp;P 500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</si>
  <si>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</si>
  <si>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</si>
  <si>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</si>
  <si>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</si>
  <si>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</si>
  <si>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</si>
  <si>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</si>
  <si>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</si>
  <si>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</si>
  <si>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</si>
  <si>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</si>
  <si>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</si>
  <si>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</si>
  <si>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</si>
  <si>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</si>
  <si>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</si>
  <si>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</si>
  <si>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</si>
  <si>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</si>
  <si>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</si>
  <si>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</si>
  <si>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</si>
  <si>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</si>
  <si>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</si>
  <si>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</si>
  <si>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</si>
  <si>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</si>
  <si>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</si>
  <si>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</si>
  <si>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</si>
  <si>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</si>
  <si>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</si>
  <si>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</si>
  <si>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</si>
  <si>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</si>
  <si>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</si>
  <si>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</si>
  <si>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</si>
  <si>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</si>
  <si>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</si>
  <si>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</si>
  <si>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</si>
  <si>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</si>
  <si>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</si>
  <si>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</si>
  <si>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</si>
  <si>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</si>
  <si>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</si>
  <si>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</si>
  <si>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</si>
  <si>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</si>
  <si>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</si>
  <si>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</si>
  <si>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</si>
  <si>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</si>
  <si>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</si>
  <si>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</si>
  <si>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</si>
  <si>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</si>
  <si>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</si>
  <si>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</si>
  <si>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</si>
  <si>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</si>
  <si>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</si>
  <si>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</si>
  <si>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</si>
  <si>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</si>
  <si>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</si>
  <si>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</si>
  <si>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</si>
  <si>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</si>
  <si>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</si>
  <si>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</si>
  <si>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</si>
  <si>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</si>
  <si>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</si>
  <si>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</si>
  <si>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</si>
  <si>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</si>
  <si>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</si>
  <si>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</si>
  <si>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</si>
  <si>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</si>
  <si>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</si>
  <si>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</si>
  <si>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</si>
  <si>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</si>
  <si>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</si>
  <si>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</si>
  <si>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</si>
  <si>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</si>
  <si>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</si>
  <si>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</si>
  <si>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</si>
  <si>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</si>
  <si>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</si>
  <si>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</si>
  <si>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</si>
  <si>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</si>
  <si>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</si>
  <si>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</si>
  <si>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</si>
  <si>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</si>
  <si>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</si>
  <si>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</si>
  <si>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</si>
  <si>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</si>
  <si>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</si>
  <si>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</si>
  <si>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</si>
  <si>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</si>
  <si>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</si>
  <si>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</si>
  <si>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</si>
  <si>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</si>
  <si>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</si>
  <si>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</si>
  <si>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</si>
  <si>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</si>
  <si>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</si>
  <si>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</si>
  <si>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</si>
  <si>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</si>
  <si>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</si>
  <si>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</si>
  <si>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</si>
  <si>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</si>
  <si>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</si>
  <si>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</si>
  <si>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</si>
  <si>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</si>
  <si>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</si>
  <si>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</si>
  <si>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</si>
  <si>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</si>
  <si>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</si>
  <si>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</si>
  <si>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</si>
  <si>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</si>
  <si>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</si>
  <si>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</si>
  <si>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</si>
  <si>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</si>
  <si>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</si>
  <si>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</si>
  <si>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</si>
  <si>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</si>
  <si>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</si>
  <si>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</si>
  <si>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</si>
  <si>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</si>
  <si>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</si>
  <si>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</si>
  <si>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</si>
  <si>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</si>
  <si>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</si>
  <si>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</si>
  <si>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</si>
  <si>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</si>
  <si>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</si>
  <si>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</si>
  <si>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</si>
  <si>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</si>
  <si>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</si>
  <si>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</si>
  <si>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</si>
  <si>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</si>
  <si>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</si>
  <si>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</si>
  <si>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</si>
  <si>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</si>
  <si>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</si>
  <si>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</si>
  <si>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</si>
  <si>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</si>
  <si>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</si>
  <si>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</si>
  <si>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</si>
  <si>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</si>
  <si>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</si>
  <si>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</si>
  <si>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</si>
  <si>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</si>
  <si>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</si>
  <si>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</si>
  <si>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</si>
  <si>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</si>
  <si>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</si>
  <si>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</si>
  <si>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</si>
  <si>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</si>
  <si>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</si>
  <si>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</si>
  <si>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</si>
  <si>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</si>
  <si>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</si>
  <si>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</si>
  <si>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</si>
  <si>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</si>
  <si>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</si>
  <si>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</si>
  <si>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</si>
  <si>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</si>
  <si>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</si>
  <si>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</si>
  <si>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</si>
  <si>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</si>
  <si>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</si>
  <si>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</si>
  <si>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</si>
  <si>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</si>
  <si>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</si>
  <si>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</si>
  <si>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</si>
  <si>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</si>
  <si>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</si>
  <si>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</si>
  <si>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</si>
  <si>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</si>
  <si>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</si>
  <si>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</si>
  <si>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</si>
  <si>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</si>
  <si>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</si>
  <si>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</si>
  <si>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</si>
  <si>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</si>
  <si>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</si>
  <si>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</si>
  <si>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</si>
  <si>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</si>
  <si>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</si>
  <si>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</si>
  <si>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</si>
  <si>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</si>
  <si>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</si>
  <si>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</si>
  <si>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</si>
  <si>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</si>
  <si>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</si>
  <si>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</si>
  <si>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</si>
  <si>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</si>
  <si>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</si>
  <si>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</si>
  <si>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</si>
  <si>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</si>
  <si>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</si>
  <si>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</si>
  <si>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</si>
  <si>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</si>
  <si>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</si>
  <si>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</si>
  <si>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</si>
  <si>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</si>
  <si>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</si>
  <si>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</si>
  <si>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</si>
  <si>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</si>
  <si>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</si>
  <si>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</si>
  <si>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</si>
  <si>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</si>
  <si>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</si>
  <si>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</si>
  <si>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</si>
  <si>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</si>
  <si>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</si>
  <si>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</si>
  <si>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</si>
  <si>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</si>
  <si>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</si>
  <si>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</si>
  <si>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</si>
  <si>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</si>
  <si>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</si>
  <si>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</si>
  <si>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</si>
  <si>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</si>
  <si>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</si>
  <si>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</si>
  <si>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</si>
  <si>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</si>
  <si>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</si>
  <si>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</si>
  <si>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</si>
  <si>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</si>
  <si>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</si>
  <si>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</si>
  <si>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</si>
  <si>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</si>
  <si>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</si>
  <si>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</si>
  <si>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</si>
  <si>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</si>
  <si>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</si>
  <si>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</si>
  <si>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</si>
  <si>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</si>
  <si>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</si>
  <si>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</si>
  <si>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</si>
  <si>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</si>
  <si>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</si>
  <si>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</si>
  <si>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</si>
  <si>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</si>
  <si>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</si>
  <si>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</si>
  <si>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</si>
  <si>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</si>
  <si>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</si>
  <si>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</si>
  <si>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</si>
  <si>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</si>
  <si>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</si>
  <si>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</si>
  <si>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</si>
  <si>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</si>
  <si>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</si>
  <si>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</si>
  <si>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</si>
  <si>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</si>
  <si>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</si>
  <si>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</si>
  <si>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</si>
  <si>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</si>
  <si>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</si>
  <si>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</si>
  <si>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</si>
  <si>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</si>
  <si>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שיעור חשיפה ליום 30.11.2018</t>
  </si>
  <si>
    <t>שינוי ממדיניות 2018</t>
  </si>
  <si>
    <t>21%-31%</t>
  </si>
  <si>
    <t>18%-30%</t>
  </si>
  <si>
    <t>2%-12%</t>
  </si>
  <si>
    <t>1%-11%</t>
  </si>
  <si>
    <t>33%-43%</t>
  </si>
  <si>
    <t>21%-33%</t>
  </si>
  <si>
    <t>20%-30%</t>
  </si>
  <si>
    <t>0%-6%</t>
  </si>
  <si>
    <t>מדיניות השקעות 2019</t>
  </si>
  <si>
    <t>חשיפה מט"חית עד 15%</t>
  </si>
  <si>
    <t>חשיפה מט"חית עד 40%</t>
  </si>
  <si>
    <t>17%-29%</t>
  </si>
  <si>
    <t>11%-23%</t>
  </si>
  <si>
    <t>32%-44%</t>
  </si>
  <si>
    <t>הלוואות/קרנות השקעה</t>
  </si>
  <si>
    <t>17%-27%</t>
  </si>
  <si>
    <t>5%-15%</t>
  </si>
  <si>
    <t>36%-48%</t>
  </si>
  <si>
    <t>הכשרה למקבלי קיצבה - מדיניות השקעות צפויה לשנת 2019</t>
  </si>
  <si>
    <t>חשיפה למניות תהייה עד 5% מהתיק.</t>
  </si>
  <si>
    <t xml:space="preserve">בסט אינווסט - מסלול אג"ח ממשלתי </t>
  </si>
  <si>
    <t>מסלול בסט אינווסט - מניות בניהול :</t>
  </si>
  <si>
    <t>בסט אינווסט - מסלול כללי אלטשולר שחם  2019</t>
  </si>
  <si>
    <t>בסט אינווסט - מסלול כללי הכשרה  2019</t>
  </si>
  <si>
    <t>בסט אינווסט - מסלול כללי פסגות  2019</t>
  </si>
  <si>
    <t>בסט אינווסט - מסלול כללי ד"ש  2019</t>
  </si>
  <si>
    <t>בסט אינווסט - מסלול כללי ילין 2019</t>
  </si>
  <si>
    <t>אג"ח קונצרני</t>
  </si>
  <si>
    <t>גבולות גזרה חדשים</t>
  </si>
  <si>
    <t>7%-19%</t>
  </si>
  <si>
    <t>שינוי ממדיניות בתחילת שנה</t>
  </si>
  <si>
    <t>שאר האפיקים ומדדי הייחוס נשארים ללא שינוי</t>
  </si>
  <si>
    <t>בתאריך 26.8.2019 השתנה מרכז הגזרה של קרנות השקעה והלוואות לחברות לרמה של 6% (במקום 4%)</t>
  </si>
  <si>
    <t>בתאריך 26.8.2019 השתנה מרכז הגזרה של אג"ח קונצרני לרמה של 12% (במקום 14%)</t>
  </si>
  <si>
    <t>6%-18%</t>
  </si>
  <si>
    <t>בתאריך 26.8.2019 אישר הדירקטוריון את השינוי הבא</t>
  </si>
  <si>
    <t>34%-44%</t>
  </si>
  <si>
    <t>שינוי החל מתאריך 26.8.2019</t>
  </si>
  <si>
    <t>לל"ש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</si>
</sst>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b/>
      <sz val="18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07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6" fillId="3" borderId="14" xfId="0" applyFont="1" applyFill="1" applyBorder="1" applyAlignment="1">
      <alignment horizontal="justify" vertical="center" readingOrder="2"/>
    </xf>
    <xf numFmtId="0" fontId="6" fillId="3" borderId="16" xfId="0" applyFont="1" applyFill="1" applyBorder="1" applyAlignment="1">
      <alignment horizontal="justify" vertical="center" readingOrder="2"/>
    </xf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7" fillId="4" borderId="18" xfId="3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center" wrapText="1" readingOrder="2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6" fillId="3" borderId="10" xfId="0" applyFont="1" applyFill="1" applyBorder="1" applyAlignment="1">
      <alignment horizontal="center" vertical="center" readingOrder="2"/>
    </xf>
    <xf numFmtId="0" fontId="0" fillId="3" borderId="15" xfId="0" applyFill="1" applyBorder="1" applyAlignment="1">
      <alignment horizontal="center" wrapText="1" readingOrder="2"/>
    </xf>
    <xf numFmtId="0" fontId="6" fillId="3" borderId="12" xfId="0" applyFont="1" applyFill="1" applyBorder="1" applyAlignment="1">
      <alignment horizontal="center" vertical="center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10" xfId="0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0" fillId="0" borderId="42" xfId="3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0" fillId="3" borderId="20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5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5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5" xfId="0" applyFont="1" applyFill="1" applyBorder="1" applyAlignment="1" applyProtection="1">
      <alignment horizontal="center" vertical="center" wrapText="1" readingOrder="1"/>
      <protection locked="0"/>
    </xf>
    <xf numFmtId="10" fontId="14" fillId="9" borderId="55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5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11" borderId="18" xfId="3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18" xfId="3" applyNumberFormat="1" applyFill="1" applyBorder="1" applyAlignment="1">
      <alignment horizontal="center" vertical="center"/>
    </xf>
    <xf numFmtId="0" fontId="7" fillId="11" borderId="14" xfId="3" applyFont="1" applyFill="1" applyBorder="1" applyAlignment="1">
      <alignment horizontal="center" vertical="center" wrapText="1"/>
    </xf>
    <xf numFmtId="164" fontId="10" fillId="11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2" xfId="0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3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30" xfId="3" applyNumberFormat="1" applyFont="1" applyFill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9" fontId="10" fillId="11" borderId="44" xfId="3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0" fontId="0" fillId="0" borderId="47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 readingOrder="2"/>
    </xf>
    <xf numFmtId="0" fontId="0" fillId="0" borderId="29" xfId="0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9" fontId="0" fillId="0" borderId="30" xfId="0" applyNumberFormat="1" applyFill="1" applyBorder="1" applyAlignment="1">
      <alignment horizontal="center" vertical="center"/>
    </xf>
    <xf numFmtId="9" fontId="0" fillId="11" borderId="44" xfId="0" applyNumberFormat="1" applyFill="1" applyBorder="1" applyAlignment="1">
      <alignment horizontal="center" vertical="center"/>
    </xf>
    <xf numFmtId="10" fontId="0" fillId="3" borderId="24" xfId="0" applyNumberFormat="1" applyFont="1" applyFill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49" fontId="0" fillId="3" borderId="2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1" fillId="2" borderId="30" xfId="0" applyNumberFormat="1" applyFont="1" applyFill="1" applyBorder="1" applyAlignment="1">
      <alignment horizontal="center" vertical="center"/>
    </xf>
    <xf numFmtId="9" fontId="1" fillId="2" borderId="4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164" fontId="0" fillId="3" borderId="25" xfId="0" applyNumberFormat="1" applyFont="1" applyFill="1" applyBorder="1" applyAlignment="1">
      <alignment horizontal="center" vertical="center"/>
    </xf>
    <xf numFmtId="9" fontId="0" fillId="0" borderId="33" xfId="0" applyNumberFormat="1" applyFont="1" applyFill="1" applyBorder="1" applyAlignment="1">
      <alignment horizontal="center" vertical="center"/>
    </xf>
    <xf numFmtId="9" fontId="0" fillId="11" borderId="63" xfId="0" applyNumberFormat="1" applyFont="1" applyFill="1" applyBorder="1" applyAlignment="1">
      <alignment horizontal="center" vertical="center"/>
    </xf>
    <xf numFmtId="49" fontId="0" fillId="3" borderId="50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 readingOrder="2"/>
    </xf>
    <xf numFmtId="9" fontId="0" fillId="0" borderId="6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0" fillId="11" borderId="4" xfId="3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66" xfId="0" applyNumberFormat="1" applyBorder="1" applyAlignment="1">
      <alignment horizontal="center" vertical="center" wrapText="1"/>
    </xf>
    <xf numFmtId="9" fontId="1" fillId="2" borderId="66" xfId="0" applyNumberFormat="1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164" fontId="10" fillId="3" borderId="59" xfId="3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0" fillId="3" borderId="11" xfId="3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9" fontId="8" fillId="2" borderId="59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164" fontId="10" fillId="11" borderId="44" xfId="3" applyNumberFormat="1" applyFont="1" applyFill="1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11" borderId="27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49" fontId="0" fillId="3" borderId="45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 readingOrder="2"/>
    </xf>
    <xf numFmtId="9" fontId="0" fillId="0" borderId="1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48" xfId="3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9" fontId="1" fillId="2" borderId="27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 readingOrder="2"/>
    </xf>
    <xf numFmtId="0" fontId="0" fillId="3" borderId="19" xfId="0" applyFill="1" applyBorder="1" applyAlignment="1">
      <alignment horizontal="center" vertical="center" wrapText="1" readingOrder="2"/>
    </xf>
    <xf numFmtId="9" fontId="0" fillId="11" borderId="36" xfId="0" applyNumberFormat="1" applyFont="1" applyFill="1" applyBorder="1" applyAlignment="1">
      <alignment horizontal="center" vertical="center"/>
    </xf>
    <xf numFmtId="49" fontId="0" fillId="3" borderId="35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 readingOrder="2"/>
    </xf>
    <xf numFmtId="10" fontId="0" fillId="0" borderId="7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 wrapText="1"/>
    </xf>
    <xf numFmtId="164" fontId="10" fillId="11" borderId="40" xfId="3" applyNumberFormat="1" applyFont="1" applyFill="1" applyBorder="1" applyAlignment="1">
      <alignment horizontal="center" vertical="center"/>
    </xf>
    <xf numFmtId="9" fontId="0" fillId="0" borderId="42" xfId="3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/>
    </xf>
    <xf numFmtId="9" fontId="0" fillId="0" borderId="48" xfId="3" applyNumberFormat="1" applyFon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9" fontId="1" fillId="2" borderId="27" xfId="1" applyNumberFormat="1" applyFont="1" applyFill="1" applyBorder="1" applyAlignment="1">
      <alignment horizontal="center" vertical="center"/>
    </xf>
    <xf numFmtId="9" fontId="1" fillId="2" borderId="38" xfId="0" applyNumberFormat="1" applyFont="1" applyFill="1" applyBorder="1" applyAlignment="1">
      <alignment horizontal="center" vertical="center"/>
    </xf>
    <xf numFmtId="9" fontId="1" fillId="2" borderId="18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9" fontId="0" fillId="0" borderId="71" xfId="0" applyNumberFormat="1" applyBorder="1" applyAlignment="1">
      <alignment horizontal="center" vertical="center"/>
    </xf>
    <xf numFmtId="9" fontId="10" fillId="11" borderId="44" xfId="3" applyNumberFormat="1" applyFill="1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/>
    </xf>
    <xf numFmtId="9" fontId="10" fillId="3" borderId="59" xfId="3" applyNumberFormat="1" applyFont="1" applyFill="1" applyBorder="1" applyAlignment="1">
      <alignment horizontal="center" vertical="center"/>
    </xf>
    <xf numFmtId="164" fontId="10" fillId="3" borderId="30" xfId="1" applyNumberFormat="1" applyFont="1" applyFill="1" applyBorder="1" applyAlignment="1">
      <alignment horizontal="center" vertical="center" wrapText="1"/>
    </xf>
    <xf numFmtId="9" fontId="7" fillId="11" borderId="18" xfId="3" applyNumberFormat="1" applyFont="1" applyFill="1" applyBorder="1" applyAlignment="1">
      <alignment horizontal="center" vertical="center"/>
    </xf>
    <xf numFmtId="0" fontId="10" fillId="0" borderId="26" xfId="3" applyBorder="1" applyAlignment="1">
      <alignment horizontal="center" vertical="center"/>
    </xf>
    <xf numFmtId="164" fontId="0" fillId="0" borderId="38" xfId="1" applyNumberFormat="1" applyFont="1" applyBorder="1" applyAlignment="1">
      <alignment horizontal="center" vertical="center" wrapText="1"/>
    </xf>
    <xf numFmtId="0" fontId="7" fillId="0" borderId="39" xfId="3" applyFont="1" applyBorder="1" applyAlignment="1">
      <alignment horizontal="center" vertical="center" wrapText="1"/>
    </xf>
    <xf numFmtId="0" fontId="10" fillId="0" borderId="53" xfId="3" applyBorder="1" applyAlignment="1">
      <alignment horizontal="center" vertical="center" wrapText="1"/>
    </xf>
    <xf numFmtId="0" fontId="10" fillId="0" borderId="27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0" fontId="0" fillId="3" borderId="47" xfId="3" applyFont="1" applyFill="1" applyBorder="1" applyAlignment="1">
      <alignment horizontal="center" vertical="center" wrapText="1"/>
    </xf>
    <xf numFmtId="0" fontId="10" fillId="0" borderId="29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32" xfId="3" applyFont="1" applyFill="1" applyBorder="1" applyAlignment="1">
      <alignment horizontal="center" vertical="center" wrapText="1"/>
    </xf>
    <xf numFmtId="9" fontId="10" fillId="4" borderId="44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9" xfId="3" applyNumberFormat="1" applyFont="1" applyBorder="1" applyAlignment="1">
      <alignment horizontal="center" vertical="center"/>
    </xf>
    <xf numFmtId="0" fontId="10" fillId="0" borderId="32" xfId="3" applyBorder="1" applyAlignment="1">
      <alignment horizontal="center" vertical="center" wrapText="1"/>
    </xf>
    <xf numFmtId="164" fontId="10" fillId="0" borderId="30" xfId="1" applyNumberFormat="1" applyBorder="1" applyAlignment="1">
      <alignment horizontal="center" vertical="center" wrapText="1"/>
    </xf>
    <xf numFmtId="9" fontId="10" fillId="3" borderId="1" xfId="3" applyNumberFormat="1" applyFill="1" applyBorder="1" applyAlignment="1">
      <alignment horizontal="center" vertical="center" readingOrder="2"/>
    </xf>
    <xf numFmtId="0" fontId="0" fillId="0" borderId="28" xfId="3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9" fontId="10" fillId="4" borderId="15" xfId="3" applyNumberFormat="1" applyFont="1" applyFill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0" fontId="1" fillId="2" borderId="26" xfId="3" applyFont="1" applyFill="1" applyBorder="1" applyAlignment="1">
      <alignment horizontal="center" vertical="center"/>
    </xf>
    <xf numFmtId="9" fontId="1" fillId="2" borderId="38" xfId="1" applyNumberFormat="1" applyFont="1" applyFill="1" applyBorder="1" applyAlignment="1">
      <alignment horizontal="center" vertical="center"/>
    </xf>
    <xf numFmtId="9" fontId="1" fillId="4" borderId="18" xfId="3" applyNumberFormat="1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0" fillId="2" borderId="53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9" fontId="8" fillId="2" borderId="54" xfId="3" applyNumberFormat="1" applyFont="1" applyFill="1" applyBorder="1" applyAlignment="1">
      <alignment horizontal="center" vertical="center"/>
    </xf>
    <xf numFmtId="0" fontId="0" fillId="0" borderId="51" xfId="3" applyFont="1" applyBorder="1" applyAlignment="1">
      <alignment horizontal="center" vertical="center"/>
    </xf>
    <xf numFmtId="164" fontId="10" fillId="0" borderId="37" xfId="1" applyNumberFormat="1" applyBorder="1" applyAlignment="1">
      <alignment horizontal="center" vertical="center"/>
    </xf>
    <xf numFmtId="9" fontId="10" fillId="4" borderId="16" xfId="3" applyNumberFormat="1" applyFill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0" fontId="0" fillId="0" borderId="35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9" fontId="13" fillId="11" borderId="1" xfId="0" applyNumberFormat="1" applyFont="1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0" borderId="0" xfId="3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9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9" fontId="0" fillId="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2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 wrapText="1"/>
    </xf>
    <xf numFmtId="9" fontId="0" fillId="11" borderId="44" xfId="0" applyNumberFormat="1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40" xfId="0" applyNumberFormat="1" applyFont="1" applyFill="1" applyBorder="1" applyAlignment="1">
      <alignment horizontal="center" vertical="center" wrapText="1"/>
    </xf>
    <xf numFmtId="9" fontId="0" fillId="0" borderId="17" xfId="0" applyNumberFormat="1" applyFont="1" applyFill="1" applyBorder="1" applyAlignment="1">
      <alignment horizontal="center" vertical="center" wrapText="1"/>
    </xf>
    <xf numFmtId="9" fontId="0" fillId="0" borderId="20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164" fontId="0" fillId="0" borderId="52" xfId="0" applyNumberFormat="1" applyFont="1" applyBorder="1" applyAlignment="1">
      <alignment horizontal="center" vertical="center"/>
    </xf>
    <xf numFmtId="164" fontId="0" fillId="0" borderId="56" xfId="0" applyNumberFormat="1" applyFont="1" applyBorder="1" applyAlignment="1">
      <alignment horizontal="center" vertical="center"/>
    </xf>
    <xf numFmtId="9" fontId="10" fillId="11" borderId="41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69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67" xfId="0" applyFont="1" applyFill="1" applyBorder="1" applyAlignment="1">
      <alignment horizontal="center" vertical="center" wrapText="1"/>
    </xf>
    <xf numFmtId="9" fontId="0" fillId="3" borderId="34" xfId="0" applyNumberFormat="1" applyFont="1" applyFill="1" applyBorder="1" applyAlignment="1">
      <alignment horizontal="center" vertical="center" wrapText="1"/>
    </xf>
    <xf numFmtId="9" fontId="0" fillId="3" borderId="0" xfId="0" applyNumberFormat="1" applyFont="1" applyFill="1" applyBorder="1" applyAlignment="1">
      <alignment horizontal="center" vertical="center" wrapText="1"/>
    </xf>
    <xf numFmtId="9" fontId="0" fillId="3" borderId="56" xfId="0" applyNumberFormat="1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40" xfId="3" applyNumberFormat="1" applyFont="1" applyFill="1" applyBorder="1" applyAlignment="1">
      <alignment horizontal="center" vertical="center" wrapText="1"/>
    </xf>
    <xf numFmtId="49" fontId="0" fillId="3" borderId="62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2" xfId="0" applyNumberFormat="1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3" borderId="68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64" fontId="0" fillId="3" borderId="52" xfId="0" applyNumberFormat="1" applyFont="1" applyFill="1" applyBorder="1" applyAlignment="1">
      <alignment horizontal="center" vertical="center" wrapText="1"/>
    </xf>
    <xf numFmtId="164" fontId="0" fillId="3" borderId="56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8" xfId="3" applyNumberFormat="1" applyFont="1" applyFill="1" applyBorder="1" applyAlignment="1">
      <alignment horizontal="center" vertical="center"/>
    </xf>
    <xf numFmtId="9" fontId="10" fillId="3" borderId="43" xfId="3" applyNumberFormat="1" applyFont="1" applyFill="1" applyBorder="1" applyAlignment="1">
      <alignment horizontal="center" vertical="center"/>
    </xf>
    <xf numFmtId="49" fontId="0" fillId="3" borderId="56" xfId="0" applyNumberFormat="1" applyFont="1" applyFill="1" applyBorder="1" applyAlignment="1">
      <alignment horizontal="center" vertical="center" wrapText="1"/>
    </xf>
    <xf numFmtId="49" fontId="0" fillId="3" borderId="66" xfId="0" applyNumberFormat="1" applyFont="1" applyFill="1" applyBorder="1" applyAlignment="1">
      <alignment horizontal="center" vertical="center" wrapText="1"/>
    </xf>
    <xf numFmtId="49" fontId="0" fillId="0" borderId="66" xfId="0" applyNumberFormat="1" applyFont="1" applyBorder="1" applyAlignment="1">
      <alignment horizontal="center" vertical="center"/>
    </xf>
    <xf numFmtId="49" fontId="0" fillId="3" borderId="66" xfId="0" applyNumberFormat="1" applyFont="1" applyFill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9" fontId="10" fillId="0" borderId="48" xfId="3" applyNumberFormat="1" applyFont="1" applyBorder="1" applyAlignment="1">
      <alignment horizontal="center" vertical="center"/>
    </xf>
    <xf numFmtId="9" fontId="10" fillId="0" borderId="43" xfId="3" applyNumberFormat="1" applyFont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9" fontId="0" fillId="3" borderId="4" xfId="0" applyNumberFormat="1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 wrapText="1"/>
    </xf>
    <xf numFmtId="9" fontId="10" fillId="11" borderId="4" xfId="3" applyNumberFormat="1" applyFont="1" applyFill="1" applyBorder="1" applyAlignment="1">
      <alignment horizontal="center" vertical="center" wrapText="1"/>
    </xf>
    <xf numFmtId="9" fontId="10" fillId="11" borderId="2" xfId="3" applyNumberFormat="1" applyFont="1" applyFill="1" applyBorder="1" applyAlignment="1">
      <alignment horizontal="center" vertical="center" wrapText="1"/>
    </xf>
    <xf numFmtId="9" fontId="10" fillId="11" borderId="6" xfId="3" applyNumberFormat="1" applyFont="1" applyFill="1" applyBorder="1" applyAlignment="1">
      <alignment horizontal="center" vertical="center"/>
    </xf>
    <xf numFmtId="9" fontId="10" fillId="11" borderId="2" xfId="3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9" fontId="0" fillId="3" borderId="17" xfId="0" applyNumberFormat="1" applyFont="1" applyFill="1" applyBorder="1" applyAlignment="1">
      <alignment horizontal="center" vertical="center" wrapText="1"/>
    </xf>
    <xf numFmtId="9" fontId="0" fillId="3" borderId="20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0" fillId="3" borderId="46" xfId="3" applyNumberFormat="1" applyFont="1" applyFill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 wrapText="1"/>
    </xf>
    <xf numFmtId="164" fontId="0" fillId="3" borderId="20" xfId="0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0" fillId="3" borderId="28" xfId="3" applyFont="1" applyFill="1" applyBorder="1" applyAlignment="1">
      <alignment horizontal="center" vertical="center" wrapText="1"/>
    </xf>
    <xf numFmtId="0" fontId="0" fillId="3" borderId="29" xfId="3" applyFont="1" applyFill="1" applyBorder="1" applyAlignment="1">
      <alignment horizontal="center" vertical="center" wrapText="1"/>
    </xf>
    <xf numFmtId="164" fontId="0" fillId="3" borderId="17" xfId="1" applyNumberFormat="1" applyFont="1" applyFill="1" applyBorder="1" applyAlignment="1">
      <alignment horizontal="center" vertical="center" wrapText="1"/>
    </xf>
    <xf numFmtId="164" fontId="0" fillId="3" borderId="20" xfId="1" applyNumberFormat="1" applyFont="1" applyFill="1" applyBorder="1" applyAlignment="1">
      <alignment horizontal="center" vertical="center" wrapText="1"/>
    </xf>
    <xf numFmtId="9" fontId="10" fillId="4" borderId="15" xfId="3" applyNumberFormat="1" applyFont="1" applyFill="1" applyBorder="1" applyAlignment="1">
      <alignment horizontal="center" vertical="center"/>
    </xf>
    <xf numFmtId="9" fontId="10" fillId="4" borderId="4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9" fontId="10" fillId="11" borderId="41" xfId="3" applyNumberFormat="1" applyFill="1" applyBorder="1" applyAlignment="1">
      <alignment horizontal="center" vertical="center"/>
    </xf>
    <xf numFmtId="9" fontId="10" fillId="11" borderId="40" xfId="3" applyNumberForma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29" xfId="3" applyNumberFormat="1" applyFont="1" applyBorder="1" applyAlignment="1">
      <alignment horizontal="center" vertical="center"/>
    </xf>
    <xf numFmtId="49" fontId="7" fillId="3" borderId="47" xfId="3" applyNumberFormat="1" applyFont="1" applyFill="1" applyBorder="1" applyAlignment="1">
      <alignment horizontal="center" vertical="center"/>
    </xf>
    <xf numFmtId="49" fontId="7" fillId="3" borderId="29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4" borderId="41" xfId="3" applyNumberFormat="1" applyFont="1" applyFill="1" applyBorder="1" applyAlignment="1">
      <alignment horizontal="center" vertical="center"/>
    </xf>
    <xf numFmtId="164" fontId="0" fillId="3" borderId="48" xfId="1" applyNumberFormat="1" applyFont="1" applyFill="1" applyBorder="1" applyAlignment="1">
      <alignment horizontal="center" vertical="center" wrapText="1"/>
    </xf>
    <xf numFmtId="164" fontId="0" fillId="3" borderId="43" xfId="1" applyNumberFormat="1" applyFont="1" applyFill="1" applyBorder="1" applyAlignment="1">
      <alignment horizontal="center" vertical="center" wrapText="1"/>
    </xf>
    <xf numFmtId="164" fontId="10" fillId="0" borderId="19" xfId="1" applyNumberFormat="1" applyFont="1" applyBorder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0" fillId="3" borderId="52" xfId="3" applyFont="1" applyFill="1" applyBorder="1" applyAlignment="1">
      <alignment horizontal="center" vertical="center"/>
    </xf>
    <xf numFmtId="0" fontId="10" fillId="3" borderId="56" xfId="3" applyFont="1" applyFill="1" applyBorder="1" applyAlignment="1">
      <alignment horizontal="center" vertical="center"/>
    </xf>
    <xf numFmtId="9" fontId="10" fillId="3" borderId="69" xfId="3" applyNumberFormat="1" applyFont="1" applyFill="1" applyBorder="1" applyAlignment="1">
      <alignment horizontal="center" vertical="center"/>
    </xf>
    <xf numFmtId="0" fontId="0" fillId="0" borderId="52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zoomScale="90" zoomScaleNormal="90" workbookViewId="0">
      <selection activeCell="E24" sqref="E24"/>
    </sheetView>
  </sheetViews>
  <sheetFormatPr defaultColWidth="17.75" defaultRowHeight="14.25" x14ac:dyDescent="0.2"/>
  <cols>
    <col min="1" max="1" width="60.5" style="16" customWidth="1"/>
    <col min="2" max="6" width="17.75" style="16"/>
    <col min="7" max="7" width="35" style="16" customWidth="1"/>
    <col min="8" max="16384" width="17.75" style="16"/>
  </cols>
  <sheetData>
    <row r="1" spans="1:8" ht="25.5" customHeight="1" thickBot="1" x14ac:dyDescent="0.3">
      <c r="A1" s="15" t="s">
        <v>34</v>
      </c>
      <c r="B1" s="1"/>
      <c r="C1" s="2"/>
      <c r="D1" s="2"/>
      <c r="E1" s="3"/>
      <c r="F1" s="4"/>
    </row>
    <row r="2" spans="1:8" ht="30.75" thickBot="1" x14ac:dyDescent="0.25">
      <c r="A2" s="98" t="s">
        <v>0</v>
      </c>
      <c r="B2" s="99" t="s">
        <v>459</v>
      </c>
      <c r="C2" s="100" t="s">
        <v>68</v>
      </c>
      <c r="D2" s="80" t="s">
        <v>121</v>
      </c>
      <c r="E2" s="101" t="s">
        <v>1</v>
      </c>
      <c r="F2" s="99" t="s">
        <v>2</v>
      </c>
      <c r="G2" s="156" t="s">
        <v>3</v>
      </c>
      <c r="H2" s="102" t="s">
        <v>460</v>
      </c>
    </row>
    <row r="3" spans="1:8" ht="15" customHeight="1" x14ac:dyDescent="0.2">
      <c r="A3" s="257" t="s">
        <v>4</v>
      </c>
      <c r="B3" s="273">
        <v>0.39100000000000001</v>
      </c>
      <c r="C3" s="271">
        <v>0.36</v>
      </c>
      <c r="D3" s="269">
        <v>0.36</v>
      </c>
      <c r="E3" s="277" t="s">
        <v>8</v>
      </c>
      <c r="F3" s="275" t="s">
        <v>76</v>
      </c>
      <c r="G3" s="104" t="s">
        <v>48</v>
      </c>
      <c r="H3" s="279">
        <f>D3-C3</f>
        <v>0</v>
      </c>
    </row>
    <row r="4" spans="1:8" x14ac:dyDescent="0.2">
      <c r="A4" s="258"/>
      <c r="B4" s="273"/>
      <c r="C4" s="271"/>
      <c r="D4" s="269"/>
      <c r="E4" s="277"/>
      <c r="F4" s="275"/>
      <c r="G4" s="104" t="s">
        <v>25</v>
      </c>
      <c r="H4" s="280"/>
    </row>
    <row r="5" spans="1:8" x14ac:dyDescent="0.2">
      <c r="A5" s="258"/>
      <c r="B5" s="274"/>
      <c r="C5" s="272"/>
      <c r="D5" s="270"/>
      <c r="E5" s="278"/>
      <c r="F5" s="276"/>
      <c r="G5" s="104"/>
      <c r="H5" s="281"/>
    </row>
    <row r="6" spans="1:8" x14ac:dyDescent="0.2">
      <c r="A6" s="105" t="s">
        <v>16</v>
      </c>
      <c r="B6" s="264">
        <v>0.3891</v>
      </c>
      <c r="C6" s="265">
        <v>0.43</v>
      </c>
      <c r="D6" s="266">
        <v>0.43</v>
      </c>
      <c r="E6" s="261" t="s">
        <v>9</v>
      </c>
      <c r="F6" s="262" t="s">
        <v>77</v>
      </c>
      <c r="G6" s="106" t="s">
        <v>29</v>
      </c>
      <c r="H6" s="255">
        <v>0</v>
      </c>
    </row>
    <row r="7" spans="1:8" x14ac:dyDescent="0.2">
      <c r="A7" s="86" t="s">
        <v>15</v>
      </c>
      <c r="B7" s="264"/>
      <c r="C7" s="265"/>
      <c r="D7" s="266"/>
      <c r="E7" s="261"/>
      <c r="F7" s="262"/>
      <c r="G7" s="54" t="s">
        <v>30</v>
      </c>
      <c r="H7" s="256"/>
    </row>
    <row r="8" spans="1:8" x14ac:dyDescent="0.2">
      <c r="A8" s="107" t="s">
        <v>13</v>
      </c>
      <c r="B8" s="108">
        <v>9.9000000000000008E-3</v>
      </c>
      <c r="C8" s="109">
        <v>0.04</v>
      </c>
      <c r="D8" s="110">
        <v>0.04</v>
      </c>
      <c r="E8" s="111"/>
      <c r="F8" s="151"/>
      <c r="G8" s="54"/>
      <c r="H8" s="112">
        <f>D8-C8</f>
        <v>0</v>
      </c>
    </row>
    <row r="9" spans="1:8" x14ac:dyDescent="0.2">
      <c r="A9" s="42" t="s">
        <v>14</v>
      </c>
      <c r="B9" s="108">
        <v>0.37919999999999998</v>
      </c>
      <c r="C9" s="113">
        <v>0.39</v>
      </c>
      <c r="D9" s="114">
        <v>0.39</v>
      </c>
      <c r="E9" s="111"/>
      <c r="F9" s="151"/>
      <c r="G9" s="115"/>
      <c r="H9" s="112">
        <f>D9-C9</f>
        <v>0</v>
      </c>
    </row>
    <row r="10" spans="1:8" ht="14.25" customHeight="1" x14ac:dyDescent="0.2">
      <c r="A10" s="259" t="s">
        <v>81</v>
      </c>
      <c r="B10" s="263">
        <v>0.1333</v>
      </c>
      <c r="C10" s="267">
        <v>0.16</v>
      </c>
      <c r="D10" s="268">
        <v>0.12</v>
      </c>
      <c r="E10" s="261" t="s">
        <v>8</v>
      </c>
      <c r="F10" s="262" t="s">
        <v>495</v>
      </c>
      <c r="G10" s="106" t="s">
        <v>31</v>
      </c>
      <c r="H10" s="255">
        <f>D10-C10</f>
        <v>-4.0000000000000008E-2</v>
      </c>
    </row>
    <row r="11" spans="1:8" x14ac:dyDescent="0.2">
      <c r="A11" s="260"/>
      <c r="B11" s="263"/>
      <c r="C11" s="267"/>
      <c r="D11" s="268"/>
      <c r="E11" s="261"/>
      <c r="F11" s="262"/>
      <c r="G11" s="54" t="s">
        <v>32</v>
      </c>
      <c r="H11" s="256"/>
    </row>
    <row r="12" spans="1:8" ht="24" customHeight="1" x14ac:dyDescent="0.2">
      <c r="A12" s="86" t="s">
        <v>17</v>
      </c>
      <c r="B12" s="92">
        <v>0</v>
      </c>
      <c r="C12" s="95">
        <v>0.02</v>
      </c>
      <c r="D12" s="97">
        <v>0.02</v>
      </c>
      <c r="E12" s="96" t="s">
        <v>9</v>
      </c>
      <c r="F12" s="152" t="s">
        <v>86</v>
      </c>
      <c r="G12" s="54" t="s">
        <v>80</v>
      </c>
      <c r="H12" s="94">
        <f>D12-C12</f>
        <v>0</v>
      </c>
    </row>
    <row r="13" spans="1:8" x14ac:dyDescent="0.2">
      <c r="A13" s="42" t="s">
        <v>88</v>
      </c>
      <c r="B13" s="108">
        <v>4.4400000000000002E-2</v>
      </c>
      <c r="C13" s="113">
        <v>0.04</v>
      </c>
      <c r="D13" s="114">
        <v>0.06</v>
      </c>
      <c r="E13" s="116" t="s">
        <v>9</v>
      </c>
      <c r="F13" s="152" t="s">
        <v>464</v>
      </c>
      <c r="G13" s="117" t="s">
        <v>127</v>
      </c>
      <c r="H13" s="112">
        <f>D13-C13</f>
        <v>1.9999999999999997E-2</v>
      </c>
    </row>
    <row r="14" spans="1:8" x14ac:dyDescent="0.2">
      <c r="A14" s="42" t="s">
        <v>41</v>
      </c>
      <c r="B14" s="108">
        <v>4.2200000000000001E-2</v>
      </c>
      <c r="C14" s="113">
        <v>0.03</v>
      </c>
      <c r="D14" s="114">
        <v>0.01</v>
      </c>
      <c r="E14" s="116" t="s">
        <v>9</v>
      </c>
      <c r="F14" s="152" t="s">
        <v>468</v>
      </c>
      <c r="G14" s="117" t="s">
        <v>20</v>
      </c>
      <c r="H14" s="112">
        <f>D14-C14</f>
        <v>-1.9999999999999997E-2</v>
      </c>
    </row>
    <row r="15" spans="1:8" ht="15" x14ac:dyDescent="0.2">
      <c r="A15" s="43" t="s">
        <v>6</v>
      </c>
      <c r="B15" s="44">
        <f>SUM(B14,B13,B10,B6,B3)</f>
        <v>1</v>
      </c>
      <c r="C15" s="118">
        <f>SUM(C3:C14)-C8-C9</f>
        <v>1.04</v>
      </c>
      <c r="D15" s="119">
        <f>SUM(D3:D14)-D8-D9</f>
        <v>1.0000000000000004</v>
      </c>
      <c r="E15" s="120"/>
      <c r="F15" s="153"/>
      <c r="G15" s="121"/>
      <c r="H15" s="122">
        <f>SUM(H3:H14)</f>
        <v>-4.0000000000000008E-2</v>
      </c>
    </row>
    <row r="16" spans="1:8" ht="15" thickBot="1" x14ac:dyDescent="0.25">
      <c r="A16" s="123" t="s">
        <v>7</v>
      </c>
      <c r="B16" s="124">
        <v>0.2034</v>
      </c>
      <c r="C16" s="125">
        <v>0.15</v>
      </c>
      <c r="D16" s="126">
        <v>0.17</v>
      </c>
      <c r="E16" s="127" t="s">
        <v>8</v>
      </c>
      <c r="F16" s="154" t="s">
        <v>473</v>
      </c>
      <c r="G16" s="128" t="s">
        <v>33</v>
      </c>
      <c r="H16" s="129">
        <f>D16-C16</f>
        <v>2.0000000000000018E-2</v>
      </c>
    </row>
    <row r="17" spans="1:7" x14ac:dyDescent="0.2">
      <c r="A17" s="6"/>
      <c r="B17" s="7"/>
      <c r="C17" s="1"/>
      <c r="D17" s="1"/>
      <c r="E17" s="8"/>
      <c r="F17" s="6"/>
      <c r="G17" s="9"/>
    </row>
    <row r="18" spans="1:7" x14ac:dyDescent="0.2">
      <c r="A18" s="19"/>
      <c r="B18" s="397" t="s">
        <v>493</v>
      </c>
      <c r="C18" s="397"/>
      <c r="D18" s="397"/>
      <c r="E18" s="397"/>
      <c r="F18" s="397"/>
    </row>
    <row r="19" spans="1:7" ht="15" x14ac:dyDescent="0.25">
      <c r="A19" s="56"/>
      <c r="B19" s="397" t="s">
        <v>494</v>
      </c>
      <c r="C19" s="397"/>
      <c r="D19" s="397"/>
      <c r="E19" s="397"/>
      <c r="F19" s="397"/>
    </row>
  </sheetData>
  <dataConsolidate link="1"/>
  <mergeCells count="22">
    <mergeCell ref="B19:F19"/>
    <mergeCell ref="B3:B5"/>
    <mergeCell ref="F3:F5"/>
    <mergeCell ref="E3:E5"/>
    <mergeCell ref="H3:H5"/>
    <mergeCell ref="B18:F18"/>
    <mergeCell ref="H6:H7"/>
    <mergeCell ref="H10:H11"/>
    <mergeCell ref="A3:A5"/>
    <mergeCell ref="A10:A11"/>
    <mergeCell ref="E10:E11"/>
    <mergeCell ref="F10:F11"/>
    <mergeCell ref="E6:E7"/>
    <mergeCell ref="F6:F7"/>
    <mergeCell ref="B10:B11"/>
    <mergeCell ref="B6:B7"/>
    <mergeCell ref="C6:C7"/>
    <mergeCell ref="D6:D7"/>
    <mergeCell ref="C10:C11"/>
    <mergeCell ref="D10:D11"/>
    <mergeCell ref="D3:D5"/>
    <mergeCell ref="C3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Normal="100" workbookViewId="0"/>
  </sheetViews>
  <sheetFormatPr defaultRowHeight="14.25" x14ac:dyDescent="0.2"/>
  <cols>
    <col min="1" max="2" width="69.5" style="16" customWidth="1"/>
    <col min="3" max="4" width="9" style="16"/>
    <col min="5" max="5" width="13" style="16" bestFit="1" customWidth="1"/>
    <col min="6" max="16384" width="9" style="16"/>
  </cols>
  <sheetData>
    <row r="1" spans="1:4" ht="22.5" customHeight="1" x14ac:dyDescent="0.25">
      <c r="A1" s="15" t="s">
        <v>482</v>
      </c>
    </row>
    <row r="2" spans="1:4" ht="15.75" x14ac:dyDescent="0.25">
      <c r="A2" s="18" t="s">
        <v>21</v>
      </c>
    </row>
    <row r="3" spans="1:4" ht="15.75" x14ac:dyDescent="0.25">
      <c r="A3" s="18"/>
    </row>
    <row r="4" spans="1:4" ht="15" thickBot="1" x14ac:dyDescent="0.25">
      <c r="A4" s="28" t="s">
        <v>10</v>
      </c>
      <c r="B4" s="28" t="s">
        <v>11</v>
      </c>
    </row>
    <row r="5" spans="1:4" ht="28.5" x14ac:dyDescent="0.2">
      <c r="A5" s="29" t="s">
        <v>22</v>
      </c>
      <c r="B5" s="30" t="s">
        <v>48</v>
      </c>
      <c r="D5" s="31"/>
    </row>
    <row r="6" spans="1:4" ht="15.75" x14ac:dyDescent="0.2">
      <c r="A6" s="32" t="s">
        <v>23</v>
      </c>
      <c r="B6" s="33" t="s">
        <v>25</v>
      </c>
      <c r="D6" s="31"/>
    </row>
    <row r="7" spans="1:4" ht="57.75" customHeight="1" thickBot="1" x14ac:dyDescent="0.25">
      <c r="A7" s="34" t="s">
        <v>24</v>
      </c>
      <c r="B7" s="35"/>
    </row>
    <row r="10" spans="1:4" x14ac:dyDescent="0.2">
      <c r="A10" t="s">
        <v>471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89"/>
  <sheetViews>
    <sheetView rightToLeft="1" tabSelected="1" zoomScaleNormal="100" workbookViewId="0">
      <selection activeCell="B2" sqref="B2:I22"/>
    </sheetView>
  </sheetViews>
  <sheetFormatPr defaultColWidth="17.75" defaultRowHeight="15" x14ac:dyDescent="0.25"/>
  <cols>
    <col min="1" max="1" width="3.875" style="16" customWidth="1"/>
    <col min="2" max="2" width="41.875" style="16" customWidth="1"/>
    <col min="3" max="3" width="19" style="79" bestFit="1" customWidth="1"/>
    <col min="4" max="4" width="16.125" style="16" bestFit="1" customWidth="1"/>
    <col min="5" max="5" width="17.25" style="16" bestFit="1" customWidth="1"/>
    <col min="6" max="6" width="17.75" style="85"/>
    <col min="7" max="7" width="27.25" style="16" bestFit="1" customWidth="1"/>
    <col min="8" max="8" width="31.875" style="16" bestFit="1" customWidth="1"/>
    <col min="9" max="9" width="17" style="16" customWidth="1"/>
    <col min="10" max="16384" width="17.75" style="16"/>
  </cols>
  <sheetData>
    <row r="1" spans="2:9" ht="15.75" thickBot="1" x14ac:dyDescent="0.3"/>
    <row r="2" spans="2:9" s="66" customFormat="1" ht="14.25" customHeight="1" x14ac:dyDescent="0.25">
      <c r="B2" s="383" t="s">
        <v>483</v>
      </c>
      <c r="C2" s="384"/>
      <c r="D2" s="385"/>
      <c r="F2" s="85"/>
    </row>
    <row r="3" spans="2:9" s="66" customFormat="1" ht="14.25" customHeight="1" thickBot="1" x14ac:dyDescent="0.3">
      <c r="B3" s="386"/>
      <c r="C3" s="387"/>
      <c r="D3" s="388"/>
      <c r="F3" s="85"/>
    </row>
    <row r="4" spans="2:9" s="66" customFormat="1" ht="30.75" thickBot="1" x14ac:dyDescent="0.25">
      <c r="B4" s="208" t="s">
        <v>0</v>
      </c>
      <c r="C4" s="209" t="s">
        <v>122</v>
      </c>
      <c r="D4" s="21" t="s">
        <v>68</v>
      </c>
      <c r="E4" s="80" t="s">
        <v>121</v>
      </c>
      <c r="F4" s="210" t="s">
        <v>1</v>
      </c>
      <c r="G4" s="211" t="s">
        <v>38</v>
      </c>
      <c r="H4" s="212" t="s">
        <v>3</v>
      </c>
      <c r="I4" s="213" t="s">
        <v>123</v>
      </c>
    </row>
    <row r="5" spans="2:9" s="66" customFormat="1" ht="14.25" x14ac:dyDescent="0.2">
      <c r="B5" s="361" t="s">
        <v>40</v>
      </c>
      <c r="C5" s="363">
        <v>0.36199999999999999</v>
      </c>
      <c r="D5" s="365">
        <v>0.35</v>
      </c>
      <c r="E5" s="375">
        <v>0.38</v>
      </c>
      <c r="F5" s="376" t="s">
        <v>8</v>
      </c>
      <c r="G5" s="394" t="s">
        <v>474</v>
      </c>
      <c r="H5" s="214" t="s">
        <v>48</v>
      </c>
      <c r="I5" s="283">
        <f>E5-D5</f>
        <v>3.0000000000000027E-2</v>
      </c>
    </row>
    <row r="6" spans="2:9" s="66" customFormat="1" ht="14.25" x14ac:dyDescent="0.2">
      <c r="B6" s="361"/>
      <c r="C6" s="363"/>
      <c r="D6" s="365"/>
      <c r="E6" s="375"/>
      <c r="F6" s="376"/>
      <c r="G6" s="395"/>
      <c r="H6" s="214" t="s">
        <v>25</v>
      </c>
      <c r="I6" s="283"/>
    </row>
    <row r="7" spans="2:9" s="66" customFormat="1" ht="14.25" x14ac:dyDescent="0.2">
      <c r="B7" s="362"/>
      <c r="C7" s="364"/>
      <c r="D7" s="366"/>
      <c r="E7" s="370"/>
      <c r="F7" s="377"/>
      <c r="G7" s="390"/>
      <c r="H7" s="215"/>
      <c r="I7" s="284"/>
    </row>
    <row r="8" spans="2:9" s="66" customFormat="1" ht="14.25" x14ac:dyDescent="0.2">
      <c r="B8" s="367" t="s">
        <v>92</v>
      </c>
      <c r="C8" s="381">
        <v>0.39910000000000001</v>
      </c>
      <c r="D8" s="378">
        <v>0.42</v>
      </c>
      <c r="E8" s="369">
        <v>0.39</v>
      </c>
      <c r="F8" s="371" t="s">
        <v>9</v>
      </c>
      <c r="G8" s="392" t="s">
        <v>497</v>
      </c>
      <c r="H8" s="216" t="s">
        <v>29</v>
      </c>
      <c r="I8" s="295">
        <f>E8-D8</f>
        <v>-2.9999999999999971E-2</v>
      </c>
    </row>
    <row r="9" spans="2:9" s="66" customFormat="1" ht="14.25" x14ac:dyDescent="0.2">
      <c r="B9" s="368"/>
      <c r="C9" s="382"/>
      <c r="D9" s="366"/>
      <c r="E9" s="370"/>
      <c r="F9" s="372"/>
      <c r="G9" s="393"/>
      <c r="H9" s="215" t="s">
        <v>30</v>
      </c>
      <c r="I9" s="296"/>
    </row>
    <row r="10" spans="2:9" s="66" customFormat="1" ht="14.25" customHeight="1" x14ac:dyDescent="0.2">
      <c r="B10" s="217" t="s">
        <v>94</v>
      </c>
      <c r="C10" s="379">
        <v>0.2157</v>
      </c>
      <c r="D10" s="378">
        <v>0.22</v>
      </c>
      <c r="E10" s="369">
        <v>0.23</v>
      </c>
      <c r="F10" s="373" t="s">
        <v>8</v>
      </c>
      <c r="G10" s="389" t="s">
        <v>472</v>
      </c>
      <c r="H10" s="216" t="s">
        <v>31</v>
      </c>
      <c r="I10" s="391">
        <f>E10-D10</f>
        <v>1.0000000000000009E-2</v>
      </c>
    </row>
    <row r="11" spans="2:9" s="66" customFormat="1" ht="14.25" x14ac:dyDescent="0.2">
      <c r="B11" s="218"/>
      <c r="C11" s="380"/>
      <c r="D11" s="366"/>
      <c r="E11" s="370"/>
      <c r="F11" s="374"/>
      <c r="G11" s="390"/>
      <c r="H11" s="219" t="s">
        <v>32</v>
      </c>
      <c r="I11" s="284"/>
    </row>
    <row r="12" spans="2:9" s="66" customFormat="1" x14ac:dyDescent="0.2">
      <c r="B12" s="220" t="s">
        <v>88</v>
      </c>
      <c r="C12" s="206">
        <v>0</v>
      </c>
      <c r="D12" s="221">
        <v>0.01</v>
      </c>
      <c r="E12" s="203">
        <v>0.02</v>
      </c>
      <c r="F12" s="222" t="s">
        <v>9</v>
      </c>
      <c r="G12" s="204" t="s">
        <v>86</v>
      </c>
      <c r="H12" s="223" t="s">
        <v>127</v>
      </c>
      <c r="I12" s="224">
        <f>E12-D12</f>
        <v>0.01</v>
      </c>
    </row>
    <row r="13" spans="2:9" s="66" customFormat="1" x14ac:dyDescent="0.2">
      <c r="B13" s="225" t="s">
        <v>17</v>
      </c>
      <c r="C13" s="226">
        <v>0</v>
      </c>
      <c r="D13" s="221">
        <v>0.01</v>
      </c>
      <c r="E13" s="203">
        <v>0.01</v>
      </c>
      <c r="F13" s="222" t="s">
        <v>9</v>
      </c>
      <c r="G13" s="204" t="s">
        <v>468</v>
      </c>
      <c r="H13" s="227" t="s">
        <v>45</v>
      </c>
      <c r="I13" s="205">
        <f>E13-D13</f>
        <v>0</v>
      </c>
    </row>
    <row r="14" spans="2:9" s="66" customFormat="1" ht="15.75" thickBot="1" x14ac:dyDescent="0.25">
      <c r="B14" s="228" t="s">
        <v>82</v>
      </c>
      <c r="C14" s="229">
        <v>2.3199999999999998E-2</v>
      </c>
      <c r="D14" s="230">
        <v>0.05</v>
      </c>
      <c r="E14" s="81">
        <v>0.05</v>
      </c>
      <c r="F14" s="231" t="s">
        <v>9</v>
      </c>
      <c r="G14" s="232" t="s">
        <v>12</v>
      </c>
      <c r="H14" s="233" t="s">
        <v>20</v>
      </c>
      <c r="I14" s="234">
        <f>E14-D14</f>
        <v>0</v>
      </c>
    </row>
    <row r="15" spans="2:9" s="66" customFormat="1" ht="15.75" thickBot="1" x14ac:dyDescent="0.25">
      <c r="B15" s="235" t="s">
        <v>6</v>
      </c>
      <c r="C15" s="236">
        <f>SUM(C5:C14)</f>
        <v>1</v>
      </c>
      <c r="D15" s="237">
        <f>SUM(D5:D14)</f>
        <v>1.06</v>
      </c>
      <c r="E15" s="207">
        <f>SUM(E5:E14)</f>
        <v>1.08</v>
      </c>
      <c r="F15" s="238"/>
      <c r="G15" s="239"/>
      <c r="H15" s="240"/>
      <c r="I15" s="241">
        <f>E15-D15</f>
        <v>2.0000000000000018E-2</v>
      </c>
    </row>
    <row r="16" spans="2:9" s="66" customFormat="1" ht="15.75" thickBot="1" x14ac:dyDescent="0.25">
      <c r="B16" s="242" t="s">
        <v>93</v>
      </c>
      <c r="C16" s="243">
        <v>0.16400000000000001</v>
      </c>
      <c r="D16" s="244">
        <v>0.15</v>
      </c>
      <c r="E16" s="82">
        <v>0.13</v>
      </c>
      <c r="F16" s="245" t="s">
        <v>8</v>
      </c>
      <c r="G16" s="246" t="s">
        <v>490</v>
      </c>
      <c r="H16" s="247" t="s">
        <v>33</v>
      </c>
      <c r="I16" s="248">
        <f>E16-D16</f>
        <v>-1.999999999999999E-2</v>
      </c>
    </row>
    <row r="17" spans="2:9" ht="15" customHeight="1" x14ac:dyDescent="0.25"/>
    <row r="18" spans="2:9" s="60" customFormat="1" ht="15.75" thickBot="1" x14ac:dyDescent="0.3">
      <c r="B18" s="56" t="s">
        <v>496</v>
      </c>
      <c r="C18" s="79"/>
      <c r="D18" s="62"/>
      <c r="F18" s="85"/>
    </row>
    <row r="19" spans="2:9" s="66" customFormat="1" ht="30.75" thickBot="1" x14ac:dyDescent="0.25">
      <c r="C19" s="80" t="s">
        <v>0</v>
      </c>
      <c r="D19" s="80" t="s">
        <v>121</v>
      </c>
      <c r="E19" s="80" t="s">
        <v>498</v>
      </c>
      <c r="F19" s="80" t="s">
        <v>491</v>
      </c>
      <c r="G19" s="80" t="s">
        <v>489</v>
      </c>
    </row>
    <row r="20" spans="2:9" s="66" customFormat="1" x14ac:dyDescent="0.25">
      <c r="C20" s="79" t="s">
        <v>5</v>
      </c>
      <c r="D20" s="254">
        <v>0.36</v>
      </c>
      <c r="E20" s="31">
        <v>0.39</v>
      </c>
      <c r="F20" s="31">
        <f>E20-D20</f>
        <v>3.0000000000000027E-2</v>
      </c>
      <c r="G20" s="85" t="s">
        <v>497</v>
      </c>
    </row>
    <row r="21" spans="2:9" s="66" customFormat="1" x14ac:dyDescent="0.25">
      <c r="C21" s="79" t="s">
        <v>488</v>
      </c>
      <c r="D21" s="62">
        <v>23</v>
      </c>
      <c r="E21" s="31">
        <v>0.23</v>
      </c>
      <c r="F21" s="31" t="s">
        <v>499</v>
      </c>
      <c r="G21" s="85" t="s">
        <v>472</v>
      </c>
    </row>
    <row r="22" spans="2:9" s="66" customFormat="1" ht="15" customHeight="1" x14ac:dyDescent="0.25">
      <c r="C22" s="396" t="s">
        <v>492</v>
      </c>
      <c r="D22" s="396"/>
      <c r="E22" s="396"/>
      <c r="F22" s="396"/>
      <c r="G22" s="396"/>
    </row>
    <row r="23" spans="2:9" s="60" customFormat="1" ht="15.75" thickBot="1" x14ac:dyDescent="0.3">
      <c r="C23" s="79"/>
      <c r="F23" s="85"/>
    </row>
    <row r="24" spans="2:9" s="66" customFormat="1" ht="14.25" customHeight="1" x14ac:dyDescent="0.25">
      <c r="B24" s="383" t="s">
        <v>484</v>
      </c>
      <c r="C24" s="384"/>
      <c r="D24" s="385"/>
      <c r="F24" s="85"/>
    </row>
    <row r="25" spans="2:9" s="66" customFormat="1" ht="14.25" customHeight="1" thickBot="1" x14ac:dyDescent="0.3">
      <c r="B25" s="386"/>
      <c r="C25" s="387"/>
      <c r="D25" s="388"/>
      <c r="F25" s="85"/>
    </row>
    <row r="26" spans="2:9" s="66" customFormat="1" ht="30.75" thickBot="1" x14ac:dyDescent="0.25">
      <c r="B26" s="208" t="s">
        <v>0</v>
      </c>
      <c r="C26" s="209" t="s">
        <v>122</v>
      </c>
      <c r="D26" s="21" t="s">
        <v>68</v>
      </c>
      <c r="E26" s="80" t="s">
        <v>121</v>
      </c>
      <c r="F26" s="210" t="s">
        <v>1</v>
      </c>
      <c r="G26" s="211" t="s">
        <v>38</v>
      </c>
      <c r="H26" s="212" t="s">
        <v>3</v>
      </c>
      <c r="I26" s="213" t="s">
        <v>123</v>
      </c>
    </row>
    <row r="27" spans="2:9" s="66" customFormat="1" ht="14.25" x14ac:dyDescent="0.2">
      <c r="B27" s="361" t="s">
        <v>40</v>
      </c>
      <c r="C27" s="363">
        <v>0.41339999999999999</v>
      </c>
      <c r="D27" s="365">
        <v>0.37</v>
      </c>
      <c r="E27" s="336">
        <v>0.39</v>
      </c>
      <c r="F27" s="376" t="s">
        <v>8</v>
      </c>
      <c r="G27" s="394" t="s">
        <v>42</v>
      </c>
      <c r="H27" s="214" t="s">
        <v>48</v>
      </c>
      <c r="I27" s="283">
        <f>E27-D27</f>
        <v>2.0000000000000018E-2</v>
      </c>
    </row>
    <row r="28" spans="2:9" s="66" customFormat="1" ht="14.25" x14ac:dyDescent="0.2">
      <c r="B28" s="361"/>
      <c r="C28" s="363"/>
      <c r="D28" s="365"/>
      <c r="E28" s="336"/>
      <c r="F28" s="376"/>
      <c r="G28" s="395"/>
      <c r="H28" s="214" t="s">
        <v>25</v>
      </c>
      <c r="I28" s="283"/>
    </row>
    <row r="29" spans="2:9" s="66" customFormat="1" ht="14.25" x14ac:dyDescent="0.2">
      <c r="B29" s="362"/>
      <c r="C29" s="364"/>
      <c r="D29" s="366"/>
      <c r="E29" s="337"/>
      <c r="F29" s="377"/>
      <c r="G29" s="390"/>
      <c r="H29" s="215"/>
      <c r="I29" s="284"/>
    </row>
    <row r="30" spans="2:9" s="66" customFormat="1" ht="14.25" x14ac:dyDescent="0.2">
      <c r="B30" s="367" t="s">
        <v>92</v>
      </c>
      <c r="C30" s="381">
        <v>0.2883</v>
      </c>
      <c r="D30" s="378">
        <v>0.28999999999999998</v>
      </c>
      <c r="E30" s="338">
        <v>0.25</v>
      </c>
      <c r="F30" s="371" t="s">
        <v>9</v>
      </c>
      <c r="G30" s="392" t="s">
        <v>467</v>
      </c>
      <c r="H30" s="216" t="s">
        <v>29</v>
      </c>
      <c r="I30" s="295">
        <f>E30-D30</f>
        <v>-3.999999999999998E-2</v>
      </c>
    </row>
    <row r="31" spans="2:9" s="66" customFormat="1" ht="14.25" x14ac:dyDescent="0.2">
      <c r="B31" s="368"/>
      <c r="C31" s="382"/>
      <c r="D31" s="366"/>
      <c r="E31" s="339"/>
      <c r="F31" s="372"/>
      <c r="G31" s="393"/>
      <c r="H31" s="215" t="s">
        <v>30</v>
      </c>
      <c r="I31" s="296"/>
    </row>
    <row r="32" spans="2:9" s="66" customFormat="1" ht="14.25" customHeight="1" x14ac:dyDescent="0.2">
      <c r="B32" s="217" t="s">
        <v>94</v>
      </c>
      <c r="C32" s="379">
        <v>0.1847</v>
      </c>
      <c r="D32" s="378">
        <v>0.22</v>
      </c>
      <c r="E32" s="338">
        <v>0.18</v>
      </c>
      <c r="F32" s="373" t="s">
        <v>8</v>
      </c>
      <c r="G32" s="389" t="s">
        <v>126</v>
      </c>
      <c r="H32" s="216" t="s">
        <v>31</v>
      </c>
      <c r="I32" s="391">
        <f>E32-D32</f>
        <v>-4.0000000000000008E-2</v>
      </c>
    </row>
    <row r="33" spans="2:9" s="66" customFormat="1" ht="14.25" x14ac:dyDescent="0.2">
      <c r="B33" s="218"/>
      <c r="C33" s="380"/>
      <c r="D33" s="366"/>
      <c r="E33" s="339"/>
      <c r="F33" s="374"/>
      <c r="G33" s="390"/>
      <c r="H33" s="219" t="s">
        <v>32</v>
      </c>
      <c r="I33" s="284"/>
    </row>
    <row r="34" spans="2:9" s="66" customFormat="1" x14ac:dyDescent="0.2">
      <c r="B34" s="220" t="s">
        <v>88</v>
      </c>
      <c r="C34" s="206">
        <v>6.9699999999999998E-2</v>
      </c>
      <c r="D34" s="221">
        <v>0.04</v>
      </c>
      <c r="E34" s="84">
        <v>0.1</v>
      </c>
      <c r="F34" s="222" t="s">
        <v>9</v>
      </c>
      <c r="G34" s="204" t="s">
        <v>477</v>
      </c>
      <c r="H34" s="223" t="s">
        <v>127</v>
      </c>
      <c r="I34" s="224">
        <f>E34-D34</f>
        <v>6.0000000000000005E-2</v>
      </c>
    </row>
    <row r="35" spans="2:9" s="66" customFormat="1" x14ac:dyDescent="0.2">
      <c r="B35" s="225" t="s">
        <v>17</v>
      </c>
      <c r="C35" s="226">
        <v>3.8100000000000002E-2</v>
      </c>
      <c r="D35" s="221">
        <v>7.4999999999999997E-2</v>
      </c>
      <c r="E35" s="84">
        <v>0.05</v>
      </c>
      <c r="F35" s="222" t="s">
        <v>9</v>
      </c>
      <c r="G35" s="204" t="s">
        <v>12</v>
      </c>
      <c r="H35" s="227" t="s">
        <v>45</v>
      </c>
      <c r="I35" s="205">
        <f>E35-D35</f>
        <v>-2.4999999999999994E-2</v>
      </c>
    </row>
    <row r="36" spans="2:9" s="66" customFormat="1" ht="15.75" thickBot="1" x14ac:dyDescent="0.25">
      <c r="B36" s="228" t="s">
        <v>82</v>
      </c>
      <c r="C36" s="229">
        <v>5.7999999999999996E-3</v>
      </c>
      <c r="D36" s="230">
        <v>0.04</v>
      </c>
      <c r="E36" s="132">
        <v>0.03</v>
      </c>
      <c r="F36" s="231" t="s">
        <v>9</v>
      </c>
      <c r="G36" s="232" t="s">
        <v>47</v>
      </c>
      <c r="H36" s="233" t="s">
        <v>20</v>
      </c>
      <c r="I36" s="234">
        <f>E36-D36</f>
        <v>-1.0000000000000002E-2</v>
      </c>
    </row>
    <row r="37" spans="2:9" s="66" customFormat="1" ht="15.75" thickBot="1" x14ac:dyDescent="0.25">
      <c r="B37" s="235" t="s">
        <v>6</v>
      </c>
      <c r="C37" s="236">
        <f>SUM(C27:C36)</f>
        <v>1</v>
      </c>
      <c r="D37" s="237">
        <f>SUM(D27:D36)</f>
        <v>1.0349999999999999</v>
      </c>
      <c r="E37" s="207">
        <f>SUM(E27:E36)</f>
        <v>1</v>
      </c>
      <c r="F37" s="238"/>
      <c r="G37" s="239"/>
      <c r="H37" s="240"/>
      <c r="I37" s="241">
        <f>SUM(I27:I36)</f>
        <v>-3.4999999999999962E-2</v>
      </c>
    </row>
    <row r="38" spans="2:9" s="66" customFormat="1" ht="15.75" thickBot="1" x14ac:dyDescent="0.25">
      <c r="B38" s="242" t="s">
        <v>93</v>
      </c>
      <c r="C38" s="243">
        <v>0.21110000000000001</v>
      </c>
      <c r="D38" s="244">
        <v>0.15</v>
      </c>
      <c r="E38" s="82">
        <v>0.17</v>
      </c>
      <c r="F38" s="245" t="s">
        <v>8</v>
      </c>
      <c r="G38" s="246" t="s">
        <v>473</v>
      </c>
      <c r="H38" s="247" t="s">
        <v>33</v>
      </c>
      <c r="I38" s="248">
        <v>-0.03</v>
      </c>
    </row>
    <row r="40" spans="2:9" ht="15.75" thickBot="1" x14ac:dyDescent="0.3"/>
    <row r="41" spans="2:9" s="66" customFormat="1" ht="14.25" customHeight="1" x14ac:dyDescent="0.25">
      <c r="B41" s="383" t="s">
        <v>485</v>
      </c>
      <c r="C41" s="384"/>
      <c r="D41" s="385"/>
      <c r="F41" s="85"/>
    </row>
    <row r="42" spans="2:9" s="66" customFormat="1" ht="14.25" customHeight="1" thickBot="1" x14ac:dyDescent="0.3">
      <c r="B42" s="386"/>
      <c r="C42" s="387"/>
      <c r="D42" s="388"/>
      <c r="F42" s="85"/>
    </row>
    <row r="43" spans="2:9" ht="30.75" thickBot="1" x14ac:dyDescent="0.25">
      <c r="B43" s="208" t="s">
        <v>0</v>
      </c>
      <c r="C43" s="209" t="s">
        <v>122</v>
      </c>
      <c r="D43" s="21" t="s">
        <v>68</v>
      </c>
      <c r="E43" s="80" t="s">
        <v>121</v>
      </c>
      <c r="F43" s="210" t="s">
        <v>1</v>
      </c>
      <c r="G43" s="211" t="s">
        <v>38</v>
      </c>
      <c r="H43" s="212" t="s">
        <v>3</v>
      </c>
      <c r="I43" s="213" t="s">
        <v>123</v>
      </c>
    </row>
    <row r="44" spans="2:9" ht="14.25" x14ac:dyDescent="0.2">
      <c r="B44" s="361" t="s">
        <v>40</v>
      </c>
      <c r="C44" s="363">
        <v>0.40079999999999999</v>
      </c>
      <c r="D44" s="365">
        <v>0.36</v>
      </c>
      <c r="E44" s="375">
        <v>0.36</v>
      </c>
      <c r="F44" s="376" t="s">
        <v>8</v>
      </c>
      <c r="G44" s="394" t="s">
        <v>76</v>
      </c>
      <c r="H44" s="214" t="s">
        <v>48</v>
      </c>
      <c r="I44" s="283">
        <f>E44-D44</f>
        <v>0</v>
      </c>
    </row>
    <row r="45" spans="2:9" ht="14.25" x14ac:dyDescent="0.2">
      <c r="B45" s="361"/>
      <c r="C45" s="363"/>
      <c r="D45" s="365"/>
      <c r="E45" s="375"/>
      <c r="F45" s="376"/>
      <c r="G45" s="395"/>
      <c r="H45" s="214" t="s">
        <v>25</v>
      </c>
      <c r="I45" s="283"/>
    </row>
    <row r="46" spans="2:9" ht="14.25" x14ac:dyDescent="0.2">
      <c r="B46" s="362"/>
      <c r="C46" s="364"/>
      <c r="D46" s="366"/>
      <c r="E46" s="370"/>
      <c r="F46" s="377"/>
      <c r="G46" s="390"/>
      <c r="H46" s="215"/>
      <c r="I46" s="284"/>
    </row>
    <row r="47" spans="2:9" ht="14.25" x14ac:dyDescent="0.2">
      <c r="B47" s="367" t="s">
        <v>92</v>
      </c>
      <c r="C47" s="381">
        <v>0.24560000000000001</v>
      </c>
      <c r="D47" s="378">
        <v>0.22</v>
      </c>
      <c r="E47" s="369">
        <v>0.24</v>
      </c>
      <c r="F47" s="371" t="s">
        <v>9</v>
      </c>
      <c r="G47" s="392" t="s">
        <v>124</v>
      </c>
      <c r="H47" s="216" t="s">
        <v>29</v>
      </c>
      <c r="I47" s="295">
        <f>E47-D47</f>
        <v>1.999999999999999E-2</v>
      </c>
    </row>
    <row r="48" spans="2:9" ht="14.25" x14ac:dyDescent="0.2">
      <c r="B48" s="368"/>
      <c r="C48" s="382"/>
      <c r="D48" s="366"/>
      <c r="E48" s="370"/>
      <c r="F48" s="372"/>
      <c r="G48" s="393"/>
      <c r="H48" s="215" t="s">
        <v>30</v>
      </c>
      <c r="I48" s="296"/>
    </row>
    <row r="49" spans="2:9" ht="14.25" customHeight="1" x14ac:dyDescent="0.2">
      <c r="B49" s="217" t="s">
        <v>94</v>
      </c>
      <c r="C49" s="379">
        <v>0.3342</v>
      </c>
      <c r="D49" s="378">
        <v>0.34</v>
      </c>
      <c r="E49" s="369">
        <v>0.35</v>
      </c>
      <c r="F49" s="373" t="s">
        <v>8</v>
      </c>
      <c r="G49" s="389" t="s">
        <v>125</v>
      </c>
      <c r="H49" s="216" t="s">
        <v>31</v>
      </c>
      <c r="I49" s="391">
        <f>E49-D49</f>
        <v>9.9999999999999534E-3</v>
      </c>
    </row>
    <row r="50" spans="2:9" ht="14.25" x14ac:dyDescent="0.2">
      <c r="B50" s="218"/>
      <c r="C50" s="380"/>
      <c r="D50" s="366"/>
      <c r="E50" s="370"/>
      <c r="F50" s="374"/>
      <c r="G50" s="390"/>
      <c r="H50" s="219" t="s">
        <v>32</v>
      </c>
      <c r="I50" s="284"/>
    </row>
    <row r="51" spans="2:9" x14ac:dyDescent="0.2">
      <c r="B51" s="220" t="s">
        <v>88</v>
      </c>
      <c r="C51" s="206">
        <v>0</v>
      </c>
      <c r="D51" s="221">
        <v>0.04</v>
      </c>
      <c r="E51" s="203">
        <v>0.02</v>
      </c>
      <c r="F51" s="222" t="s">
        <v>9</v>
      </c>
      <c r="G51" s="204" t="s">
        <v>86</v>
      </c>
      <c r="H51" s="223" t="s">
        <v>127</v>
      </c>
      <c r="I51" s="224">
        <f>E51-D51</f>
        <v>-0.02</v>
      </c>
    </row>
    <row r="52" spans="2:9" x14ac:dyDescent="0.2">
      <c r="B52" s="225" t="s">
        <v>17</v>
      </c>
      <c r="C52" s="226">
        <v>0</v>
      </c>
      <c r="D52" s="221">
        <v>0.02</v>
      </c>
      <c r="E52" s="203">
        <v>0</v>
      </c>
      <c r="F52" s="222" t="s">
        <v>9</v>
      </c>
      <c r="G52" s="204" t="s">
        <v>89</v>
      </c>
      <c r="H52" s="227" t="s">
        <v>45</v>
      </c>
      <c r="I52" s="205">
        <f>E52-D52</f>
        <v>-0.02</v>
      </c>
    </row>
    <row r="53" spans="2:9" ht="15.75" thickBot="1" x14ac:dyDescent="0.25">
      <c r="B53" s="228" t="s">
        <v>82</v>
      </c>
      <c r="C53" s="229">
        <v>1.9400000000000001E-2</v>
      </c>
      <c r="D53" s="230">
        <v>0.02</v>
      </c>
      <c r="E53" s="81">
        <v>0.03</v>
      </c>
      <c r="F53" s="231" t="s">
        <v>9</v>
      </c>
      <c r="G53" s="232" t="s">
        <v>47</v>
      </c>
      <c r="H53" s="233" t="s">
        <v>20</v>
      </c>
      <c r="I53" s="234">
        <f>E53-D53</f>
        <v>9.9999999999999985E-3</v>
      </c>
    </row>
    <row r="54" spans="2:9" ht="15.75" thickBot="1" x14ac:dyDescent="0.25">
      <c r="B54" s="235" t="s">
        <v>6</v>
      </c>
      <c r="C54" s="236">
        <f>SUM(C44:C53)</f>
        <v>0.99999999999999989</v>
      </c>
      <c r="D54" s="237">
        <f>SUM(D44:D53)</f>
        <v>1</v>
      </c>
      <c r="E54" s="207">
        <f>SUM(E44:E53)</f>
        <v>1</v>
      </c>
      <c r="F54" s="238"/>
      <c r="G54" s="239"/>
      <c r="H54" s="240"/>
      <c r="I54" s="241">
        <f>E54-D54</f>
        <v>0</v>
      </c>
    </row>
    <row r="55" spans="2:9" ht="15.75" thickBot="1" x14ac:dyDescent="0.25">
      <c r="B55" s="242" t="s">
        <v>93</v>
      </c>
      <c r="C55" s="243">
        <v>0.18970000000000001</v>
      </c>
      <c r="D55" s="244">
        <v>0.15</v>
      </c>
      <c r="E55" s="82">
        <v>0.18</v>
      </c>
      <c r="F55" s="245" t="s">
        <v>8</v>
      </c>
      <c r="G55" s="246" t="s">
        <v>126</v>
      </c>
      <c r="H55" s="247" t="s">
        <v>33</v>
      </c>
      <c r="I55" s="248">
        <f>E55-D55</f>
        <v>0.03</v>
      </c>
    </row>
    <row r="57" spans="2:9" ht="15.75" thickBot="1" x14ac:dyDescent="0.3"/>
    <row r="58" spans="2:9" s="66" customFormat="1" ht="14.25" customHeight="1" x14ac:dyDescent="0.25">
      <c r="B58" s="383" t="s">
        <v>486</v>
      </c>
      <c r="C58" s="384"/>
      <c r="D58" s="385"/>
      <c r="F58" s="85"/>
    </row>
    <row r="59" spans="2:9" s="66" customFormat="1" ht="14.25" customHeight="1" thickBot="1" x14ac:dyDescent="0.3">
      <c r="B59" s="386"/>
      <c r="C59" s="387"/>
      <c r="D59" s="388"/>
      <c r="F59" s="85"/>
    </row>
    <row r="60" spans="2:9" s="66" customFormat="1" ht="30.75" thickBot="1" x14ac:dyDescent="0.25">
      <c r="B60" s="208" t="s">
        <v>0</v>
      </c>
      <c r="C60" s="209" t="s">
        <v>122</v>
      </c>
      <c r="D60" s="21" t="s">
        <v>68</v>
      </c>
      <c r="E60" s="80" t="s">
        <v>121</v>
      </c>
      <c r="F60" s="210" t="s">
        <v>1</v>
      </c>
      <c r="G60" s="211" t="s">
        <v>38</v>
      </c>
      <c r="H60" s="212" t="s">
        <v>3</v>
      </c>
      <c r="I60" s="213" t="s">
        <v>123</v>
      </c>
    </row>
    <row r="61" spans="2:9" s="66" customFormat="1" ht="14.25" x14ac:dyDescent="0.2">
      <c r="B61" s="361" t="s">
        <v>40</v>
      </c>
      <c r="C61" s="363">
        <v>0.37859999999999999</v>
      </c>
      <c r="D61" s="365">
        <v>0.36</v>
      </c>
      <c r="E61" s="375">
        <v>0.36</v>
      </c>
      <c r="F61" s="376" t="s">
        <v>8</v>
      </c>
      <c r="G61" s="394" t="s">
        <v>76</v>
      </c>
      <c r="H61" s="214" t="s">
        <v>48</v>
      </c>
      <c r="I61" s="283">
        <f>E61-D61</f>
        <v>0</v>
      </c>
    </row>
    <row r="62" spans="2:9" s="66" customFormat="1" ht="14.25" x14ac:dyDescent="0.2">
      <c r="B62" s="361"/>
      <c r="C62" s="363"/>
      <c r="D62" s="365"/>
      <c r="E62" s="375"/>
      <c r="F62" s="376"/>
      <c r="G62" s="395"/>
      <c r="H62" s="214" t="s">
        <v>25</v>
      </c>
      <c r="I62" s="283"/>
    </row>
    <row r="63" spans="2:9" s="66" customFormat="1" ht="14.25" x14ac:dyDescent="0.2">
      <c r="B63" s="362"/>
      <c r="C63" s="364"/>
      <c r="D63" s="366"/>
      <c r="E63" s="370"/>
      <c r="F63" s="377"/>
      <c r="G63" s="390"/>
      <c r="H63" s="215"/>
      <c r="I63" s="284"/>
    </row>
    <row r="64" spans="2:9" s="66" customFormat="1" ht="14.25" x14ac:dyDescent="0.2">
      <c r="B64" s="367" t="s">
        <v>92</v>
      </c>
      <c r="C64" s="381">
        <v>0.24560000000000001</v>
      </c>
      <c r="D64" s="378">
        <v>0.27</v>
      </c>
      <c r="E64" s="369">
        <v>0.26</v>
      </c>
      <c r="F64" s="371" t="s">
        <v>9</v>
      </c>
      <c r="G64" s="392" t="s">
        <v>461</v>
      </c>
      <c r="H64" s="216" t="s">
        <v>29</v>
      </c>
      <c r="I64" s="295">
        <f>E64-D64</f>
        <v>-1.0000000000000009E-2</v>
      </c>
    </row>
    <row r="65" spans="2:9" s="66" customFormat="1" ht="14.25" x14ac:dyDescent="0.2">
      <c r="B65" s="368"/>
      <c r="C65" s="382"/>
      <c r="D65" s="366"/>
      <c r="E65" s="370"/>
      <c r="F65" s="372"/>
      <c r="G65" s="393"/>
      <c r="H65" s="215" t="s">
        <v>30</v>
      </c>
      <c r="I65" s="296"/>
    </row>
    <row r="66" spans="2:9" s="66" customFormat="1" ht="14.25" customHeight="1" x14ac:dyDescent="0.2">
      <c r="B66" s="217" t="s">
        <v>94</v>
      </c>
      <c r="C66" s="379">
        <v>0.3342</v>
      </c>
      <c r="D66" s="378">
        <v>0.3</v>
      </c>
      <c r="E66" s="369">
        <v>0.32</v>
      </c>
      <c r="F66" s="373" t="s">
        <v>8</v>
      </c>
      <c r="G66" s="389" t="s">
        <v>43</v>
      </c>
      <c r="H66" s="216" t="s">
        <v>31</v>
      </c>
      <c r="I66" s="391">
        <f>E66-D66</f>
        <v>2.0000000000000018E-2</v>
      </c>
    </row>
    <row r="67" spans="2:9" s="66" customFormat="1" ht="14.25" x14ac:dyDescent="0.2">
      <c r="B67" s="218"/>
      <c r="C67" s="380"/>
      <c r="D67" s="366"/>
      <c r="E67" s="370"/>
      <c r="F67" s="374"/>
      <c r="G67" s="390"/>
      <c r="H67" s="219" t="s">
        <v>32</v>
      </c>
      <c r="I67" s="284"/>
    </row>
    <row r="68" spans="2:9" s="66" customFormat="1" x14ac:dyDescent="0.2">
      <c r="B68" s="220" t="s">
        <v>88</v>
      </c>
      <c r="C68" s="206">
        <v>0</v>
      </c>
      <c r="D68" s="221">
        <v>0.02</v>
      </c>
      <c r="E68" s="203">
        <v>0.01</v>
      </c>
      <c r="F68" s="222" t="s">
        <v>9</v>
      </c>
      <c r="G68" s="204" t="s">
        <v>468</v>
      </c>
      <c r="H68" s="223" t="s">
        <v>127</v>
      </c>
      <c r="I68" s="224">
        <f>E68-D68</f>
        <v>-0.01</v>
      </c>
    </row>
    <row r="69" spans="2:9" s="66" customFormat="1" x14ac:dyDescent="0.2">
      <c r="B69" s="225" t="s">
        <v>17</v>
      </c>
      <c r="C69" s="226">
        <v>0</v>
      </c>
      <c r="D69" s="221">
        <v>0.02</v>
      </c>
      <c r="E69" s="203">
        <v>0.01</v>
      </c>
      <c r="F69" s="222" t="s">
        <v>9</v>
      </c>
      <c r="G69" s="204" t="s">
        <v>468</v>
      </c>
      <c r="H69" s="227" t="s">
        <v>45</v>
      </c>
      <c r="I69" s="205">
        <f>E69-D69</f>
        <v>-0.01</v>
      </c>
    </row>
    <row r="70" spans="2:9" s="66" customFormat="1" ht="15.75" thickBot="1" x14ac:dyDescent="0.25">
      <c r="B70" s="228" t="s">
        <v>82</v>
      </c>
      <c r="C70" s="229">
        <v>4.1599999999999998E-2</v>
      </c>
      <c r="D70" s="230">
        <v>0.03</v>
      </c>
      <c r="E70" s="81">
        <v>0.04</v>
      </c>
      <c r="F70" s="231" t="s">
        <v>9</v>
      </c>
      <c r="G70" s="253" t="s">
        <v>46</v>
      </c>
      <c r="H70" s="233" t="s">
        <v>20</v>
      </c>
      <c r="I70" s="234">
        <f>E70-D70</f>
        <v>1.0000000000000002E-2</v>
      </c>
    </row>
    <row r="71" spans="2:9" s="66" customFormat="1" ht="15.75" thickBot="1" x14ac:dyDescent="0.25">
      <c r="B71" s="235" t="s">
        <v>6</v>
      </c>
      <c r="C71" s="236">
        <f>SUM(C61:C70)</f>
        <v>0.99999999999999989</v>
      </c>
      <c r="D71" s="237">
        <f>SUM(D61:D70)</f>
        <v>1</v>
      </c>
      <c r="E71" s="207">
        <f>SUM(E61:E70)</f>
        <v>1</v>
      </c>
      <c r="F71" s="238"/>
      <c r="G71" s="239"/>
      <c r="H71" s="240"/>
      <c r="I71" s="241">
        <f>E71-D71</f>
        <v>0</v>
      </c>
    </row>
    <row r="72" spans="2:9" s="66" customFormat="1" ht="15.75" thickBot="1" x14ac:dyDescent="0.25">
      <c r="B72" s="242" t="s">
        <v>93</v>
      </c>
      <c r="C72" s="243">
        <v>0.184</v>
      </c>
      <c r="D72" s="244">
        <v>0.15</v>
      </c>
      <c r="E72" s="82">
        <v>0.18</v>
      </c>
      <c r="F72" s="245" t="s">
        <v>8</v>
      </c>
      <c r="G72" s="246" t="s">
        <v>126</v>
      </c>
      <c r="H72" s="247" t="s">
        <v>33</v>
      </c>
      <c r="I72" s="248">
        <f>E72-D72</f>
        <v>0.03</v>
      </c>
    </row>
    <row r="74" spans="2:9" ht="15.75" thickBot="1" x14ac:dyDescent="0.3"/>
    <row r="75" spans="2:9" s="66" customFormat="1" ht="14.25" customHeight="1" x14ac:dyDescent="0.25">
      <c r="B75" s="383" t="s">
        <v>487</v>
      </c>
      <c r="C75" s="384"/>
      <c r="D75" s="385"/>
      <c r="F75" s="85"/>
    </row>
    <row r="76" spans="2:9" s="66" customFormat="1" ht="14.25" customHeight="1" thickBot="1" x14ac:dyDescent="0.3">
      <c r="B76" s="386"/>
      <c r="C76" s="387"/>
      <c r="D76" s="388"/>
      <c r="F76" s="85"/>
    </row>
    <row r="77" spans="2:9" s="66" customFormat="1" ht="30.75" thickBot="1" x14ac:dyDescent="0.25">
      <c r="B77" s="208" t="s">
        <v>0</v>
      </c>
      <c r="C77" s="209" t="s">
        <v>122</v>
      </c>
      <c r="D77" s="21" t="s">
        <v>68</v>
      </c>
      <c r="E77" s="80" t="s">
        <v>121</v>
      </c>
      <c r="F77" s="210" t="s">
        <v>1</v>
      </c>
      <c r="G77" s="211" t="s">
        <v>38</v>
      </c>
      <c r="H77" s="212" t="s">
        <v>3</v>
      </c>
      <c r="I77" s="213" t="s">
        <v>123</v>
      </c>
    </row>
    <row r="78" spans="2:9" s="66" customFormat="1" ht="14.25" x14ac:dyDescent="0.2">
      <c r="B78" s="361" t="s">
        <v>40</v>
      </c>
      <c r="C78" s="363">
        <v>0.37690000000000001</v>
      </c>
      <c r="D78" s="365">
        <v>0.39</v>
      </c>
      <c r="E78" s="375">
        <v>0.39</v>
      </c>
      <c r="F78" s="376" t="s">
        <v>8</v>
      </c>
      <c r="G78" s="394" t="s">
        <v>42</v>
      </c>
      <c r="H78" s="214" t="s">
        <v>48</v>
      </c>
      <c r="I78" s="283">
        <f>E78-D78</f>
        <v>0</v>
      </c>
    </row>
    <row r="79" spans="2:9" s="66" customFormat="1" ht="14.25" x14ac:dyDescent="0.2">
      <c r="B79" s="361"/>
      <c r="C79" s="363"/>
      <c r="D79" s="365"/>
      <c r="E79" s="375"/>
      <c r="F79" s="376"/>
      <c r="G79" s="395"/>
      <c r="H79" s="214" t="s">
        <v>25</v>
      </c>
      <c r="I79" s="283"/>
    </row>
    <row r="80" spans="2:9" s="66" customFormat="1" ht="14.25" x14ac:dyDescent="0.2">
      <c r="B80" s="362"/>
      <c r="C80" s="364"/>
      <c r="D80" s="366"/>
      <c r="E80" s="370"/>
      <c r="F80" s="377"/>
      <c r="G80" s="390"/>
      <c r="H80" s="215"/>
      <c r="I80" s="284"/>
    </row>
    <row r="81" spans="2:9" s="66" customFormat="1" ht="14.25" x14ac:dyDescent="0.2">
      <c r="B81" s="367" t="s">
        <v>92</v>
      </c>
      <c r="C81" s="381">
        <v>0.34</v>
      </c>
      <c r="D81" s="378">
        <v>0.36</v>
      </c>
      <c r="E81" s="369">
        <v>0.34</v>
      </c>
      <c r="F81" s="371" t="s">
        <v>9</v>
      </c>
      <c r="G81" s="392" t="s">
        <v>128</v>
      </c>
      <c r="H81" s="216" t="s">
        <v>29</v>
      </c>
      <c r="I81" s="295">
        <f>E81-D81</f>
        <v>-1.9999999999999962E-2</v>
      </c>
    </row>
    <row r="82" spans="2:9" s="66" customFormat="1" ht="14.25" x14ac:dyDescent="0.2">
      <c r="B82" s="368"/>
      <c r="C82" s="382"/>
      <c r="D82" s="366"/>
      <c r="E82" s="370"/>
      <c r="F82" s="372"/>
      <c r="G82" s="393"/>
      <c r="H82" s="215" t="s">
        <v>30</v>
      </c>
      <c r="I82" s="296"/>
    </row>
    <row r="83" spans="2:9" s="66" customFormat="1" ht="14.25" customHeight="1" x14ac:dyDescent="0.2">
      <c r="B83" s="217" t="s">
        <v>94</v>
      </c>
      <c r="C83" s="379">
        <v>0.2944</v>
      </c>
      <c r="D83" s="378">
        <v>0.32</v>
      </c>
      <c r="E83" s="369">
        <v>0.32</v>
      </c>
      <c r="F83" s="373" t="s">
        <v>8</v>
      </c>
      <c r="G83" s="389" t="s">
        <v>43</v>
      </c>
      <c r="H83" s="216" t="s">
        <v>31</v>
      </c>
      <c r="I83" s="391">
        <f>E83-D83</f>
        <v>0</v>
      </c>
    </row>
    <row r="84" spans="2:9" s="66" customFormat="1" ht="14.25" x14ac:dyDescent="0.2">
      <c r="B84" s="218"/>
      <c r="C84" s="380"/>
      <c r="D84" s="366"/>
      <c r="E84" s="370"/>
      <c r="F84" s="374"/>
      <c r="G84" s="390"/>
      <c r="H84" s="219" t="s">
        <v>32</v>
      </c>
      <c r="I84" s="284"/>
    </row>
    <row r="85" spans="2:9" s="66" customFormat="1" x14ac:dyDescent="0.2">
      <c r="B85" s="220" t="s">
        <v>88</v>
      </c>
      <c r="C85" s="206">
        <v>0</v>
      </c>
      <c r="D85" s="221">
        <v>0.01</v>
      </c>
      <c r="E85" s="203">
        <v>0</v>
      </c>
      <c r="F85" s="222" t="s">
        <v>9</v>
      </c>
      <c r="G85" s="204" t="s">
        <v>89</v>
      </c>
      <c r="H85" s="223" t="s">
        <v>127</v>
      </c>
      <c r="I85" s="224">
        <f>E85-D85</f>
        <v>-0.01</v>
      </c>
    </row>
    <row r="86" spans="2:9" s="66" customFormat="1" x14ac:dyDescent="0.2">
      <c r="B86" s="225" t="s">
        <v>17</v>
      </c>
      <c r="C86" s="226">
        <v>0</v>
      </c>
      <c r="D86" s="221">
        <v>0.01</v>
      </c>
      <c r="E86" s="203">
        <v>0</v>
      </c>
      <c r="F86" s="222" t="s">
        <v>9</v>
      </c>
      <c r="G86" s="204" t="s">
        <v>89</v>
      </c>
      <c r="H86" s="227" t="s">
        <v>45</v>
      </c>
      <c r="I86" s="205">
        <f>E86-D86</f>
        <v>-0.01</v>
      </c>
    </row>
    <row r="87" spans="2:9" s="66" customFormat="1" ht="15.75" thickBot="1" x14ac:dyDescent="0.25">
      <c r="B87" s="228" t="s">
        <v>82</v>
      </c>
      <c r="C87" s="229">
        <v>5.9299999999999999E-2</v>
      </c>
      <c r="D87" s="230">
        <v>0.04</v>
      </c>
      <c r="E87" s="81">
        <v>0.03</v>
      </c>
      <c r="F87" s="231" t="s">
        <v>9</v>
      </c>
      <c r="G87" s="232" t="s">
        <v>47</v>
      </c>
      <c r="H87" s="233" t="s">
        <v>20</v>
      </c>
      <c r="I87" s="234">
        <f>E87-D87</f>
        <v>-1.0000000000000002E-2</v>
      </c>
    </row>
    <row r="88" spans="2:9" s="66" customFormat="1" ht="15.75" thickBot="1" x14ac:dyDescent="0.25">
      <c r="B88" s="235" t="s">
        <v>6</v>
      </c>
      <c r="C88" s="236">
        <f>SUM(C78:C87)</f>
        <v>1.0706</v>
      </c>
      <c r="D88" s="237">
        <f>SUM(D78:D87)</f>
        <v>1.1300000000000001</v>
      </c>
      <c r="E88" s="207">
        <f>SUM(E78:E87)</f>
        <v>1.08</v>
      </c>
      <c r="F88" s="238"/>
      <c r="G88" s="239"/>
      <c r="H88" s="240"/>
      <c r="I88" s="241">
        <f>E88-D88</f>
        <v>-5.0000000000000044E-2</v>
      </c>
    </row>
    <row r="89" spans="2:9" s="66" customFormat="1" ht="15.75" thickBot="1" x14ac:dyDescent="0.25">
      <c r="B89" s="242" t="s">
        <v>93</v>
      </c>
      <c r="C89" s="243">
        <v>0.14069999999999999</v>
      </c>
      <c r="D89" s="244">
        <v>0.15</v>
      </c>
      <c r="E89" s="82">
        <v>0.16</v>
      </c>
      <c r="F89" s="245" t="s">
        <v>8</v>
      </c>
      <c r="G89" s="246" t="s">
        <v>44</v>
      </c>
      <c r="H89" s="247" t="s">
        <v>33</v>
      </c>
      <c r="I89" s="248">
        <f>E89-D89</f>
        <v>1.0000000000000009E-2</v>
      </c>
    </row>
  </sheetData>
  <mergeCells count="106">
    <mergeCell ref="E8:E9"/>
    <mergeCell ref="F10:F11"/>
    <mergeCell ref="E44:E46"/>
    <mergeCell ref="E27:E29"/>
    <mergeCell ref="E30:E31"/>
    <mergeCell ref="E32:E33"/>
    <mergeCell ref="B58:D59"/>
    <mergeCell ref="B5:B7"/>
    <mergeCell ref="C5:C7"/>
    <mergeCell ref="D5:D7"/>
    <mergeCell ref="B27:B29"/>
    <mergeCell ref="C47:C48"/>
    <mergeCell ref="D47:D48"/>
    <mergeCell ref="C49:C50"/>
    <mergeCell ref="D49:D50"/>
    <mergeCell ref="B44:B46"/>
    <mergeCell ref="C10:C11"/>
    <mergeCell ref="D10:D11"/>
    <mergeCell ref="D8:D9"/>
    <mergeCell ref="C44:C46"/>
    <mergeCell ref="D44:D46"/>
    <mergeCell ref="C27:C29"/>
    <mergeCell ref="C22:G22"/>
    <mergeCell ref="E5:E7"/>
    <mergeCell ref="F5:F7"/>
    <mergeCell ref="F8:F9"/>
    <mergeCell ref="E10:E11"/>
    <mergeCell ref="B2:D3"/>
    <mergeCell ref="C8:C9"/>
    <mergeCell ref="C30:C31"/>
    <mergeCell ref="B41:D42"/>
    <mergeCell ref="B8:B9"/>
    <mergeCell ref="B30:B31"/>
    <mergeCell ref="B24:D25"/>
    <mergeCell ref="D30:D31"/>
    <mergeCell ref="D27:D29"/>
    <mergeCell ref="C32:C33"/>
    <mergeCell ref="D32:D33"/>
    <mergeCell ref="F61:F63"/>
    <mergeCell ref="G27:G29"/>
    <mergeCell ref="I27:I29"/>
    <mergeCell ref="I30:I31"/>
    <mergeCell ref="G30:G31"/>
    <mergeCell ref="I5:I7"/>
    <mergeCell ref="I8:I9"/>
    <mergeCell ref="G8:G9"/>
    <mergeCell ref="G5:G7"/>
    <mergeCell ref="G10:G11"/>
    <mergeCell ref="I10:I11"/>
    <mergeCell ref="G32:G33"/>
    <mergeCell ref="I32:I33"/>
    <mergeCell ref="G44:G46"/>
    <mergeCell ref="I44:I46"/>
    <mergeCell ref="F27:F29"/>
    <mergeCell ref="F30:F31"/>
    <mergeCell ref="F32:F33"/>
    <mergeCell ref="F44:F46"/>
    <mergeCell ref="G78:G80"/>
    <mergeCell ref="I78:I80"/>
    <mergeCell ref="G49:G50"/>
    <mergeCell ref="I49:I50"/>
    <mergeCell ref="G61:G63"/>
    <mergeCell ref="I61:I63"/>
    <mergeCell ref="G47:G48"/>
    <mergeCell ref="I47:I48"/>
    <mergeCell ref="G64:G65"/>
    <mergeCell ref="I64:I65"/>
    <mergeCell ref="G66:G67"/>
    <mergeCell ref="I66:I67"/>
    <mergeCell ref="B81:B82"/>
    <mergeCell ref="C81:C82"/>
    <mergeCell ref="G83:G84"/>
    <mergeCell ref="I83:I84"/>
    <mergeCell ref="G81:G82"/>
    <mergeCell ref="I81:I82"/>
    <mergeCell ref="D81:D82"/>
    <mergeCell ref="E81:E82"/>
    <mergeCell ref="F81:F82"/>
    <mergeCell ref="C83:C84"/>
    <mergeCell ref="D83:D84"/>
    <mergeCell ref="E83:E84"/>
    <mergeCell ref="F83:F84"/>
    <mergeCell ref="B61:B63"/>
    <mergeCell ref="C61:C63"/>
    <mergeCell ref="D61:D63"/>
    <mergeCell ref="B47:B48"/>
    <mergeCell ref="E47:E48"/>
    <mergeCell ref="F47:F48"/>
    <mergeCell ref="E49:E50"/>
    <mergeCell ref="F49:F50"/>
    <mergeCell ref="B78:B80"/>
    <mergeCell ref="C78:C80"/>
    <mergeCell ref="D78:D80"/>
    <mergeCell ref="E78:E80"/>
    <mergeCell ref="F78:F80"/>
    <mergeCell ref="D64:D65"/>
    <mergeCell ref="E64:E65"/>
    <mergeCell ref="F64:F65"/>
    <mergeCell ref="C66:C67"/>
    <mergeCell ref="D66:D67"/>
    <mergeCell ref="E66:E67"/>
    <mergeCell ref="F66:F67"/>
    <mergeCell ref="B64:B65"/>
    <mergeCell ref="C64:C65"/>
    <mergeCell ref="B75:D76"/>
    <mergeCell ref="E61:E6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colBreaks count="1" manualBreakCount="1">
    <brk id="8" max="8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2"/>
  <sheetViews>
    <sheetView rightToLeft="1" workbookViewId="0">
      <selection activeCell="F24" sqref="F24"/>
    </sheetView>
  </sheetViews>
  <sheetFormatPr defaultRowHeight="14.25" x14ac:dyDescent="0.2"/>
  <cols>
    <col min="1" max="2" width="9" style="16"/>
    <col min="3" max="3" width="2.5" style="16" hidden="1" customWidth="1"/>
    <col min="4" max="4" width="20.125" style="16" customWidth="1"/>
    <col min="5" max="5" width="11" style="16" bestFit="1" customWidth="1"/>
    <col min="6" max="6" width="14.375" style="16" customWidth="1"/>
    <col min="7" max="10" width="9" style="16"/>
    <col min="11" max="11" width="14.5" style="16" bestFit="1" customWidth="1"/>
    <col min="12" max="16384" width="9" style="16"/>
  </cols>
  <sheetData>
    <row r="1" spans="3:12" s="61" customFormat="1" x14ac:dyDescent="0.2"/>
    <row r="2" spans="3:12" ht="56.25" customHeight="1" x14ac:dyDescent="0.2">
      <c r="C2" s="40"/>
      <c r="D2" s="398" t="s">
        <v>75</v>
      </c>
      <c r="E2" s="398"/>
      <c r="F2" s="58" t="s">
        <v>83</v>
      </c>
      <c r="G2" s="58" t="s">
        <v>68</v>
      </c>
      <c r="H2" s="249" t="s">
        <v>469</v>
      </c>
      <c r="I2" s="58" t="s">
        <v>1</v>
      </c>
      <c r="J2" s="58" t="s">
        <v>90</v>
      </c>
      <c r="K2" s="58" t="s">
        <v>3</v>
      </c>
    </row>
    <row r="3" spans="3:12" x14ac:dyDescent="0.2">
      <c r="C3" s="40"/>
      <c r="D3" s="399" t="s">
        <v>41</v>
      </c>
      <c r="E3" s="399"/>
      <c r="F3" s="23">
        <v>4.1000000000000002E-2</v>
      </c>
      <c r="G3" s="41">
        <v>0.04</v>
      </c>
      <c r="H3" s="250">
        <v>0.04</v>
      </c>
      <c r="I3" s="57" t="s">
        <v>91</v>
      </c>
      <c r="J3" s="17" t="s">
        <v>50</v>
      </c>
      <c r="K3" s="17" t="s">
        <v>20</v>
      </c>
    </row>
    <row r="4" spans="3:12" x14ac:dyDescent="0.2">
      <c r="C4" s="40"/>
      <c r="D4" s="399" t="s">
        <v>52</v>
      </c>
      <c r="E4" s="399"/>
      <c r="F4" s="59">
        <v>0.23699999999999999</v>
      </c>
      <c r="G4" s="22">
        <v>0.24</v>
      </c>
      <c r="H4" s="251">
        <v>0.24</v>
      </c>
      <c r="I4" s="57" t="s">
        <v>91</v>
      </c>
      <c r="J4" s="17" t="s">
        <v>51</v>
      </c>
      <c r="K4" s="17" t="str">
        <f>D4</f>
        <v>אג"ח ממשלתי כללי</v>
      </c>
    </row>
    <row r="5" spans="3:12" x14ac:dyDescent="0.2">
      <c r="C5" s="40"/>
      <c r="D5" s="399" t="s">
        <v>54</v>
      </c>
      <c r="E5" s="399"/>
      <c r="F5" s="22">
        <v>0.17780000000000001</v>
      </c>
      <c r="G5" s="22">
        <v>0.18</v>
      </c>
      <c r="H5" s="251">
        <v>0.18</v>
      </c>
      <c r="I5" s="57" t="s">
        <v>91</v>
      </c>
      <c r="J5" s="17" t="s">
        <v>53</v>
      </c>
      <c r="K5" s="17" t="str">
        <f>D5</f>
        <v>תל בונד מאגר</v>
      </c>
    </row>
    <row r="6" spans="3:12" x14ac:dyDescent="0.2">
      <c r="C6" s="40"/>
      <c r="D6" s="399" t="s">
        <v>55</v>
      </c>
      <c r="E6" s="399"/>
      <c r="F6" s="23">
        <v>3.95E-2</v>
      </c>
      <c r="G6" s="22">
        <v>0.04</v>
      </c>
      <c r="H6" s="251">
        <v>0.04</v>
      </c>
      <c r="I6" s="57" t="s">
        <v>91</v>
      </c>
      <c r="J6" s="17" t="s">
        <v>50</v>
      </c>
      <c r="K6" s="17" t="s">
        <v>69</v>
      </c>
    </row>
    <row r="7" spans="3:12" x14ac:dyDescent="0.2">
      <c r="C7" s="40"/>
      <c r="D7" s="399" t="s">
        <v>57</v>
      </c>
      <c r="E7" s="399"/>
      <c r="F7" s="59">
        <v>5.8500000000000003E-2</v>
      </c>
      <c r="G7" s="22">
        <v>0.06</v>
      </c>
      <c r="H7" s="251">
        <v>0.06</v>
      </c>
      <c r="I7" s="57" t="s">
        <v>91</v>
      </c>
      <c r="J7" s="17" t="s">
        <v>56</v>
      </c>
      <c r="K7" s="17" t="s">
        <v>84</v>
      </c>
    </row>
    <row r="8" spans="3:12" x14ac:dyDescent="0.2">
      <c r="C8" s="40"/>
      <c r="D8" s="399" t="s">
        <v>58</v>
      </c>
      <c r="E8" s="399"/>
      <c r="F8" s="23">
        <v>3.95E-2</v>
      </c>
      <c r="G8" s="22">
        <v>0.04</v>
      </c>
      <c r="H8" s="251">
        <v>0.04</v>
      </c>
      <c r="I8" s="57" t="s">
        <v>91</v>
      </c>
      <c r="J8" s="17" t="s">
        <v>50</v>
      </c>
      <c r="K8" s="17" t="s">
        <v>70</v>
      </c>
    </row>
    <row r="9" spans="3:12" x14ac:dyDescent="0.2">
      <c r="C9" s="40"/>
      <c r="D9" s="399" t="s">
        <v>60</v>
      </c>
      <c r="E9" s="399"/>
      <c r="F9" s="23">
        <v>0.10349999999999999</v>
      </c>
      <c r="G9" s="22">
        <v>0.1</v>
      </c>
      <c r="H9" s="251">
        <v>0.1</v>
      </c>
      <c r="I9" s="57" t="s">
        <v>91</v>
      </c>
      <c r="J9" s="17" t="s">
        <v>59</v>
      </c>
      <c r="K9" s="17" t="s">
        <v>60</v>
      </c>
    </row>
    <row r="10" spans="3:12" x14ac:dyDescent="0.2">
      <c r="C10" s="40"/>
      <c r="D10" s="399" t="s">
        <v>62</v>
      </c>
      <c r="E10" s="399"/>
      <c r="F10" s="23">
        <v>7.3499999999999996E-2</v>
      </c>
      <c r="G10" s="22">
        <v>7.0000000000000007E-2</v>
      </c>
      <c r="H10" s="251">
        <v>7.0000000000000007E-2</v>
      </c>
      <c r="I10" s="57" t="s">
        <v>91</v>
      </c>
      <c r="J10" s="17" t="s">
        <v>61</v>
      </c>
      <c r="K10" s="17" t="s">
        <v>71</v>
      </c>
    </row>
    <row r="11" spans="3:12" x14ac:dyDescent="0.2">
      <c r="C11" s="40"/>
      <c r="D11" s="399" t="s">
        <v>63</v>
      </c>
      <c r="E11" s="399"/>
      <c r="F11" s="23">
        <v>7.0999999999999994E-2</v>
      </c>
      <c r="G11" s="22">
        <v>7.0000000000000007E-2</v>
      </c>
      <c r="H11" s="251">
        <v>7.0000000000000007E-2</v>
      </c>
      <c r="I11" s="57" t="s">
        <v>91</v>
      </c>
      <c r="J11" s="17" t="str">
        <f>J10</f>
        <v>5%-9%</v>
      </c>
      <c r="K11" s="17" t="s">
        <v>72</v>
      </c>
    </row>
    <row r="12" spans="3:12" x14ac:dyDescent="0.2">
      <c r="C12" s="40"/>
      <c r="D12" s="399" t="s">
        <v>65</v>
      </c>
      <c r="E12" s="399"/>
      <c r="F12" s="22">
        <v>0.03</v>
      </c>
      <c r="G12" s="22">
        <v>0.03</v>
      </c>
      <c r="H12" s="251">
        <v>0.03</v>
      </c>
      <c r="I12" s="57" t="s">
        <v>91</v>
      </c>
      <c r="J12" s="17" t="s">
        <v>64</v>
      </c>
      <c r="K12" s="17" t="s">
        <v>73</v>
      </c>
    </row>
    <row r="13" spans="3:12" x14ac:dyDescent="0.2">
      <c r="C13" s="40"/>
      <c r="D13" s="399" t="s">
        <v>67</v>
      </c>
      <c r="E13" s="399"/>
      <c r="F13" s="22">
        <v>0.13</v>
      </c>
      <c r="G13" s="22">
        <v>0.13</v>
      </c>
      <c r="H13" s="251">
        <v>0.13</v>
      </c>
      <c r="I13" s="57" t="s">
        <v>91</v>
      </c>
      <c r="J13" s="17" t="s">
        <v>66</v>
      </c>
      <c r="K13" s="17" t="s">
        <v>74</v>
      </c>
    </row>
    <row r="14" spans="3:12" x14ac:dyDescent="0.2">
      <c r="K14" s="406"/>
      <c r="L14" s="406"/>
    </row>
    <row r="15" spans="3:12" s="63" customFormat="1" x14ac:dyDescent="0.2">
      <c r="K15" s="64"/>
      <c r="L15" s="64"/>
    </row>
    <row r="16" spans="3:12" s="63" customFormat="1" ht="15" thickBot="1" x14ac:dyDescent="0.25">
      <c r="K16" s="64"/>
      <c r="L16" s="64"/>
    </row>
    <row r="17" spans="4:11" x14ac:dyDescent="0.2">
      <c r="E17" s="400" t="s">
        <v>95</v>
      </c>
      <c r="F17" s="401"/>
      <c r="G17" s="401"/>
      <c r="H17" s="401"/>
      <c r="I17" s="401"/>
      <c r="J17" s="402"/>
    </row>
    <row r="18" spans="4:11" s="61" customFormat="1" ht="15" thickBot="1" x14ac:dyDescent="0.25">
      <c r="E18" s="403"/>
      <c r="F18" s="404"/>
      <c r="G18" s="404"/>
      <c r="H18" s="404"/>
      <c r="I18" s="404"/>
      <c r="J18" s="405"/>
    </row>
    <row r="20" spans="4:11" x14ac:dyDescent="0.2">
      <c r="D20" s="397" t="s">
        <v>96</v>
      </c>
      <c r="E20" s="397"/>
      <c r="F20" s="397"/>
      <c r="G20" s="397"/>
      <c r="H20" s="397"/>
      <c r="I20" s="397"/>
      <c r="J20" s="397"/>
      <c r="K20" s="397"/>
    </row>
    <row r="21" spans="4:11" x14ac:dyDescent="0.2">
      <c r="D21" s="397" t="s">
        <v>97</v>
      </c>
      <c r="E21" s="397"/>
      <c r="F21" s="397"/>
      <c r="G21" s="397"/>
      <c r="H21" s="397"/>
      <c r="I21" s="397"/>
      <c r="J21" s="397"/>
      <c r="K21" s="397"/>
    </row>
    <row r="22" spans="4:11" x14ac:dyDescent="0.2">
      <c r="D22" s="65"/>
      <c r="E22" s="65"/>
      <c r="F22" s="65"/>
      <c r="G22" s="65"/>
      <c r="H22" s="65"/>
      <c r="I22" s="65"/>
      <c r="J22" s="65"/>
      <c r="K22" s="65"/>
    </row>
  </sheetData>
  <mergeCells count="16">
    <mergeCell ref="D21:K21"/>
    <mergeCell ref="D20:K20"/>
    <mergeCell ref="D2:E2"/>
    <mergeCell ref="D3:E3"/>
    <mergeCell ref="D4:E4"/>
    <mergeCell ref="D5:E5"/>
    <mergeCell ref="D6:E6"/>
    <mergeCell ref="E17:J18"/>
    <mergeCell ref="D7:E7"/>
    <mergeCell ref="D8:E8"/>
    <mergeCell ref="K14:L14"/>
    <mergeCell ref="D9:E9"/>
    <mergeCell ref="D10:E10"/>
    <mergeCell ref="D11:E11"/>
    <mergeCell ref="D12:E12"/>
    <mergeCell ref="D13:E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77" customWidth="1"/>
    <col min="6" max="8" width="20.75" style="70" customWidth="1"/>
  </cols>
  <sheetData>
    <row r="2" spans="3:8" ht="41.25" customHeight="1" x14ac:dyDescent="0.2">
      <c r="D2" s="68" t="s">
        <v>132</v>
      </c>
      <c r="E2" s="76" t="s">
        <v>457</v>
      </c>
      <c r="F2" s="68" t="s">
        <v>304</v>
      </c>
      <c r="G2" s="67" t="s">
        <v>332</v>
      </c>
      <c r="H2" s="67" t="s">
        <v>320</v>
      </c>
    </row>
    <row r="3" spans="3:8" ht="24" x14ac:dyDescent="0.2">
      <c r="C3" s="69"/>
      <c r="D3" s="71">
        <f t="shared" ref="D3:D66" si="0">F3-E3</f>
        <v>-1.8000000000000002E-3</v>
      </c>
      <c r="E3" s="74">
        <v>3.7000000000000002E-3</v>
      </c>
      <c r="F3" s="71">
        <v>1.9E-3</v>
      </c>
      <c r="G3" s="73" t="s">
        <v>251</v>
      </c>
      <c r="H3" s="73" t="s">
        <v>307</v>
      </c>
    </row>
    <row r="4" spans="3:8" x14ac:dyDescent="0.2">
      <c r="D4" s="71">
        <f t="shared" si="0"/>
        <v>2.5999999999999999E-3</v>
      </c>
      <c r="E4" s="74">
        <v>0</v>
      </c>
      <c r="F4" s="71">
        <v>2.5999999999999999E-3</v>
      </c>
      <c r="G4" s="73" t="s">
        <v>250</v>
      </c>
      <c r="H4" s="73" t="s">
        <v>306</v>
      </c>
    </row>
    <row r="5" spans="3:8" x14ac:dyDescent="0.2">
      <c r="D5" s="71">
        <f t="shared" si="0"/>
        <v>2.0999999999999999E-3</v>
      </c>
      <c r="E5" s="74">
        <v>0</v>
      </c>
      <c r="F5" s="71">
        <v>2.0999999999999999E-3</v>
      </c>
      <c r="G5" s="73" t="s">
        <v>259</v>
      </c>
      <c r="H5" s="73" t="s">
        <v>305</v>
      </c>
    </row>
    <row r="6" spans="3:8" x14ac:dyDescent="0.2">
      <c r="D6" s="71">
        <f t="shared" si="0"/>
        <v>5.1999999999999998E-3</v>
      </c>
      <c r="E6" s="74">
        <v>0</v>
      </c>
      <c r="F6" s="71">
        <v>5.1999999999999998E-3</v>
      </c>
      <c r="G6" s="73" t="s">
        <v>331</v>
      </c>
      <c r="H6" s="73" t="s">
        <v>305</v>
      </c>
    </row>
    <row r="7" spans="3:8" x14ac:dyDescent="0.2">
      <c r="D7" s="71">
        <f t="shared" si="0"/>
        <v>-4.0000000000000001E-3</v>
      </c>
      <c r="E7" s="74">
        <v>4.0000000000000001E-3</v>
      </c>
      <c r="F7" s="71">
        <v>0</v>
      </c>
      <c r="G7" s="73" t="s">
        <v>411</v>
      </c>
      <c r="H7" s="73" t="s">
        <v>306</v>
      </c>
    </row>
    <row r="8" spans="3:8" x14ac:dyDescent="0.2">
      <c r="D8" s="71">
        <f t="shared" si="0"/>
        <v>-1E-4</v>
      </c>
      <c r="E8" s="74">
        <v>1E-4</v>
      </c>
      <c r="F8" s="71">
        <v>0</v>
      </c>
      <c r="G8" s="73" t="s">
        <v>387</v>
      </c>
      <c r="H8" s="73" t="s">
        <v>309</v>
      </c>
    </row>
    <row r="9" spans="3:8" x14ac:dyDescent="0.2">
      <c r="D9" s="71">
        <f t="shared" si="0"/>
        <v>-2.0000000000000001E-4</v>
      </c>
      <c r="E9" s="74">
        <v>2.0000000000000001E-4</v>
      </c>
      <c r="F9" s="71">
        <v>0</v>
      </c>
      <c r="G9" s="73" t="s">
        <v>392</v>
      </c>
      <c r="H9" s="73" t="s">
        <v>317</v>
      </c>
    </row>
    <row r="10" spans="3:8" ht="24" x14ac:dyDescent="0.2">
      <c r="D10" s="71">
        <f t="shared" si="0"/>
        <v>-2.0999999999999999E-3</v>
      </c>
      <c r="E10" s="74">
        <v>2.0999999999999999E-3</v>
      </c>
      <c r="F10" s="71">
        <v>0</v>
      </c>
      <c r="G10" s="73" t="s">
        <v>412</v>
      </c>
      <c r="H10" s="73" t="s">
        <v>317</v>
      </c>
    </row>
    <row r="11" spans="3:8" ht="24" x14ac:dyDescent="0.2">
      <c r="D11" s="71">
        <f t="shared" si="0"/>
        <v>-8.9999999999999998E-4</v>
      </c>
      <c r="E11" s="74">
        <v>8.9999999999999998E-4</v>
      </c>
      <c r="F11" s="71">
        <v>0</v>
      </c>
      <c r="G11" s="73" t="s">
        <v>388</v>
      </c>
      <c r="H11" s="73" t="s">
        <v>317</v>
      </c>
    </row>
    <row r="12" spans="3:8" x14ac:dyDescent="0.2">
      <c r="D12" s="71">
        <f t="shared" si="0"/>
        <v>-2.0000000000000001E-4</v>
      </c>
      <c r="E12" s="74">
        <v>2.0000000000000001E-4</v>
      </c>
      <c r="F12" s="71">
        <v>0</v>
      </c>
      <c r="G12" s="73" t="s">
        <v>379</v>
      </c>
      <c r="H12" s="73" t="s">
        <v>306</v>
      </c>
    </row>
    <row r="13" spans="3:8" x14ac:dyDescent="0.2">
      <c r="D13" s="71">
        <f t="shared" si="0"/>
        <v>-2.2000000000000001E-3</v>
      </c>
      <c r="E13" s="74">
        <v>2.2000000000000001E-3</v>
      </c>
      <c r="F13" s="71">
        <v>0</v>
      </c>
      <c r="G13" s="73" t="s">
        <v>378</v>
      </c>
      <c r="H13" s="73" t="s">
        <v>324</v>
      </c>
    </row>
    <row r="14" spans="3:8" ht="24" x14ac:dyDescent="0.2">
      <c r="D14" s="71">
        <f t="shared" si="0"/>
        <v>-3.3E-3</v>
      </c>
      <c r="E14" s="74">
        <v>3.3E-3</v>
      </c>
      <c r="F14" s="71">
        <v>0</v>
      </c>
      <c r="G14" s="73" t="s">
        <v>395</v>
      </c>
      <c r="H14" s="73" t="s">
        <v>307</v>
      </c>
    </row>
    <row r="15" spans="3:8" ht="24" x14ac:dyDescent="0.2">
      <c r="D15" s="71">
        <f t="shared" si="0"/>
        <v>-5.0000000000000001E-4</v>
      </c>
      <c r="E15" s="74">
        <v>5.0000000000000001E-4</v>
      </c>
      <c r="F15" s="71">
        <v>0</v>
      </c>
      <c r="G15" s="73" t="s">
        <v>401</v>
      </c>
      <c r="H15" s="73" t="s">
        <v>322</v>
      </c>
    </row>
    <row r="16" spans="3:8" ht="24" x14ac:dyDescent="0.2">
      <c r="D16" s="71">
        <f t="shared" si="0"/>
        <v>3.8999999999999998E-3</v>
      </c>
      <c r="E16" s="74">
        <v>1.6999999999999999E-3</v>
      </c>
      <c r="F16" s="71">
        <v>5.5999999999999999E-3</v>
      </c>
      <c r="G16" s="73" t="s">
        <v>264</v>
      </c>
      <c r="H16" s="73" t="s">
        <v>312</v>
      </c>
    </row>
    <row r="17" spans="4:8" ht="24" x14ac:dyDescent="0.2">
      <c r="D17" s="71">
        <f t="shared" si="0"/>
        <v>-2E-3</v>
      </c>
      <c r="E17" s="74">
        <v>2E-3</v>
      </c>
      <c r="F17" s="71">
        <v>0</v>
      </c>
      <c r="G17" s="73" t="s">
        <v>399</v>
      </c>
      <c r="H17" s="73" t="s">
        <v>326</v>
      </c>
    </row>
    <row r="18" spans="4:8" x14ac:dyDescent="0.2">
      <c r="D18" s="71">
        <f t="shared" si="0"/>
        <v>-1E-4</v>
      </c>
      <c r="E18" s="74">
        <v>1E-4</v>
      </c>
      <c r="F18" s="71">
        <v>0</v>
      </c>
      <c r="G18" s="73" t="s">
        <v>402</v>
      </c>
      <c r="H18" s="73" t="s">
        <v>310</v>
      </c>
    </row>
    <row r="19" spans="4:8" x14ac:dyDescent="0.2">
      <c r="D19" s="71">
        <f t="shared" si="0"/>
        <v>4.4000000000000003E-3</v>
      </c>
      <c r="E19" s="74">
        <v>0</v>
      </c>
      <c r="F19" s="71">
        <v>4.4000000000000003E-3</v>
      </c>
      <c r="G19" s="73" t="s">
        <v>260</v>
      </c>
      <c r="H19" s="73" t="s">
        <v>305</v>
      </c>
    </row>
    <row r="20" spans="4:8" x14ac:dyDescent="0.2">
      <c r="D20" s="71">
        <f t="shared" si="0"/>
        <v>-1.2999999999999999E-3</v>
      </c>
      <c r="E20" s="74">
        <v>3.3999999999999998E-3</v>
      </c>
      <c r="F20" s="71">
        <v>2.0999999999999999E-3</v>
      </c>
      <c r="G20" s="73" t="s">
        <v>256</v>
      </c>
      <c r="H20" s="73" t="s">
        <v>306</v>
      </c>
    </row>
    <row r="21" spans="4:8" x14ac:dyDescent="0.2">
      <c r="D21" s="71">
        <f t="shared" si="0"/>
        <v>-5.0000000000000001E-4</v>
      </c>
      <c r="E21" s="74">
        <v>5.0000000000000001E-4</v>
      </c>
      <c r="F21" s="72" t="s">
        <v>458</v>
      </c>
      <c r="G21" s="73" t="s">
        <v>396</v>
      </c>
      <c r="H21" s="73" t="s">
        <v>310</v>
      </c>
    </row>
    <row r="22" spans="4:8" ht="24" x14ac:dyDescent="0.2">
      <c r="D22" s="71">
        <f t="shared" si="0"/>
        <v>-6.0000000000000001E-3</v>
      </c>
      <c r="E22" s="74">
        <v>6.0000000000000001E-3</v>
      </c>
      <c r="F22" s="71">
        <v>0</v>
      </c>
      <c r="G22" s="73" t="s">
        <v>408</v>
      </c>
      <c r="H22" s="73" t="s">
        <v>305</v>
      </c>
    </row>
    <row r="23" spans="4:8" x14ac:dyDescent="0.2">
      <c r="D23" s="71">
        <f t="shared" si="0"/>
        <v>1.2999999999999999E-3</v>
      </c>
      <c r="E23" s="74">
        <v>4.0000000000000001E-3</v>
      </c>
      <c r="F23" s="71">
        <v>5.3E-3</v>
      </c>
      <c r="G23" s="73" t="s">
        <v>282</v>
      </c>
      <c r="H23" s="73" t="s">
        <v>305</v>
      </c>
    </row>
    <row r="24" spans="4:8" x14ac:dyDescent="0.2">
      <c r="D24" s="71">
        <f t="shared" si="0"/>
        <v>-5.0000000000000001E-3</v>
      </c>
      <c r="E24" s="74">
        <v>5.0000000000000001E-3</v>
      </c>
      <c r="F24" s="71">
        <v>0</v>
      </c>
      <c r="G24" s="73" t="s">
        <v>450</v>
      </c>
      <c r="H24" s="73" t="s">
        <v>305</v>
      </c>
    </row>
    <row r="25" spans="4:8" x14ac:dyDescent="0.2">
      <c r="D25" s="71">
        <f t="shared" si="0"/>
        <v>-8.0000000000000004E-4</v>
      </c>
      <c r="E25" s="74">
        <v>8.0000000000000004E-4</v>
      </c>
      <c r="F25" s="71">
        <v>0</v>
      </c>
      <c r="G25" s="73" t="s">
        <v>390</v>
      </c>
      <c r="H25" s="73" t="s">
        <v>323</v>
      </c>
    </row>
    <row r="26" spans="4:8" x14ac:dyDescent="0.2">
      <c r="D26" s="71">
        <f t="shared" si="0"/>
        <v>-1.1999999999999999E-3</v>
      </c>
      <c r="E26" s="74">
        <v>1.1999999999999999E-3</v>
      </c>
      <c r="F26" s="71">
        <v>0</v>
      </c>
      <c r="G26" s="73" t="s">
        <v>400</v>
      </c>
      <c r="H26" s="73" t="s">
        <v>327</v>
      </c>
    </row>
    <row r="27" spans="4:8" x14ac:dyDescent="0.2">
      <c r="D27" s="71">
        <f t="shared" si="0"/>
        <v>-1E-4</v>
      </c>
      <c r="E27" s="74">
        <v>1E-4</v>
      </c>
      <c r="F27" s="71">
        <v>0</v>
      </c>
      <c r="G27" s="73" t="s">
        <v>440</v>
      </c>
      <c r="H27" s="73" t="s">
        <v>305</v>
      </c>
    </row>
    <row r="28" spans="4:8" x14ac:dyDescent="0.2">
      <c r="D28" s="71">
        <f t="shared" si="0"/>
        <v>-2.0000000000000001E-4</v>
      </c>
      <c r="E28" s="74">
        <v>2.0000000000000001E-4</v>
      </c>
      <c r="F28" s="71">
        <v>0</v>
      </c>
      <c r="G28" s="73" t="s">
        <v>455</v>
      </c>
      <c r="H28" s="73" t="s">
        <v>305</v>
      </c>
    </row>
    <row r="29" spans="4:8" ht="24" x14ac:dyDescent="0.2">
      <c r="D29" s="71">
        <f t="shared" si="0"/>
        <v>-2.9999999999999997E-4</v>
      </c>
      <c r="E29" s="74">
        <v>2.9999999999999997E-4</v>
      </c>
      <c r="F29" s="71">
        <v>0</v>
      </c>
      <c r="G29" s="73" t="s">
        <v>413</v>
      </c>
      <c r="H29" s="73" t="s">
        <v>309</v>
      </c>
    </row>
    <row r="30" spans="4:8" x14ac:dyDescent="0.2">
      <c r="D30" s="71">
        <f t="shared" si="0"/>
        <v>-1E-4</v>
      </c>
      <c r="E30" s="74">
        <v>1E-4</v>
      </c>
      <c r="F30" s="71">
        <v>0</v>
      </c>
      <c r="G30" s="73" t="s">
        <v>444</v>
      </c>
      <c r="H30" s="73" t="s">
        <v>305</v>
      </c>
    </row>
    <row r="31" spans="4:8" x14ac:dyDescent="0.2">
      <c r="D31" s="71">
        <f t="shared" si="0"/>
        <v>-2.8E-3</v>
      </c>
      <c r="E31" s="74">
        <v>2.8E-3</v>
      </c>
      <c r="F31" s="71">
        <v>0</v>
      </c>
      <c r="G31" s="73" t="s">
        <v>438</v>
      </c>
      <c r="H31" s="73" t="s">
        <v>305</v>
      </c>
    </row>
    <row r="32" spans="4:8" x14ac:dyDescent="0.2">
      <c r="D32" s="71">
        <f t="shared" si="0"/>
        <v>1.9E-3</v>
      </c>
      <c r="E32" s="74">
        <v>0</v>
      </c>
      <c r="F32" s="71">
        <v>1.9E-3</v>
      </c>
      <c r="G32" s="73" t="s">
        <v>249</v>
      </c>
      <c r="H32" s="73" t="s">
        <v>305</v>
      </c>
    </row>
    <row r="33" spans="4:8" ht="24" x14ac:dyDescent="0.2">
      <c r="D33" s="71">
        <f t="shared" si="0"/>
        <v>6.4999999999999997E-3</v>
      </c>
      <c r="E33" s="74">
        <v>0</v>
      </c>
      <c r="F33" s="71">
        <v>6.4999999999999997E-3</v>
      </c>
      <c r="G33" s="73" t="s">
        <v>284</v>
      </c>
      <c r="H33" s="73" t="s">
        <v>307</v>
      </c>
    </row>
    <row r="34" spans="4:8" ht="24" x14ac:dyDescent="0.2">
      <c r="D34" s="71">
        <f t="shared" si="0"/>
        <v>-1.1000000000000001E-3</v>
      </c>
      <c r="E34" s="74">
        <v>2.2000000000000001E-3</v>
      </c>
      <c r="F34" s="71">
        <v>1.1000000000000001E-3</v>
      </c>
      <c r="G34" s="73" t="s">
        <v>280</v>
      </c>
      <c r="H34" s="73" t="s">
        <v>307</v>
      </c>
    </row>
    <row r="35" spans="4:8" x14ac:dyDescent="0.2">
      <c r="D35" s="71">
        <f t="shared" si="0"/>
        <v>4.5999999999999999E-3</v>
      </c>
      <c r="E35" s="74">
        <v>0.01</v>
      </c>
      <c r="F35" s="71">
        <v>1.46E-2</v>
      </c>
      <c r="G35" s="73" t="s">
        <v>273</v>
      </c>
      <c r="H35" s="73" t="s">
        <v>305</v>
      </c>
    </row>
    <row r="36" spans="4:8" x14ac:dyDescent="0.2">
      <c r="D36" s="71">
        <f t="shared" si="0"/>
        <v>-1.6000000000000001E-3</v>
      </c>
      <c r="E36" s="74">
        <v>1.6000000000000001E-3</v>
      </c>
      <c r="F36" s="71">
        <v>0</v>
      </c>
      <c r="G36" s="73" t="s">
        <v>403</v>
      </c>
      <c r="H36" s="73" t="s">
        <v>313</v>
      </c>
    </row>
    <row r="37" spans="4:8" x14ac:dyDescent="0.2">
      <c r="D37" s="71">
        <f t="shared" si="0"/>
        <v>-1.9E-3</v>
      </c>
      <c r="E37" s="74">
        <v>1.9E-3</v>
      </c>
      <c r="F37" s="71">
        <v>0</v>
      </c>
      <c r="G37" s="73" t="s">
        <v>389</v>
      </c>
      <c r="H37" s="73" t="s">
        <v>305</v>
      </c>
    </row>
    <row r="38" spans="4:8" ht="24" x14ac:dyDescent="0.2">
      <c r="D38" s="71">
        <f t="shared" si="0"/>
        <v>-1.6000000000000001E-3</v>
      </c>
      <c r="E38" s="74">
        <v>1.6000000000000001E-3</v>
      </c>
      <c r="F38" s="71">
        <v>0</v>
      </c>
      <c r="G38" s="73" t="s">
        <v>283</v>
      </c>
      <c r="H38" s="73" t="s">
        <v>317</v>
      </c>
    </row>
    <row r="39" spans="4:8" ht="24" x14ac:dyDescent="0.2">
      <c r="D39" s="71">
        <f t="shared" si="0"/>
        <v>-6.9999999999999999E-4</v>
      </c>
      <c r="E39" s="74">
        <v>6.9999999999999999E-4</v>
      </c>
      <c r="F39" s="71">
        <v>0</v>
      </c>
      <c r="G39" s="73" t="s">
        <v>118</v>
      </c>
      <c r="H39" s="73" t="s">
        <v>309</v>
      </c>
    </row>
    <row r="40" spans="4:8" x14ac:dyDescent="0.2">
      <c r="D40" s="71">
        <f t="shared" si="0"/>
        <v>5.9999999999999984E-4</v>
      </c>
      <c r="E40" s="74">
        <v>0.02</v>
      </c>
      <c r="F40" s="71">
        <v>2.06E-2</v>
      </c>
      <c r="G40" s="73" t="s">
        <v>263</v>
      </c>
      <c r="H40" s="73" t="s">
        <v>305</v>
      </c>
    </row>
    <row r="41" spans="4:8" x14ac:dyDescent="0.2">
      <c r="D41" s="71">
        <f t="shared" si="0"/>
        <v>-7.9000000000000008E-3</v>
      </c>
      <c r="E41" s="74">
        <v>7.9000000000000008E-3</v>
      </c>
      <c r="F41" s="71">
        <v>0</v>
      </c>
      <c r="G41" s="73" t="s">
        <v>448</v>
      </c>
      <c r="H41" s="73" t="s">
        <v>305</v>
      </c>
    </row>
    <row r="42" spans="4:8" ht="24" x14ac:dyDescent="0.2">
      <c r="D42" s="71">
        <f t="shared" si="0"/>
        <v>-5.4999999999999997E-3</v>
      </c>
      <c r="E42" s="74">
        <v>5.4999999999999997E-3</v>
      </c>
      <c r="F42" s="71">
        <v>0</v>
      </c>
      <c r="G42" s="73" t="s">
        <v>456</v>
      </c>
      <c r="H42" s="73" t="s">
        <v>316</v>
      </c>
    </row>
    <row r="43" spans="4:8" x14ac:dyDescent="0.2">
      <c r="D43" s="71">
        <f t="shared" si="0"/>
        <v>-1E-4</v>
      </c>
      <c r="E43" s="78">
        <v>1E-4</v>
      </c>
      <c r="F43" s="71">
        <v>0</v>
      </c>
      <c r="G43" s="73" t="s">
        <v>443</v>
      </c>
      <c r="H43" s="73" t="s">
        <v>305</v>
      </c>
    </row>
    <row r="44" spans="4:8" x14ac:dyDescent="0.2">
      <c r="D44" s="71">
        <f t="shared" si="0"/>
        <v>-1E-4</v>
      </c>
      <c r="E44" s="74">
        <v>1E-4</v>
      </c>
      <c r="F44" s="71">
        <v>0</v>
      </c>
      <c r="G44" s="73" t="s">
        <v>451</v>
      </c>
      <c r="H44" s="73" t="s">
        <v>305</v>
      </c>
    </row>
    <row r="45" spans="4:8" x14ac:dyDescent="0.2">
      <c r="D45" s="71">
        <f t="shared" si="0"/>
        <v>-1E-4</v>
      </c>
      <c r="E45" s="74">
        <v>1E-4</v>
      </c>
      <c r="F45" s="71">
        <v>0</v>
      </c>
      <c r="G45" s="73" t="s">
        <v>453</v>
      </c>
      <c r="H45" s="73" t="s">
        <v>305</v>
      </c>
    </row>
    <row r="46" spans="4:8" x14ac:dyDescent="0.2">
      <c r="D46" s="71">
        <f t="shared" si="0"/>
        <v>0</v>
      </c>
      <c r="E46" s="74">
        <v>0</v>
      </c>
      <c r="F46" s="71">
        <v>0</v>
      </c>
      <c r="G46" s="73" t="s">
        <v>454</v>
      </c>
      <c r="H46" s="73" t="s">
        <v>305</v>
      </c>
    </row>
    <row r="47" spans="4:8" x14ac:dyDescent="0.2">
      <c r="D47" s="71">
        <f t="shared" si="0"/>
        <v>-1E-4</v>
      </c>
      <c r="E47" s="74">
        <v>1E-4</v>
      </c>
      <c r="F47" s="71">
        <v>0</v>
      </c>
      <c r="G47" s="73" t="s">
        <v>447</v>
      </c>
      <c r="H47" s="73" t="s">
        <v>305</v>
      </c>
    </row>
    <row r="48" spans="4:8" ht="24" x14ac:dyDescent="0.2">
      <c r="D48" s="71">
        <f t="shared" si="0"/>
        <v>3.3000000000000008E-3</v>
      </c>
      <c r="E48" s="74">
        <v>1.4999999999999999E-2</v>
      </c>
      <c r="F48" s="71">
        <v>1.83E-2</v>
      </c>
      <c r="G48" s="73" t="s">
        <v>272</v>
      </c>
      <c r="H48" s="73" t="s">
        <v>306</v>
      </c>
    </row>
    <row r="49" spans="4:8" x14ac:dyDescent="0.2">
      <c r="D49" s="71">
        <f t="shared" si="0"/>
        <v>4.1000000000000003E-3</v>
      </c>
      <c r="E49" s="74">
        <v>0</v>
      </c>
      <c r="F49" s="71">
        <v>4.1000000000000003E-3</v>
      </c>
      <c r="G49" s="73" t="s">
        <v>281</v>
      </c>
      <c r="H49" s="73" t="s">
        <v>129</v>
      </c>
    </row>
    <row r="50" spans="4:8" x14ac:dyDescent="0.2">
      <c r="D50" s="71">
        <f t="shared" si="0"/>
        <v>5.1999999999999998E-3</v>
      </c>
      <c r="E50" s="74">
        <v>1E-4</v>
      </c>
      <c r="F50" s="71">
        <v>5.3E-3</v>
      </c>
      <c r="G50" s="73" t="s">
        <v>286</v>
      </c>
      <c r="H50" s="73" t="s">
        <v>305</v>
      </c>
    </row>
    <row r="51" spans="4:8" x14ac:dyDescent="0.2">
      <c r="D51" s="71">
        <f t="shared" si="0"/>
        <v>-1E-4</v>
      </c>
      <c r="E51" s="74">
        <v>1E-4</v>
      </c>
      <c r="F51" s="72" t="s">
        <v>334</v>
      </c>
      <c r="G51" s="73" t="s">
        <v>407</v>
      </c>
      <c r="H51" s="73" t="s">
        <v>309</v>
      </c>
    </row>
    <row r="52" spans="4:8" x14ac:dyDescent="0.2">
      <c r="D52" s="71">
        <f t="shared" si="0"/>
        <v>9.999999999999998E-4</v>
      </c>
      <c r="E52" s="74">
        <v>2.0000000000000001E-4</v>
      </c>
      <c r="F52" s="71">
        <v>1.1999999999999999E-3</v>
      </c>
      <c r="G52" s="73" t="s">
        <v>252</v>
      </c>
      <c r="H52" s="73" t="s">
        <v>306</v>
      </c>
    </row>
    <row r="53" spans="4:8" ht="24" x14ac:dyDescent="0.2">
      <c r="D53" s="71">
        <f t="shared" si="0"/>
        <v>-2.5999999999999999E-3</v>
      </c>
      <c r="E53" s="74">
        <v>2.5999999999999999E-3</v>
      </c>
      <c r="F53" s="71">
        <v>0</v>
      </c>
      <c r="G53" s="73" t="s">
        <v>409</v>
      </c>
      <c r="H53" s="73" t="s">
        <v>305</v>
      </c>
    </row>
    <row r="54" spans="4:8" x14ac:dyDescent="0.2">
      <c r="D54" s="71">
        <f t="shared" si="0"/>
        <v>-8.9999999999999998E-4</v>
      </c>
      <c r="E54" s="74">
        <v>8.9999999999999998E-4</v>
      </c>
      <c r="F54" s="71">
        <v>0</v>
      </c>
      <c r="G54" s="73" t="s">
        <v>410</v>
      </c>
      <c r="H54" s="73" t="s">
        <v>317</v>
      </c>
    </row>
    <row r="55" spans="4:8" x14ac:dyDescent="0.2">
      <c r="D55" s="71">
        <f t="shared" si="0"/>
        <v>-2.0000000000000001E-4</v>
      </c>
      <c r="E55" s="74">
        <v>2.0000000000000001E-4</v>
      </c>
      <c r="F55" s="71">
        <v>0</v>
      </c>
      <c r="G55" s="73" t="s">
        <v>406</v>
      </c>
      <c r="H55" s="73" t="s">
        <v>309</v>
      </c>
    </row>
    <row r="56" spans="4:8" ht="24" x14ac:dyDescent="0.2">
      <c r="D56" s="71">
        <f t="shared" si="0"/>
        <v>-2.0000000000000001E-4</v>
      </c>
      <c r="E56" s="74">
        <v>2.0000000000000001E-4</v>
      </c>
      <c r="F56" s="71">
        <v>0</v>
      </c>
      <c r="G56" s="73" t="s">
        <v>386</v>
      </c>
      <c r="H56" s="73" t="s">
        <v>308</v>
      </c>
    </row>
    <row r="57" spans="4:8" ht="24" x14ac:dyDescent="0.2">
      <c r="D57" s="71">
        <f t="shared" si="0"/>
        <v>-2.0000000000000001E-4</v>
      </c>
      <c r="E57" s="74">
        <v>2.0000000000000001E-4</v>
      </c>
      <c r="F57" s="71">
        <v>0</v>
      </c>
      <c r="G57" s="73" t="s">
        <v>397</v>
      </c>
      <c r="H57" s="73" t="s">
        <v>308</v>
      </c>
    </row>
    <row r="58" spans="4:8" x14ac:dyDescent="0.2">
      <c r="D58" s="71">
        <f t="shared" si="0"/>
        <v>3.5000000000000001E-3</v>
      </c>
      <c r="E58" s="74">
        <v>2.9999999999999997E-4</v>
      </c>
      <c r="F58" s="71">
        <v>3.8E-3</v>
      </c>
      <c r="G58" s="73" t="s">
        <v>267</v>
      </c>
      <c r="H58" s="73" t="s">
        <v>309</v>
      </c>
    </row>
    <row r="59" spans="4:8" x14ac:dyDescent="0.2">
      <c r="D59" s="71">
        <f t="shared" si="0"/>
        <v>1.9E-3</v>
      </c>
      <c r="E59" s="74">
        <v>0</v>
      </c>
      <c r="F59" s="71">
        <v>1.9E-3</v>
      </c>
      <c r="G59" s="73" t="s">
        <v>265</v>
      </c>
      <c r="H59" s="73" t="s">
        <v>313</v>
      </c>
    </row>
    <row r="60" spans="4:8" x14ac:dyDescent="0.2">
      <c r="D60" s="71">
        <f t="shared" si="0"/>
        <v>1.8999999999999998E-3</v>
      </c>
      <c r="E60" s="74">
        <v>5.0000000000000001E-3</v>
      </c>
      <c r="F60" s="71">
        <v>6.8999999999999999E-3</v>
      </c>
      <c r="G60" s="73" t="s">
        <v>258</v>
      </c>
      <c r="H60" s="73" t="s">
        <v>306</v>
      </c>
    </row>
    <row r="61" spans="4:8" ht="24" x14ac:dyDescent="0.2">
      <c r="D61" s="71">
        <f t="shared" si="0"/>
        <v>5.9999999999999984E-4</v>
      </c>
      <c r="E61" s="74">
        <v>1.1000000000000001E-3</v>
      </c>
      <c r="F61" s="71">
        <v>1.6999999999999999E-3</v>
      </c>
      <c r="G61" s="73" t="s">
        <v>255</v>
      </c>
      <c r="H61" s="73" t="s">
        <v>308</v>
      </c>
    </row>
    <row r="62" spans="4:8" ht="24" x14ac:dyDescent="0.2">
      <c r="D62" s="71">
        <f t="shared" si="0"/>
        <v>2.5999999999999999E-3</v>
      </c>
      <c r="E62" s="74">
        <v>0</v>
      </c>
      <c r="F62" s="71">
        <v>2.5999999999999999E-3</v>
      </c>
      <c r="G62" s="73" t="s">
        <v>257</v>
      </c>
      <c r="H62" s="73" t="s">
        <v>310</v>
      </c>
    </row>
    <row r="63" spans="4:8" ht="24" x14ac:dyDescent="0.2">
      <c r="D63" s="71">
        <f t="shared" si="0"/>
        <v>-4.0000000000000002E-4</v>
      </c>
      <c r="E63" s="74">
        <v>4.0000000000000002E-4</v>
      </c>
      <c r="F63" s="71">
        <v>0</v>
      </c>
      <c r="G63" s="73" t="s">
        <v>380</v>
      </c>
      <c r="H63" s="73" t="s">
        <v>307</v>
      </c>
    </row>
    <row r="64" spans="4:8" ht="24" x14ac:dyDescent="0.2">
      <c r="D64" s="71">
        <f t="shared" si="0"/>
        <v>-2.2000000000000001E-3</v>
      </c>
      <c r="E64" s="74">
        <v>2.2000000000000001E-3</v>
      </c>
      <c r="F64" s="71">
        <v>0</v>
      </c>
      <c r="G64" s="73" t="s">
        <v>404</v>
      </c>
      <c r="H64" s="73" t="s">
        <v>306</v>
      </c>
    </row>
    <row r="65" spans="4:8" x14ac:dyDescent="0.2">
      <c r="D65" s="71">
        <f t="shared" si="0"/>
        <v>2.5000000000000001E-3</v>
      </c>
      <c r="E65" s="74">
        <v>0</v>
      </c>
      <c r="F65" s="71">
        <v>2.5000000000000001E-3</v>
      </c>
      <c r="G65" s="73" t="s">
        <v>288</v>
      </c>
      <c r="H65" s="73" t="s">
        <v>306</v>
      </c>
    </row>
    <row r="66" spans="4:8" x14ac:dyDescent="0.2">
      <c r="D66" s="71">
        <f t="shared" si="0"/>
        <v>2.5000000000000001E-3</v>
      </c>
      <c r="E66" s="74">
        <v>0</v>
      </c>
      <c r="F66" s="71">
        <v>2.5000000000000001E-3</v>
      </c>
      <c r="G66" s="73" t="s">
        <v>254</v>
      </c>
      <c r="H66" s="73" t="s">
        <v>309</v>
      </c>
    </row>
    <row r="67" spans="4:8" x14ac:dyDescent="0.2">
      <c r="D67" s="71">
        <f t="shared" ref="D67:D130" si="1">F67-E67</f>
        <v>-2.0000000000000001E-4</v>
      </c>
      <c r="E67" s="74">
        <v>2.0000000000000001E-4</v>
      </c>
      <c r="F67" s="71">
        <v>0</v>
      </c>
      <c r="G67" s="73" t="s">
        <v>442</v>
      </c>
      <c r="H67" s="73" t="s">
        <v>305</v>
      </c>
    </row>
    <row r="68" spans="4:8" ht="24" x14ac:dyDescent="0.2">
      <c r="D68" s="71">
        <f t="shared" si="1"/>
        <v>-2.9999999999999997E-4</v>
      </c>
      <c r="E68" s="74">
        <v>2.9999999999999997E-4</v>
      </c>
      <c r="F68" s="71">
        <v>0</v>
      </c>
      <c r="G68" s="73" t="s">
        <v>384</v>
      </c>
      <c r="H68" s="73" t="s">
        <v>307</v>
      </c>
    </row>
    <row r="69" spans="4:8" ht="24" x14ac:dyDescent="0.2">
      <c r="D69" s="71">
        <f t="shared" si="1"/>
        <v>-1.8E-3</v>
      </c>
      <c r="E69" s="74">
        <v>1.8E-3</v>
      </c>
      <c r="F69" s="71">
        <v>0</v>
      </c>
      <c r="G69" s="73" t="s">
        <v>393</v>
      </c>
      <c r="H69" s="73"/>
    </row>
    <row r="70" spans="4:8" ht="24" x14ac:dyDescent="0.2">
      <c r="D70" s="71">
        <f t="shared" si="1"/>
        <v>-1E-4</v>
      </c>
      <c r="E70" s="74">
        <v>1E-4</v>
      </c>
      <c r="F70" s="71">
        <v>0</v>
      </c>
      <c r="G70" s="73" t="s">
        <v>383</v>
      </c>
      <c r="H70" s="73" t="s">
        <v>382</v>
      </c>
    </row>
    <row r="71" spans="4:8" x14ac:dyDescent="0.2">
      <c r="D71" s="71">
        <f t="shared" si="1"/>
        <v>0</v>
      </c>
      <c r="E71" s="74">
        <v>0</v>
      </c>
      <c r="F71" s="71">
        <v>0</v>
      </c>
      <c r="G71" s="73" t="s">
        <v>445</v>
      </c>
      <c r="H71" s="73" t="s">
        <v>305</v>
      </c>
    </row>
    <row r="72" spans="4:8" x14ac:dyDescent="0.2">
      <c r="D72" s="71">
        <f t="shared" si="1"/>
        <v>-2.0000000000000001E-4</v>
      </c>
      <c r="E72" s="74">
        <v>2.0000000000000001E-4</v>
      </c>
      <c r="F72" s="71">
        <v>0</v>
      </c>
      <c r="G72" s="73" t="s">
        <v>391</v>
      </c>
      <c r="H72" s="73" t="s">
        <v>309</v>
      </c>
    </row>
    <row r="73" spans="4:8" ht="24" x14ac:dyDescent="0.2">
      <c r="D73" s="71">
        <f t="shared" si="1"/>
        <v>-2.9999999999999997E-4</v>
      </c>
      <c r="E73" s="74">
        <v>2.9999999999999997E-4</v>
      </c>
      <c r="F73" s="71">
        <v>0</v>
      </c>
      <c r="G73" s="73" t="s">
        <v>385</v>
      </c>
      <c r="H73" s="73" t="s">
        <v>307</v>
      </c>
    </row>
    <row r="74" spans="4:8" ht="24" x14ac:dyDescent="0.2">
      <c r="D74" s="71">
        <f t="shared" si="1"/>
        <v>-1E-4</v>
      </c>
      <c r="E74" s="74">
        <v>1E-4</v>
      </c>
      <c r="F74" s="71">
        <v>0</v>
      </c>
      <c r="G74" s="73" t="s">
        <v>452</v>
      </c>
      <c r="H74" s="73" t="s">
        <v>323</v>
      </c>
    </row>
    <row r="75" spans="4:8" x14ac:dyDescent="0.2">
      <c r="D75" s="71">
        <f t="shared" si="1"/>
        <v>-2.0000000000000001E-4</v>
      </c>
      <c r="E75" s="74">
        <v>2.0000000000000001E-4</v>
      </c>
      <c r="F75" s="71">
        <v>0</v>
      </c>
      <c r="G75" s="73" t="s">
        <v>441</v>
      </c>
      <c r="H75" s="73" t="s">
        <v>305</v>
      </c>
    </row>
    <row r="76" spans="4:8" ht="24" x14ac:dyDescent="0.2">
      <c r="D76" s="71">
        <f t="shared" si="1"/>
        <v>-1E-3</v>
      </c>
      <c r="E76" s="74">
        <v>1E-3</v>
      </c>
      <c r="F76" s="71">
        <v>0</v>
      </c>
      <c r="G76" s="73" t="s">
        <v>398</v>
      </c>
      <c r="H76" s="73" t="s">
        <v>307</v>
      </c>
    </row>
    <row r="77" spans="4:8" x14ac:dyDescent="0.2">
      <c r="D77" s="71">
        <f t="shared" si="1"/>
        <v>-3.9999999999999975E-4</v>
      </c>
      <c r="E77" s="74">
        <v>3.0999999999999999E-3</v>
      </c>
      <c r="F77" s="71">
        <v>2.7000000000000001E-3</v>
      </c>
      <c r="G77" s="73" t="s">
        <v>266</v>
      </c>
      <c r="H77" s="73" t="s">
        <v>313</v>
      </c>
    </row>
    <row r="78" spans="4:8" x14ac:dyDescent="0.2">
      <c r="D78" s="71">
        <f t="shared" si="1"/>
        <v>-1.1000000000000001E-3</v>
      </c>
      <c r="E78" s="74">
        <v>1.1000000000000001E-3</v>
      </c>
      <c r="F78" s="71">
        <v>0</v>
      </c>
      <c r="G78" s="73" t="s">
        <v>381</v>
      </c>
      <c r="H78" s="73" t="s">
        <v>327</v>
      </c>
    </row>
    <row r="79" spans="4:8" ht="24" x14ac:dyDescent="0.2">
      <c r="D79" s="71">
        <f t="shared" si="1"/>
        <v>2.2000000000000001E-3</v>
      </c>
      <c r="E79" s="74">
        <v>5.0000000000000001E-4</v>
      </c>
      <c r="F79" s="71">
        <v>2.7000000000000001E-3</v>
      </c>
      <c r="G79" s="73" t="s">
        <v>285</v>
      </c>
      <c r="H79" s="73" t="s">
        <v>307</v>
      </c>
    </row>
    <row r="80" spans="4:8" x14ac:dyDescent="0.2">
      <c r="D80" s="71">
        <f t="shared" si="1"/>
        <v>2.9000000000000002E-3</v>
      </c>
      <c r="E80" s="74">
        <v>1E-4</v>
      </c>
      <c r="F80" s="71">
        <v>3.0000000000000001E-3</v>
      </c>
      <c r="G80" s="73" t="s">
        <v>277</v>
      </c>
      <c r="H80" s="73" t="s">
        <v>305</v>
      </c>
    </row>
    <row r="81" spans="4:8" x14ac:dyDescent="0.2">
      <c r="D81" s="71">
        <f t="shared" si="1"/>
        <v>5.1000000000000004E-3</v>
      </c>
      <c r="E81" s="74">
        <v>0</v>
      </c>
      <c r="F81" s="71">
        <v>5.1000000000000004E-3</v>
      </c>
      <c r="G81" s="73" t="s">
        <v>330</v>
      </c>
      <c r="H81" s="73" t="s">
        <v>305</v>
      </c>
    </row>
    <row r="82" spans="4:8" x14ac:dyDescent="0.2">
      <c r="D82" s="71">
        <f t="shared" si="1"/>
        <v>-3.3E-3</v>
      </c>
      <c r="E82" s="74">
        <v>3.3E-3</v>
      </c>
      <c r="F82" s="72" t="s">
        <v>334</v>
      </c>
      <c r="G82" s="73" t="s">
        <v>117</v>
      </c>
      <c r="H82" s="73" t="s">
        <v>306</v>
      </c>
    </row>
    <row r="83" spans="4:8" x14ac:dyDescent="0.2">
      <c r="D83" s="71">
        <f t="shared" si="1"/>
        <v>-1E-4</v>
      </c>
      <c r="E83" s="74">
        <v>1E-4</v>
      </c>
      <c r="F83" s="72" t="s">
        <v>334</v>
      </c>
      <c r="G83" s="73" t="s">
        <v>394</v>
      </c>
      <c r="H83" s="73" t="s">
        <v>324</v>
      </c>
    </row>
    <row r="84" spans="4:8" ht="24" x14ac:dyDescent="0.2">
      <c r="D84" s="71">
        <f t="shared" si="1"/>
        <v>5.0000000000000001E-3</v>
      </c>
      <c r="E84" s="74">
        <v>0</v>
      </c>
      <c r="F84" s="71">
        <v>5.0000000000000001E-3</v>
      </c>
      <c r="G84" s="73" t="s">
        <v>253</v>
      </c>
      <c r="H84" s="73" t="s">
        <v>308</v>
      </c>
    </row>
    <row r="85" spans="4:8" x14ac:dyDescent="0.2">
      <c r="D85" s="71">
        <f t="shared" si="1"/>
        <v>5.1000000000000004E-3</v>
      </c>
      <c r="E85" s="74">
        <v>1.4999999999999999E-2</v>
      </c>
      <c r="F85" s="71">
        <v>2.01E-2</v>
      </c>
      <c r="G85" s="73" t="s">
        <v>276</v>
      </c>
      <c r="H85" s="73" t="s">
        <v>305</v>
      </c>
    </row>
    <row r="86" spans="4:8" x14ac:dyDescent="0.2">
      <c r="D86" s="71">
        <f t="shared" si="1"/>
        <v>-2.0000000000000001E-4</v>
      </c>
      <c r="E86" s="74">
        <v>2.0000000000000001E-4</v>
      </c>
      <c r="F86" s="72" t="s">
        <v>334</v>
      </c>
      <c r="G86" s="73" t="s">
        <v>449</v>
      </c>
      <c r="H86" s="73" t="s">
        <v>305</v>
      </c>
    </row>
    <row r="87" spans="4:8" x14ac:dyDescent="0.2">
      <c r="D87" s="71">
        <f t="shared" si="1"/>
        <v>-2.9999999999999997E-4</v>
      </c>
      <c r="E87" s="74">
        <v>2.9999999999999997E-4</v>
      </c>
      <c r="F87" s="72" t="s">
        <v>334</v>
      </c>
      <c r="G87" s="73" t="s">
        <v>405</v>
      </c>
      <c r="H87" s="73" t="s">
        <v>306</v>
      </c>
    </row>
    <row r="88" spans="4:8" x14ac:dyDescent="0.2">
      <c r="D88" s="71">
        <f t="shared" si="1"/>
        <v>4.8999999999999998E-3</v>
      </c>
      <c r="E88" s="74">
        <v>0</v>
      </c>
      <c r="F88" s="71">
        <v>4.8999999999999998E-3</v>
      </c>
      <c r="G88" s="73" t="s">
        <v>271</v>
      </c>
      <c r="H88" s="73" t="s">
        <v>305</v>
      </c>
    </row>
    <row r="89" spans="4:8" x14ac:dyDescent="0.2">
      <c r="D89" s="71">
        <f t="shared" si="1"/>
        <v>8.8000000000000005E-3</v>
      </c>
      <c r="E89" s="74">
        <v>0</v>
      </c>
      <c r="F89" s="71">
        <v>8.8000000000000005E-3</v>
      </c>
      <c r="G89" s="73" t="s">
        <v>278</v>
      </c>
      <c r="H89" s="73" t="s">
        <v>305</v>
      </c>
    </row>
    <row r="90" spans="4:8" x14ac:dyDescent="0.2">
      <c r="D90" s="71">
        <f t="shared" si="1"/>
        <v>1.9999999999999966E-4</v>
      </c>
      <c r="E90" s="74">
        <v>5.4000000000000003E-3</v>
      </c>
      <c r="F90" s="71">
        <v>5.5999999999999999E-3</v>
      </c>
      <c r="G90" s="73" t="s">
        <v>274</v>
      </c>
      <c r="H90" s="73" t="s">
        <v>316</v>
      </c>
    </row>
    <row r="91" spans="4:8" ht="24" x14ac:dyDescent="0.2">
      <c r="D91" s="71">
        <f t="shared" si="1"/>
        <v>4.0000000000000001E-3</v>
      </c>
      <c r="E91" s="74">
        <v>1E-4</v>
      </c>
      <c r="F91" s="71">
        <v>4.1000000000000003E-3</v>
      </c>
      <c r="G91" s="73" t="s">
        <v>275</v>
      </c>
      <c r="H91" s="73" t="s">
        <v>305</v>
      </c>
    </row>
    <row r="92" spans="4:8" x14ac:dyDescent="0.2">
      <c r="D92" s="71">
        <f t="shared" si="1"/>
        <v>-1E-4</v>
      </c>
      <c r="E92" s="74">
        <v>1E-4</v>
      </c>
      <c r="F92" s="72" t="s">
        <v>334</v>
      </c>
      <c r="G92" s="73" t="s">
        <v>446</v>
      </c>
      <c r="H92" s="73" t="s">
        <v>305</v>
      </c>
    </row>
    <row r="93" spans="4:8" x14ac:dyDescent="0.2">
      <c r="D93" s="71">
        <f t="shared" si="1"/>
        <v>-4.0000000000000002E-4</v>
      </c>
      <c r="E93" s="74">
        <v>4.0000000000000002E-4</v>
      </c>
      <c r="F93" s="72" t="s">
        <v>334</v>
      </c>
      <c r="G93" s="73" t="s">
        <v>439</v>
      </c>
      <c r="H93" s="73" t="s">
        <v>305</v>
      </c>
    </row>
    <row r="94" spans="4:8" x14ac:dyDescent="0.2">
      <c r="D94" s="71">
        <f t="shared" si="1"/>
        <v>3.0000000000000001E-3</v>
      </c>
      <c r="E94" s="74">
        <v>0</v>
      </c>
      <c r="F94" s="71">
        <v>3.0000000000000001E-3</v>
      </c>
      <c r="G94" s="73" t="s">
        <v>268</v>
      </c>
      <c r="H94" s="73" t="s">
        <v>99</v>
      </c>
    </row>
    <row r="95" spans="4:8" x14ac:dyDescent="0.2">
      <c r="D95" s="71">
        <f t="shared" si="1"/>
        <v>-2.0000000000000001E-4</v>
      </c>
      <c r="E95" s="74">
        <v>2.0000000000000001E-4</v>
      </c>
      <c r="F95" s="72" t="s">
        <v>334</v>
      </c>
      <c r="G95" s="73" t="s">
        <v>139</v>
      </c>
      <c r="H95" s="73" t="s">
        <v>17</v>
      </c>
    </row>
    <row r="96" spans="4:8" x14ac:dyDescent="0.2">
      <c r="D96" s="71">
        <f t="shared" si="1"/>
        <v>-5.0000000000000001E-4</v>
      </c>
      <c r="E96" s="74">
        <v>5.0000000000000001E-4</v>
      </c>
      <c r="F96" s="72" t="s">
        <v>334</v>
      </c>
      <c r="G96" s="73" t="s">
        <v>228</v>
      </c>
      <c r="H96" s="73" t="s">
        <v>339</v>
      </c>
    </row>
    <row r="97" spans="4:8" x14ac:dyDescent="0.2">
      <c r="D97" s="71">
        <f t="shared" si="1"/>
        <v>0</v>
      </c>
      <c r="E97" s="74">
        <v>0</v>
      </c>
      <c r="F97" s="72" t="s">
        <v>334</v>
      </c>
      <c r="G97" s="73" t="s">
        <v>238</v>
      </c>
      <c r="H97" s="73" t="s">
        <v>103</v>
      </c>
    </row>
    <row r="98" spans="4:8" x14ac:dyDescent="0.2">
      <c r="D98" s="71">
        <f t="shared" si="1"/>
        <v>-2.9999999999999997E-4</v>
      </c>
      <c r="E98" s="74">
        <v>2.9999999999999997E-4</v>
      </c>
      <c r="F98" s="72" t="s">
        <v>334</v>
      </c>
      <c r="G98" s="73" t="s">
        <v>178</v>
      </c>
      <c r="H98" s="73" t="s">
        <v>113</v>
      </c>
    </row>
    <row r="99" spans="4:8" x14ac:dyDescent="0.2">
      <c r="D99" s="71">
        <f t="shared" si="1"/>
        <v>-5.0000000000000001E-4</v>
      </c>
      <c r="E99" s="74">
        <v>5.0000000000000001E-4</v>
      </c>
      <c r="F99" s="72" t="s">
        <v>334</v>
      </c>
      <c r="G99" s="73" t="s">
        <v>145</v>
      </c>
      <c r="H99" s="73" t="s">
        <v>17</v>
      </c>
    </row>
    <row r="100" spans="4:8" x14ac:dyDescent="0.2">
      <c r="D100" s="71">
        <f t="shared" si="1"/>
        <v>0</v>
      </c>
      <c r="E100" s="74">
        <v>0</v>
      </c>
      <c r="F100" s="72" t="s">
        <v>334</v>
      </c>
      <c r="G100" s="73" t="s">
        <v>350</v>
      </c>
      <c r="H100" s="73" t="s">
        <v>17</v>
      </c>
    </row>
    <row r="101" spans="4:8" x14ac:dyDescent="0.2">
      <c r="D101" s="71">
        <f t="shared" si="1"/>
        <v>-5.0000000000000001E-4</v>
      </c>
      <c r="E101" s="74">
        <v>5.0000000000000001E-4</v>
      </c>
      <c r="F101" s="72" t="s">
        <v>334</v>
      </c>
      <c r="G101" s="73" t="s">
        <v>349</v>
      </c>
      <c r="H101" s="73" t="s">
        <v>314</v>
      </c>
    </row>
    <row r="102" spans="4:8" x14ac:dyDescent="0.2">
      <c r="D102" s="71">
        <f t="shared" si="1"/>
        <v>-2.9999999999999997E-4</v>
      </c>
      <c r="E102" s="74">
        <v>2.9999999999999997E-4</v>
      </c>
      <c r="F102" s="72" t="s">
        <v>334</v>
      </c>
      <c r="G102" s="73" t="s">
        <v>363</v>
      </c>
      <c r="H102" s="73" t="s">
        <v>108</v>
      </c>
    </row>
    <row r="103" spans="4:8" x14ac:dyDescent="0.2">
      <c r="D103" s="71">
        <f t="shared" si="1"/>
        <v>0</v>
      </c>
      <c r="E103" s="74">
        <v>0</v>
      </c>
      <c r="F103" s="72" t="s">
        <v>334</v>
      </c>
      <c r="G103" s="73" t="s">
        <v>364</v>
      </c>
      <c r="H103" s="73" t="s">
        <v>108</v>
      </c>
    </row>
    <row r="104" spans="4:8" x14ac:dyDescent="0.2">
      <c r="D104" s="71">
        <f t="shared" si="1"/>
        <v>-1E-4</v>
      </c>
      <c r="E104" s="74">
        <v>1E-4</v>
      </c>
      <c r="F104" s="72" t="s">
        <v>334</v>
      </c>
      <c r="G104" s="73" t="s">
        <v>201</v>
      </c>
      <c r="H104" s="73" t="s">
        <v>325</v>
      </c>
    </row>
    <row r="105" spans="4:8" x14ac:dyDescent="0.2">
      <c r="D105" s="71">
        <f t="shared" si="1"/>
        <v>-2.9999999999999997E-4</v>
      </c>
      <c r="E105" s="74">
        <v>2.9999999999999997E-4</v>
      </c>
      <c r="F105" s="72" t="s">
        <v>334</v>
      </c>
      <c r="G105" s="73" t="s">
        <v>212</v>
      </c>
      <c r="H105" s="73" t="s">
        <v>108</v>
      </c>
    </row>
    <row r="106" spans="4:8" x14ac:dyDescent="0.2">
      <c r="D106" s="71">
        <f t="shared" si="1"/>
        <v>-4.0000000000000002E-4</v>
      </c>
      <c r="E106" s="74">
        <v>4.0000000000000002E-4</v>
      </c>
      <c r="F106" s="72" t="s">
        <v>334</v>
      </c>
      <c r="G106" s="73" t="s">
        <v>231</v>
      </c>
      <c r="H106" s="73" t="s">
        <v>106</v>
      </c>
    </row>
    <row r="107" spans="4:8" x14ac:dyDescent="0.2">
      <c r="D107" s="71">
        <f t="shared" si="1"/>
        <v>0</v>
      </c>
      <c r="E107" s="74">
        <v>0</v>
      </c>
      <c r="F107" s="72" t="s">
        <v>334</v>
      </c>
      <c r="G107" s="73" t="s">
        <v>375</v>
      </c>
      <c r="H107" s="73" t="s">
        <v>106</v>
      </c>
    </row>
    <row r="108" spans="4:8" x14ac:dyDescent="0.2">
      <c r="D108" s="71">
        <f t="shared" si="1"/>
        <v>-2.0000000000000001E-4</v>
      </c>
      <c r="E108" s="74">
        <v>2.0000000000000001E-4</v>
      </c>
      <c r="F108" s="72" t="s">
        <v>334</v>
      </c>
      <c r="G108" s="73" t="s">
        <v>140</v>
      </c>
      <c r="H108" s="73" t="s">
        <v>17</v>
      </c>
    </row>
    <row r="109" spans="4:8" x14ac:dyDescent="0.2">
      <c r="D109" s="71">
        <f t="shared" si="1"/>
        <v>-4.0000000000000002E-4</v>
      </c>
      <c r="E109" s="74">
        <v>4.0000000000000002E-4</v>
      </c>
      <c r="F109" s="72" t="s">
        <v>334</v>
      </c>
      <c r="G109" s="73" t="s">
        <v>355</v>
      </c>
      <c r="H109" s="73" t="s">
        <v>17</v>
      </c>
    </row>
    <row r="110" spans="4:8" x14ac:dyDescent="0.2">
      <c r="D110" s="71">
        <f t="shared" si="1"/>
        <v>-1E-3</v>
      </c>
      <c r="E110" s="74">
        <v>1E-3</v>
      </c>
      <c r="F110" s="72" t="s">
        <v>334</v>
      </c>
      <c r="G110" s="73" t="s">
        <v>377</v>
      </c>
      <c r="H110" s="73" t="s">
        <v>107</v>
      </c>
    </row>
    <row r="111" spans="4:8" x14ac:dyDescent="0.2">
      <c r="D111" s="71">
        <f t="shared" si="1"/>
        <v>3.5999999999999999E-3</v>
      </c>
      <c r="E111" s="74">
        <v>0</v>
      </c>
      <c r="F111" s="71">
        <v>3.5999999999999999E-3</v>
      </c>
      <c r="G111" s="73" t="s">
        <v>329</v>
      </c>
      <c r="H111" s="73" t="s">
        <v>328</v>
      </c>
    </row>
    <row r="112" spans="4:8" x14ac:dyDescent="0.2">
      <c r="D112" s="71">
        <f t="shared" si="1"/>
        <v>8.0000000000000015E-4</v>
      </c>
      <c r="E112" s="74">
        <v>1.1999999999999999E-3</v>
      </c>
      <c r="F112" s="71">
        <v>2E-3</v>
      </c>
      <c r="G112" s="73" t="s">
        <v>207</v>
      </c>
      <c r="H112" s="73" t="s">
        <v>110</v>
      </c>
    </row>
    <row r="113" spans="4:8" x14ac:dyDescent="0.2">
      <c r="D113" s="71">
        <f t="shared" si="1"/>
        <v>-1E-4</v>
      </c>
      <c r="E113" s="74">
        <v>1E-4</v>
      </c>
      <c r="F113" s="72" t="s">
        <v>334</v>
      </c>
      <c r="G113" s="73" t="s">
        <v>165</v>
      </c>
      <c r="H113" s="73" t="s">
        <v>99</v>
      </c>
    </row>
    <row r="114" spans="4:8" x14ac:dyDescent="0.2">
      <c r="D114" s="71">
        <f t="shared" si="1"/>
        <v>-7.9999999999999993E-4</v>
      </c>
      <c r="E114" s="74">
        <v>1.6999999999999999E-3</v>
      </c>
      <c r="F114" s="71">
        <v>8.9999999999999998E-4</v>
      </c>
      <c r="G114" s="73" t="s">
        <v>168</v>
      </c>
      <c r="H114" s="73" t="s">
        <v>319</v>
      </c>
    </row>
    <row r="115" spans="4:8" x14ac:dyDescent="0.2">
      <c r="D115" s="71">
        <f t="shared" si="1"/>
        <v>-1E-4</v>
      </c>
      <c r="E115" s="74">
        <v>1E-4</v>
      </c>
      <c r="F115" s="72" t="s">
        <v>334</v>
      </c>
      <c r="G115" s="73" t="s">
        <v>246</v>
      </c>
      <c r="H115" s="73" t="s">
        <v>321</v>
      </c>
    </row>
    <row r="116" spans="4:8" x14ac:dyDescent="0.2">
      <c r="D116" s="71">
        <f t="shared" si="1"/>
        <v>0</v>
      </c>
      <c r="E116" s="74">
        <v>0</v>
      </c>
      <c r="F116" s="72" t="s">
        <v>334</v>
      </c>
      <c r="G116" s="73" t="s">
        <v>116</v>
      </c>
      <c r="H116" s="73" t="s">
        <v>100</v>
      </c>
    </row>
    <row r="117" spans="4:8" x14ac:dyDescent="0.2">
      <c r="D117" s="71">
        <f t="shared" si="1"/>
        <v>9.9999999999999937E-5</v>
      </c>
      <c r="E117" s="74">
        <v>8.0000000000000004E-4</v>
      </c>
      <c r="F117" s="71">
        <v>8.9999999999999998E-4</v>
      </c>
      <c r="G117" s="73" t="s">
        <v>293</v>
      </c>
      <c r="H117" s="73" t="s">
        <v>17</v>
      </c>
    </row>
    <row r="118" spans="4:8" x14ac:dyDescent="0.2">
      <c r="D118" s="71">
        <f t="shared" si="1"/>
        <v>1.6999999999999999E-3</v>
      </c>
      <c r="E118" s="74">
        <v>0</v>
      </c>
      <c r="F118" s="71">
        <v>1.6999999999999999E-3</v>
      </c>
      <c r="G118" s="73" t="s">
        <v>185</v>
      </c>
      <c r="H118" s="73" t="s">
        <v>311</v>
      </c>
    </row>
    <row r="119" spans="4:8" x14ac:dyDescent="0.2">
      <c r="D119" s="71">
        <f t="shared" si="1"/>
        <v>-2.0000000000000001E-4</v>
      </c>
      <c r="E119" s="74">
        <v>2.0000000000000001E-4</v>
      </c>
      <c r="F119" s="72" t="s">
        <v>334</v>
      </c>
      <c r="G119" s="73" t="s">
        <v>242</v>
      </c>
      <c r="H119" s="73" t="s">
        <v>102</v>
      </c>
    </row>
    <row r="120" spans="4:8" x14ac:dyDescent="0.2">
      <c r="D120" s="71">
        <f t="shared" si="1"/>
        <v>-2.0000000000000001E-4</v>
      </c>
      <c r="E120" s="74">
        <v>2.0000000000000001E-4</v>
      </c>
      <c r="F120" s="72" t="s">
        <v>334</v>
      </c>
      <c r="G120" s="73" t="s">
        <v>172</v>
      </c>
      <c r="H120" s="73" t="s">
        <v>100</v>
      </c>
    </row>
    <row r="121" spans="4:8" x14ac:dyDescent="0.2">
      <c r="D121" s="71">
        <f t="shared" si="1"/>
        <v>-6.1000000000000004E-3</v>
      </c>
      <c r="E121" s="74">
        <v>6.1000000000000004E-3</v>
      </c>
      <c r="F121" s="72" t="s">
        <v>334</v>
      </c>
      <c r="G121" s="73" t="s">
        <v>114</v>
      </c>
      <c r="H121" s="73" t="s">
        <v>17</v>
      </c>
    </row>
    <row r="122" spans="4:8" x14ac:dyDescent="0.2">
      <c r="D122" s="71">
        <f t="shared" si="1"/>
        <v>-8.0000000000000004E-4</v>
      </c>
      <c r="E122" s="74">
        <v>8.0000000000000004E-4</v>
      </c>
      <c r="F122" s="72" t="s">
        <v>334</v>
      </c>
      <c r="G122" s="73" t="s">
        <v>187</v>
      </c>
      <c r="H122" s="73" t="s">
        <v>311</v>
      </c>
    </row>
    <row r="123" spans="4:8" x14ac:dyDescent="0.2">
      <c r="D123" s="71">
        <f t="shared" si="1"/>
        <v>4.999999999999999E-4</v>
      </c>
      <c r="E123" s="74">
        <v>8.0000000000000004E-4</v>
      </c>
      <c r="F123" s="71">
        <v>1.2999999999999999E-3</v>
      </c>
      <c r="G123" s="73" t="s">
        <v>137</v>
      </c>
      <c r="H123" s="73" t="s">
        <v>17</v>
      </c>
    </row>
    <row r="124" spans="4:8" x14ac:dyDescent="0.2">
      <c r="D124" s="71">
        <f t="shared" si="1"/>
        <v>-2.9999999999999997E-4</v>
      </c>
      <c r="E124" s="74">
        <v>2.9999999999999997E-4</v>
      </c>
      <c r="F124" s="72" t="s">
        <v>334</v>
      </c>
      <c r="G124" s="73" t="s">
        <v>167</v>
      </c>
      <c r="H124" s="73" t="s">
        <v>99</v>
      </c>
    </row>
    <row r="125" spans="4:8" x14ac:dyDescent="0.2">
      <c r="D125" s="71">
        <f t="shared" si="1"/>
        <v>-1.5000000000000005E-3</v>
      </c>
      <c r="E125" s="74">
        <v>5.1000000000000004E-3</v>
      </c>
      <c r="F125" s="71">
        <v>3.5999999999999999E-3</v>
      </c>
      <c r="G125" s="73" t="s">
        <v>153</v>
      </c>
      <c r="H125" s="73" t="s">
        <v>17</v>
      </c>
    </row>
    <row r="126" spans="4:8" x14ac:dyDescent="0.2">
      <c r="D126" s="71">
        <f t="shared" si="1"/>
        <v>0</v>
      </c>
      <c r="E126" s="74">
        <v>0</v>
      </c>
      <c r="F126" s="72" t="s">
        <v>334</v>
      </c>
      <c r="G126" s="73" t="s">
        <v>210</v>
      </c>
      <c r="H126" s="73" t="s">
        <v>108</v>
      </c>
    </row>
    <row r="127" spans="4:8" x14ac:dyDescent="0.2">
      <c r="D127" s="71">
        <f t="shared" si="1"/>
        <v>-2.0000000000000001E-4</v>
      </c>
      <c r="E127" s="74">
        <v>2.0000000000000001E-4</v>
      </c>
      <c r="F127" s="72" t="s">
        <v>334</v>
      </c>
      <c r="G127" s="73" t="s">
        <v>195</v>
      </c>
      <c r="H127" s="73" t="s">
        <v>112</v>
      </c>
    </row>
    <row r="128" spans="4:8" x14ac:dyDescent="0.2">
      <c r="D128" s="71">
        <f t="shared" si="1"/>
        <v>-4.0000000000000002E-4</v>
      </c>
      <c r="E128" s="74">
        <v>4.0000000000000002E-4</v>
      </c>
      <c r="F128" s="72" t="s">
        <v>334</v>
      </c>
      <c r="G128" s="73" t="s">
        <v>230</v>
      </c>
      <c r="H128" s="73" t="s">
        <v>106</v>
      </c>
    </row>
    <row r="129" spans="4:8" x14ac:dyDescent="0.2">
      <c r="D129" s="71">
        <f t="shared" si="1"/>
        <v>-5.0000000000000001E-4</v>
      </c>
      <c r="E129" s="74">
        <v>5.0000000000000001E-4</v>
      </c>
      <c r="F129" s="72" t="s">
        <v>334</v>
      </c>
      <c r="G129" s="73" t="s">
        <v>151</v>
      </c>
      <c r="H129" s="73" t="s">
        <v>17</v>
      </c>
    </row>
    <row r="130" spans="4:8" x14ac:dyDescent="0.2">
      <c r="D130" s="71">
        <f t="shared" si="1"/>
        <v>2.9999999999999997E-4</v>
      </c>
      <c r="E130" s="74">
        <v>0</v>
      </c>
      <c r="F130" s="71">
        <v>2.9999999999999997E-4</v>
      </c>
      <c r="G130" s="73" t="s">
        <v>229</v>
      </c>
      <c r="H130" s="73" t="s">
        <v>106</v>
      </c>
    </row>
    <row r="131" spans="4:8" x14ac:dyDescent="0.2">
      <c r="D131" s="71">
        <f t="shared" ref="D131:D194" si="2">F131-E131</f>
        <v>2.3999999999999998E-3</v>
      </c>
      <c r="E131" s="74">
        <v>2.0000000000000001E-4</v>
      </c>
      <c r="F131" s="71">
        <v>2.5999999999999999E-3</v>
      </c>
      <c r="G131" s="73" t="s">
        <v>133</v>
      </c>
      <c r="H131" s="73" t="s">
        <v>17</v>
      </c>
    </row>
    <row r="132" spans="4:8" x14ac:dyDescent="0.2">
      <c r="D132" s="71">
        <f t="shared" si="2"/>
        <v>2.9999999999999992E-4</v>
      </c>
      <c r="E132" s="74">
        <v>1E-3</v>
      </c>
      <c r="F132" s="71">
        <v>1.2999999999999999E-3</v>
      </c>
      <c r="G132" s="73" t="s">
        <v>156</v>
      </c>
      <c r="H132" s="73" t="s">
        <v>17</v>
      </c>
    </row>
    <row r="133" spans="4:8" x14ac:dyDescent="0.2">
      <c r="D133" s="71">
        <f t="shared" si="2"/>
        <v>-6.9999999999999999E-4</v>
      </c>
      <c r="E133" s="74">
        <v>6.9999999999999999E-4</v>
      </c>
      <c r="F133" s="72" t="s">
        <v>334</v>
      </c>
      <c r="G133" s="73" t="s">
        <v>237</v>
      </c>
      <c r="H133" s="73" t="s">
        <v>104</v>
      </c>
    </row>
    <row r="134" spans="4:8" x14ac:dyDescent="0.2">
      <c r="D134" s="71">
        <f t="shared" si="2"/>
        <v>-8.0000000000000004E-4</v>
      </c>
      <c r="E134" s="74">
        <v>8.0000000000000004E-4</v>
      </c>
      <c r="F134" s="72" t="s">
        <v>334</v>
      </c>
      <c r="G134" s="73" t="s">
        <v>333</v>
      </c>
      <c r="H134" s="73" t="s">
        <v>17</v>
      </c>
    </row>
    <row r="135" spans="4:8" x14ac:dyDescent="0.2">
      <c r="D135" s="71">
        <f t="shared" si="2"/>
        <v>1.5E-3</v>
      </c>
      <c r="E135" s="74">
        <v>1.5E-3</v>
      </c>
      <c r="F135" s="71">
        <v>3.0000000000000001E-3</v>
      </c>
      <c r="G135" s="73" t="s">
        <v>174</v>
      </c>
      <c r="H135" s="73" t="s">
        <v>314</v>
      </c>
    </row>
    <row r="136" spans="4:8" x14ac:dyDescent="0.2">
      <c r="D136" s="71">
        <f t="shared" si="2"/>
        <v>-6.9999999999999999E-4</v>
      </c>
      <c r="E136" s="74">
        <v>6.9999999999999999E-4</v>
      </c>
      <c r="F136" s="72" t="s">
        <v>334</v>
      </c>
      <c r="G136" s="73" t="s">
        <v>206</v>
      </c>
      <c r="H136" s="73" t="s">
        <v>111</v>
      </c>
    </row>
    <row r="137" spans="4:8" x14ac:dyDescent="0.2">
      <c r="D137" s="71">
        <f t="shared" si="2"/>
        <v>1.2000000000000001E-3</v>
      </c>
      <c r="E137" s="74">
        <v>5.9999999999999995E-4</v>
      </c>
      <c r="F137" s="71">
        <v>1.8E-3</v>
      </c>
      <c r="G137" s="73" t="s">
        <v>205</v>
      </c>
      <c r="H137" s="73" t="s">
        <v>111</v>
      </c>
    </row>
    <row r="138" spans="4:8" x14ac:dyDescent="0.2">
      <c r="D138" s="71">
        <f t="shared" si="2"/>
        <v>9.999999999999998E-4</v>
      </c>
      <c r="E138" s="74">
        <v>1.6000000000000001E-3</v>
      </c>
      <c r="F138" s="71">
        <v>2.5999999999999999E-3</v>
      </c>
      <c r="G138" s="73" t="s">
        <v>158</v>
      </c>
      <c r="H138" s="73" t="s">
        <v>17</v>
      </c>
    </row>
    <row r="139" spans="4:8" x14ac:dyDescent="0.2">
      <c r="D139" s="71">
        <f t="shared" si="2"/>
        <v>2.0999999999999999E-3</v>
      </c>
      <c r="E139" s="74">
        <v>0</v>
      </c>
      <c r="F139" s="75">
        <v>2.0999999999999999E-3</v>
      </c>
      <c r="G139" s="73" t="s">
        <v>182</v>
      </c>
      <c r="H139" s="73" t="s">
        <v>311</v>
      </c>
    </row>
    <row r="140" spans="4:8" x14ac:dyDescent="0.2">
      <c r="D140" s="71">
        <f t="shared" si="2"/>
        <v>0</v>
      </c>
      <c r="E140" s="74">
        <v>0</v>
      </c>
      <c r="F140" s="72" t="s">
        <v>334</v>
      </c>
      <c r="G140" s="73" t="s">
        <v>241</v>
      </c>
      <c r="H140" s="73" t="s">
        <v>102</v>
      </c>
    </row>
    <row r="141" spans="4:8" x14ac:dyDescent="0.2">
      <c r="D141" s="71">
        <f t="shared" si="2"/>
        <v>-1.5999999999999999E-3</v>
      </c>
      <c r="E141" s="74">
        <v>3.3999999999999998E-3</v>
      </c>
      <c r="F141" s="71">
        <v>1.8E-3</v>
      </c>
      <c r="G141" s="73" t="s">
        <v>290</v>
      </c>
      <c r="H141" s="73" t="s">
        <v>113</v>
      </c>
    </row>
    <row r="142" spans="4:8" x14ac:dyDescent="0.2">
      <c r="D142" s="71">
        <f t="shared" si="2"/>
        <v>-1E-4</v>
      </c>
      <c r="E142" s="74">
        <v>1E-4</v>
      </c>
      <c r="F142" s="72" t="s">
        <v>334</v>
      </c>
      <c r="G142" s="73" t="s">
        <v>352</v>
      </c>
      <c r="H142" s="73" t="s">
        <v>17</v>
      </c>
    </row>
    <row r="143" spans="4:8" x14ac:dyDescent="0.2">
      <c r="D143" s="71">
        <f t="shared" si="2"/>
        <v>-5.9999999999999995E-4</v>
      </c>
      <c r="E143" s="74">
        <v>5.9999999999999995E-4</v>
      </c>
      <c r="F143" s="72" t="s">
        <v>334</v>
      </c>
      <c r="G143" s="73" t="s">
        <v>171</v>
      </c>
      <c r="H143" s="73" t="s">
        <v>319</v>
      </c>
    </row>
    <row r="144" spans="4:8" x14ac:dyDescent="0.2">
      <c r="D144" s="71">
        <f t="shared" si="2"/>
        <v>9.9999999999999991E-5</v>
      </c>
      <c r="E144" s="74">
        <v>4.0000000000000002E-4</v>
      </c>
      <c r="F144" s="71">
        <v>5.0000000000000001E-4</v>
      </c>
      <c r="G144" s="73" t="s">
        <v>144</v>
      </c>
      <c r="H144" s="73" t="s">
        <v>17</v>
      </c>
    </row>
    <row r="145" spans="4:8" x14ac:dyDescent="0.2">
      <c r="D145" s="71">
        <f t="shared" si="2"/>
        <v>-1E-4</v>
      </c>
      <c r="E145" s="74">
        <v>1E-4</v>
      </c>
      <c r="F145" s="72" t="s">
        <v>334</v>
      </c>
      <c r="G145" s="73" t="s">
        <v>361</v>
      </c>
      <c r="H145" s="73" t="s">
        <v>102</v>
      </c>
    </row>
    <row r="146" spans="4:8" x14ac:dyDescent="0.2">
      <c r="D146" s="71">
        <f t="shared" si="2"/>
        <v>-1E-4</v>
      </c>
      <c r="E146" s="74">
        <v>1E-4</v>
      </c>
      <c r="F146" s="72" t="s">
        <v>334</v>
      </c>
      <c r="G146" s="73" t="s">
        <v>170</v>
      </c>
      <c r="H146" s="73" t="s">
        <v>319</v>
      </c>
    </row>
    <row r="147" spans="4:8" x14ac:dyDescent="0.2">
      <c r="D147" s="71">
        <f t="shared" si="2"/>
        <v>-7.000000000000001E-4</v>
      </c>
      <c r="E147" s="74">
        <v>1.6000000000000001E-3</v>
      </c>
      <c r="F147" s="71">
        <v>8.9999999999999998E-4</v>
      </c>
      <c r="G147" s="73" t="s">
        <v>291</v>
      </c>
      <c r="H147" s="73" t="s">
        <v>17</v>
      </c>
    </row>
    <row r="148" spans="4:8" x14ac:dyDescent="0.2">
      <c r="D148" s="71">
        <f t="shared" si="2"/>
        <v>0</v>
      </c>
      <c r="E148" s="74">
        <v>0</v>
      </c>
      <c r="F148" s="72" t="s">
        <v>334</v>
      </c>
      <c r="G148" s="73" t="s">
        <v>356</v>
      </c>
      <c r="H148" s="73" t="s">
        <v>17</v>
      </c>
    </row>
    <row r="149" spans="4:8" x14ac:dyDescent="0.2">
      <c r="D149" s="71">
        <f t="shared" si="2"/>
        <v>0</v>
      </c>
      <c r="E149" s="74">
        <v>0</v>
      </c>
      <c r="F149" s="72" t="s">
        <v>334</v>
      </c>
      <c r="G149" s="73" t="s">
        <v>351</v>
      </c>
      <c r="H149" s="73" t="s">
        <v>108</v>
      </c>
    </row>
    <row r="150" spans="4:8" x14ac:dyDescent="0.2">
      <c r="D150" s="71">
        <f t="shared" si="2"/>
        <v>2.9999999999999992E-4</v>
      </c>
      <c r="E150" s="74">
        <v>3.3E-3</v>
      </c>
      <c r="F150" s="71">
        <v>3.5999999999999999E-3</v>
      </c>
      <c r="G150" s="73" t="s">
        <v>147</v>
      </c>
      <c r="H150" s="73" t="s">
        <v>17</v>
      </c>
    </row>
    <row r="151" spans="4:8" x14ac:dyDescent="0.2">
      <c r="D151" s="71">
        <f t="shared" si="2"/>
        <v>-5.0000000000000001E-4</v>
      </c>
      <c r="E151" s="74">
        <v>5.0000000000000001E-4</v>
      </c>
      <c r="F151" s="72" t="s">
        <v>334</v>
      </c>
      <c r="G151" s="73" t="s">
        <v>202</v>
      </c>
      <c r="H151" s="73" t="s">
        <v>325</v>
      </c>
    </row>
    <row r="152" spans="4:8" x14ac:dyDescent="0.2">
      <c r="D152" s="71">
        <f t="shared" si="2"/>
        <v>-2.0000000000000001E-4</v>
      </c>
      <c r="E152" s="74">
        <v>2.0000000000000001E-4</v>
      </c>
      <c r="F152" s="72" t="s">
        <v>334</v>
      </c>
      <c r="G152" s="73" t="s">
        <v>213</v>
      </c>
      <c r="H152" s="73" t="s">
        <v>108</v>
      </c>
    </row>
    <row r="153" spans="4:8" x14ac:dyDescent="0.2">
      <c r="D153" s="71">
        <f t="shared" si="2"/>
        <v>-4.0000000000000002E-4</v>
      </c>
      <c r="E153" s="74">
        <v>4.0000000000000002E-4</v>
      </c>
      <c r="F153" s="72" t="s">
        <v>334</v>
      </c>
      <c r="G153" s="73" t="s">
        <v>371</v>
      </c>
      <c r="H153" s="73" t="s">
        <v>99</v>
      </c>
    </row>
    <row r="154" spans="4:8" x14ac:dyDescent="0.2">
      <c r="D154" s="71">
        <f t="shared" si="2"/>
        <v>-5.0000000000000001E-4</v>
      </c>
      <c r="E154" s="74">
        <v>5.0000000000000001E-4</v>
      </c>
      <c r="F154" s="72" t="s">
        <v>334</v>
      </c>
      <c r="G154" s="73" t="s">
        <v>221</v>
      </c>
      <c r="H154" s="73" t="s">
        <v>107</v>
      </c>
    </row>
    <row r="155" spans="4:8" x14ac:dyDescent="0.2">
      <c r="D155" s="71">
        <f t="shared" si="2"/>
        <v>-1E-4</v>
      </c>
      <c r="E155" s="74">
        <v>1E-4</v>
      </c>
      <c r="F155" s="72" t="s">
        <v>334</v>
      </c>
      <c r="G155" s="73" t="s">
        <v>360</v>
      </c>
      <c r="H155" s="73" t="s">
        <v>315</v>
      </c>
    </row>
    <row r="156" spans="4:8" x14ac:dyDescent="0.2">
      <c r="D156" s="71">
        <f t="shared" si="2"/>
        <v>-1E-4</v>
      </c>
      <c r="E156" s="74">
        <v>1E-4</v>
      </c>
      <c r="F156" s="72" t="s">
        <v>334</v>
      </c>
      <c r="G156" s="73" t="s">
        <v>359</v>
      </c>
      <c r="H156" s="73" t="s">
        <v>314</v>
      </c>
    </row>
    <row r="157" spans="4:8" x14ac:dyDescent="0.2">
      <c r="D157" s="71">
        <f t="shared" si="2"/>
        <v>1.3000000000000008E-3</v>
      </c>
      <c r="E157" s="74">
        <v>7.4999999999999997E-3</v>
      </c>
      <c r="F157" s="71">
        <v>8.8000000000000005E-3</v>
      </c>
      <c r="G157" s="73" t="s">
        <v>115</v>
      </c>
      <c r="H157" s="73" t="s">
        <v>113</v>
      </c>
    </row>
    <row r="158" spans="4:8" x14ac:dyDescent="0.2">
      <c r="D158" s="71">
        <f t="shared" si="2"/>
        <v>-5.9999999999999995E-4</v>
      </c>
      <c r="E158" s="74">
        <v>5.9999999999999995E-4</v>
      </c>
      <c r="F158" s="72" t="s">
        <v>334</v>
      </c>
      <c r="G158" s="73" t="s">
        <v>190</v>
      </c>
      <c r="H158" s="73" t="s">
        <v>311</v>
      </c>
    </row>
    <row r="159" spans="4:8" x14ac:dyDescent="0.2">
      <c r="D159" s="71">
        <f t="shared" si="2"/>
        <v>5.0000000000000001E-4</v>
      </c>
      <c r="E159" s="74">
        <v>1.1000000000000001E-3</v>
      </c>
      <c r="F159" s="71">
        <v>1.6000000000000001E-3</v>
      </c>
      <c r="G159" s="73" t="s">
        <v>287</v>
      </c>
      <c r="H159" s="73" t="s">
        <v>314</v>
      </c>
    </row>
    <row r="160" spans="4:8" x14ac:dyDescent="0.2">
      <c r="D160" s="71">
        <f t="shared" si="2"/>
        <v>6.9999999999999999E-4</v>
      </c>
      <c r="E160" s="74">
        <v>0</v>
      </c>
      <c r="F160" s="71">
        <v>6.9999999999999999E-4</v>
      </c>
      <c r="G160" s="73" t="s">
        <v>135</v>
      </c>
      <c r="H160" s="73" t="s">
        <v>17</v>
      </c>
    </row>
    <row r="161" spans="4:8" x14ac:dyDescent="0.2">
      <c r="D161" s="71">
        <f t="shared" si="2"/>
        <v>-2.0000000000000001E-4</v>
      </c>
      <c r="E161" s="74">
        <v>2.0000000000000001E-4</v>
      </c>
      <c r="F161" s="72" t="s">
        <v>334</v>
      </c>
      <c r="G161" s="73" t="s">
        <v>243</v>
      </c>
      <c r="H161" s="73" t="s">
        <v>99</v>
      </c>
    </row>
    <row r="162" spans="4:8" x14ac:dyDescent="0.2">
      <c r="D162" s="71">
        <f t="shared" si="2"/>
        <v>-1.1000000000000001E-3</v>
      </c>
      <c r="E162" s="74">
        <v>1.1000000000000001E-3</v>
      </c>
      <c r="F162" s="72" t="s">
        <v>334</v>
      </c>
      <c r="G162" s="73" t="s">
        <v>214</v>
      </c>
      <c r="H162" s="73" t="s">
        <v>108</v>
      </c>
    </row>
    <row r="163" spans="4:8" x14ac:dyDescent="0.2">
      <c r="D163" s="71">
        <f t="shared" si="2"/>
        <v>-6.9999999999999999E-4</v>
      </c>
      <c r="E163" s="74">
        <v>6.9999999999999999E-4</v>
      </c>
      <c r="F163" s="72" t="s">
        <v>334</v>
      </c>
      <c r="G163" s="73" t="s">
        <v>340</v>
      </c>
      <c r="H163" s="73" t="s">
        <v>113</v>
      </c>
    </row>
    <row r="164" spans="4:8" x14ac:dyDescent="0.2">
      <c r="D164" s="71">
        <f t="shared" si="2"/>
        <v>-2.0000000000000001E-4</v>
      </c>
      <c r="E164" s="74">
        <v>2.0000000000000001E-4</v>
      </c>
      <c r="F164" s="72" t="s">
        <v>334</v>
      </c>
      <c r="G164" s="73" t="s">
        <v>343</v>
      </c>
      <c r="H164" s="73" t="s">
        <v>98</v>
      </c>
    </row>
    <row r="165" spans="4:8" x14ac:dyDescent="0.2">
      <c r="D165" s="71">
        <f t="shared" si="2"/>
        <v>-2.0000000000000001E-4</v>
      </c>
      <c r="E165" s="74">
        <v>2.0000000000000001E-4</v>
      </c>
      <c r="F165" s="72" t="s">
        <v>334</v>
      </c>
      <c r="G165" s="73" t="s">
        <v>369</v>
      </c>
      <c r="H165" s="73" t="s">
        <v>108</v>
      </c>
    </row>
    <row r="166" spans="4:8" x14ac:dyDescent="0.2">
      <c r="D166" s="71">
        <f t="shared" si="2"/>
        <v>1.7000000000000001E-3</v>
      </c>
      <c r="E166" s="74">
        <v>2E-3</v>
      </c>
      <c r="F166" s="71">
        <v>3.7000000000000002E-3</v>
      </c>
      <c r="G166" s="73" t="s">
        <v>289</v>
      </c>
      <c r="H166" s="73" t="s">
        <v>110</v>
      </c>
    </row>
    <row r="167" spans="4:8" x14ac:dyDescent="0.2">
      <c r="D167" s="71">
        <f t="shared" si="2"/>
        <v>-2.9999999999999997E-4</v>
      </c>
      <c r="E167" s="74">
        <v>2.9999999999999997E-4</v>
      </c>
      <c r="F167" s="72" t="s">
        <v>334</v>
      </c>
      <c r="G167" s="73" t="s">
        <v>435</v>
      </c>
      <c r="H167" s="73" t="s">
        <v>129</v>
      </c>
    </row>
    <row r="168" spans="4:8" x14ac:dyDescent="0.2">
      <c r="D168" s="71">
        <f t="shared" si="2"/>
        <v>-8.9999999999999998E-4</v>
      </c>
      <c r="E168" s="74">
        <v>8.9999999999999998E-4</v>
      </c>
      <c r="F168" s="72" t="s">
        <v>334</v>
      </c>
      <c r="G168" s="73" t="s">
        <v>415</v>
      </c>
      <c r="H168" s="73" t="s">
        <v>129</v>
      </c>
    </row>
    <row r="169" spans="4:8" x14ac:dyDescent="0.2">
      <c r="D169" s="71">
        <f t="shared" si="2"/>
        <v>-6.4000000000000003E-3</v>
      </c>
      <c r="E169" s="74">
        <v>6.4000000000000003E-3</v>
      </c>
      <c r="F169" s="72" t="s">
        <v>334</v>
      </c>
      <c r="G169" s="73" t="s">
        <v>436</v>
      </c>
      <c r="H169" s="73" t="s">
        <v>129</v>
      </c>
    </row>
    <row r="170" spans="4:8" x14ac:dyDescent="0.2">
      <c r="D170" s="71">
        <f t="shared" si="2"/>
        <v>-4.1999999999999997E-3</v>
      </c>
      <c r="E170" s="74">
        <v>4.1999999999999997E-3</v>
      </c>
      <c r="F170" s="72" t="s">
        <v>334</v>
      </c>
      <c r="G170" s="73" t="s">
        <v>422</v>
      </c>
      <c r="H170" s="73" t="s">
        <v>129</v>
      </c>
    </row>
    <row r="171" spans="4:8" x14ac:dyDescent="0.2">
      <c r="D171" s="71">
        <f t="shared" si="2"/>
        <v>-1E-4</v>
      </c>
      <c r="E171" s="74">
        <v>1E-4</v>
      </c>
      <c r="F171" s="72" t="s">
        <v>334</v>
      </c>
      <c r="G171" s="73" t="s">
        <v>425</v>
      </c>
      <c r="H171" s="73" t="s">
        <v>129</v>
      </c>
    </row>
    <row r="172" spans="4:8" x14ac:dyDescent="0.2">
      <c r="D172" s="71">
        <f t="shared" si="2"/>
        <v>-5.9999999999999995E-4</v>
      </c>
      <c r="E172" s="74">
        <v>5.9999999999999995E-4</v>
      </c>
      <c r="F172" s="72" t="s">
        <v>334</v>
      </c>
      <c r="G172" s="73" t="s">
        <v>416</v>
      </c>
      <c r="H172" s="73" t="s">
        <v>129</v>
      </c>
    </row>
    <row r="173" spans="4:8" ht="24" x14ac:dyDescent="0.2">
      <c r="D173" s="71">
        <f t="shared" si="2"/>
        <v>-1E-4</v>
      </c>
      <c r="E173" s="74">
        <v>1E-4</v>
      </c>
      <c r="F173" s="72" t="s">
        <v>334</v>
      </c>
      <c r="G173" s="73" t="s">
        <v>424</v>
      </c>
      <c r="H173" s="73" t="s">
        <v>129</v>
      </c>
    </row>
    <row r="174" spans="4:8" x14ac:dyDescent="0.2">
      <c r="D174" s="71">
        <f t="shared" si="2"/>
        <v>4.1000000000000003E-3</v>
      </c>
      <c r="E174" s="74">
        <v>0</v>
      </c>
      <c r="F174" s="71">
        <v>4.1000000000000003E-3</v>
      </c>
      <c r="G174" s="73" t="s">
        <v>303</v>
      </c>
      <c r="H174" s="73" t="s">
        <v>129</v>
      </c>
    </row>
    <row r="175" spans="4:8" x14ac:dyDescent="0.2">
      <c r="D175" s="71">
        <f t="shared" si="2"/>
        <v>-8.9999999999999998E-4</v>
      </c>
      <c r="E175" s="74">
        <v>8.9999999999999998E-4</v>
      </c>
      <c r="F175" s="72" t="s">
        <v>334</v>
      </c>
      <c r="G175" s="73" t="s">
        <v>199</v>
      </c>
      <c r="H175" s="73" t="s">
        <v>112</v>
      </c>
    </row>
    <row r="176" spans="4:8" x14ac:dyDescent="0.2">
      <c r="D176" s="71">
        <f t="shared" si="2"/>
        <v>-1E-4</v>
      </c>
      <c r="E176" s="74">
        <v>1E-4</v>
      </c>
      <c r="F176" s="72" t="s">
        <v>334</v>
      </c>
      <c r="G176" s="73" t="s">
        <v>354</v>
      </c>
      <c r="H176" s="73" t="s">
        <v>17</v>
      </c>
    </row>
    <row r="177" spans="4:8" x14ac:dyDescent="0.2">
      <c r="D177" s="71">
        <f t="shared" si="2"/>
        <v>-1.2999999999999999E-3</v>
      </c>
      <c r="E177" s="74">
        <v>1.2999999999999999E-3</v>
      </c>
      <c r="F177" s="72" t="s">
        <v>334</v>
      </c>
      <c r="G177" s="73" t="s">
        <v>155</v>
      </c>
      <c r="H177" s="73" t="s">
        <v>17</v>
      </c>
    </row>
    <row r="178" spans="4:8" x14ac:dyDescent="0.2">
      <c r="D178" s="71">
        <f t="shared" si="2"/>
        <v>0</v>
      </c>
      <c r="E178" s="74">
        <v>0</v>
      </c>
      <c r="F178" s="72" t="s">
        <v>334</v>
      </c>
      <c r="G178" s="73" t="s">
        <v>362</v>
      </c>
      <c r="H178" s="73" t="s">
        <v>17</v>
      </c>
    </row>
    <row r="179" spans="4:8" x14ac:dyDescent="0.2">
      <c r="D179" s="71">
        <f t="shared" si="2"/>
        <v>3.0000000000000001E-3</v>
      </c>
      <c r="E179" s="74">
        <v>0</v>
      </c>
      <c r="F179" s="75">
        <v>3.0000000000000001E-3</v>
      </c>
      <c r="G179" s="73" t="s">
        <v>134</v>
      </c>
      <c r="H179" s="73" t="s">
        <v>17</v>
      </c>
    </row>
    <row r="180" spans="4:8" x14ac:dyDescent="0.2">
      <c r="D180" s="71">
        <f t="shared" si="2"/>
        <v>-8.0000000000000004E-4</v>
      </c>
      <c r="E180" s="74">
        <v>8.0000000000000004E-4</v>
      </c>
      <c r="F180" s="72" t="s">
        <v>334</v>
      </c>
      <c r="G180" s="73" t="s">
        <v>188</v>
      </c>
      <c r="H180" s="73" t="s">
        <v>311</v>
      </c>
    </row>
    <row r="181" spans="4:8" x14ac:dyDescent="0.2">
      <c r="D181" s="71">
        <f t="shared" si="2"/>
        <v>-1E-3</v>
      </c>
      <c r="E181" s="74">
        <v>1E-3</v>
      </c>
      <c r="F181" s="72" t="s">
        <v>334</v>
      </c>
      <c r="G181" s="73" t="s">
        <v>197</v>
      </c>
      <c r="H181" s="73" t="s">
        <v>112</v>
      </c>
    </row>
    <row r="182" spans="4:8" x14ac:dyDescent="0.2">
      <c r="D182" s="71">
        <f t="shared" si="2"/>
        <v>-4.0000000000000002E-4</v>
      </c>
      <c r="E182" s="74">
        <v>4.0000000000000002E-4</v>
      </c>
      <c r="F182" s="72" t="s">
        <v>334</v>
      </c>
      <c r="G182" s="73" t="s">
        <v>232</v>
      </c>
      <c r="H182" s="73" t="s">
        <v>105</v>
      </c>
    </row>
    <row r="183" spans="4:8" x14ac:dyDescent="0.2">
      <c r="D183" s="71">
        <f t="shared" si="2"/>
        <v>1.6999999999999999E-3</v>
      </c>
      <c r="E183" s="74">
        <v>4.0000000000000002E-4</v>
      </c>
      <c r="F183" s="71">
        <v>2.0999999999999999E-3</v>
      </c>
      <c r="G183" s="73" t="s">
        <v>193</v>
      </c>
      <c r="H183" s="73" t="s">
        <v>318</v>
      </c>
    </row>
    <row r="184" spans="4:8" x14ac:dyDescent="0.2">
      <c r="D184" s="71">
        <f t="shared" si="2"/>
        <v>-2.0000000000000001E-4</v>
      </c>
      <c r="E184" s="74">
        <v>2.0000000000000001E-4</v>
      </c>
      <c r="F184" s="72" t="s">
        <v>334</v>
      </c>
      <c r="G184" s="73" t="s">
        <v>222</v>
      </c>
      <c r="H184" s="73" t="s">
        <v>99</v>
      </c>
    </row>
    <row r="185" spans="4:8" x14ac:dyDescent="0.2">
      <c r="D185" s="71">
        <f t="shared" si="2"/>
        <v>-2.0000000000000001E-4</v>
      </c>
      <c r="E185" s="74">
        <v>2.0000000000000001E-4</v>
      </c>
      <c r="F185" s="72" t="s">
        <v>334</v>
      </c>
      <c r="G185" s="73" t="s">
        <v>196</v>
      </c>
      <c r="H185" s="73" t="s">
        <v>112</v>
      </c>
    </row>
    <row r="186" spans="4:8" x14ac:dyDescent="0.2">
      <c r="D186" s="71">
        <f t="shared" si="2"/>
        <v>-2.0000000000000001E-4</v>
      </c>
      <c r="E186" s="74">
        <v>2.0000000000000001E-4</v>
      </c>
      <c r="F186" s="72" t="s">
        <v>334</v>
      </c>
      <c r="G186" s="73" t="s">
        <v>203</v>
      </c>
      <c r="H186" s="73" t="s">
        <v>111</v>
      </c>
    </row>
    <row r="187" spans="4:8" x14ac:dyDescent="0.2">
      <c r="D187" s="71">
        <f t="shared" si="2"/>
        <v>2.3999999999999998E-3</v>
      </c>
      <c r="E187" s="74">
        <v>0</v>
      </c>
      <c r="F187" s="71">
        <v>2.3999999999999998E-3</v>
      </c>
      <c r="G187" s="73" t="s">
        <v>270</v>
      </c>
      <c r="H187" s="73" t="s">
        <v>314</v>
      </c>
    </row>
    <row r="188" spans="4:8" x14ac:dyDescent="0.2">
      <c r="D188" s="71">
        <f t="shared" si="2"/>
        <v>-1.2999999999999999E-3</v>
      </c>
      <c r="E188" s="74">
        <v>1.2999999999999999E-3</v>
      </c>
      <c r="F188" s="72" t="s">
        <v>334</v>
      </c>
      <c r="G188" s="73" t="s">
        <v>191</v>
      </c>
      <c r="H188" s="73" t="s">
        <v>311</v>
      </c>
    </row>
    <row r="189" spans="4:8" x14ac:dyDescent="0.2">
      <c r="D189" s="71">
        <f t="shared" si="2"/>
        <v>-1E-4</v>
      </c>
      <c r="E189" s="74">
        <v>1E-4</v>
      </c>
      <c r="F189" s="72" t="s">
        <v>334</v>
      </c>
      <c r="G189" s="73" t="s">
        <v>368</v>
      </c>
      <c r="H189" s="73" t="s">
        <v>17</v>
      </c>
    </row>
    <row r="190" spans="4:8" x14ac:dyDescent="0.2">
      <c r="D190" s="71">
        <f t="shared" si="2"/>
        <v>0</v>
      </c>
      <c r="E190" s="74">
        <v>0</v>
      </c>
      <c r="F190" s="72" t="s">
        <v>334</v>
      </c>
      <c r="G190" s="73" t="s">
        <v>183</v>
      </c>
      <c r="H190" s="73" t="s">
        <v>311</v>
      </c>
    </row>
    <row r="191" spans="4:8" x14ac:dyDescent="0.2">
      <c r="D191" s="71">
        <f t="shared" si="2"/>
        <v>-1E-4</v>
      </c>
      <c r="E191" s="74">
        <v>1E-4</v>
      </c>
      <c r="F191" s="72" t="s">
        <v>334</v>
      </c>
      <c r="G191" s="73" t="s">
        <v>245</v>
      </c>
      <c r="H191" s="73" t="s">
        <v>321</v>
      </c>
    </row>
    <row r="192" spans="4:8" x14ac:dyDescent="0.2">
      <c r="D192" s="71">
        <f t="shared" si="2"/>
        <v>-1.6000000000000001E-3</v>
      </c>
      <c r="E192" s="74">
        <v>1.6000000000000001E-3</v>
      </c>
      <c r="F192" s="72" t="s">
        <v>334</v>
      </c>
      <c r="G192" s="73" t="s">
        <v>270</v>
      </c>
      <c r="H192" s="73" t="s">
        <v>314</v>
      </c>
    </row>
    <row r="193" spans="4:8" x14ac:dyDescent="0.2">
      <c r="D193" s="71">
        <f t="shared" si="2"/>
        <v>0</v>
      </c>
      <c r="E193" s="74">
        <v>0</v>
      </c>
      <c r="F193" s="72" t="s">
        <v>334</v>
      </c>
      <c r="G193" s="73" t="s">
        <v>337</v>
      </c>
      <c r="H193" s="73" t="s">
        <v>17</v>
      </c>
    </row>
    <row r="194" spans="4:8" x14ac:dyDescent="0.2">
      <c r="D194" s="71">
        <f t="shared" si="2"/>
        <v>6.3E-3</v>
      </c>
      <c r="E194" s="74">
        <v>5.9999999999999995E-4</v>
      </c>
      <c r="F194" s="71">
        <v>6.8999999999999999E-3</v>
      </c>
      <c r="G194" s="73" t="s">
        <v>219</v>
      </c>
      <c r="H194" s="73" t="s">
        <v>315</v>
      </c>
    </row>
    <row r="195" spans="4:8" x14ac:dyDescent="0.2">
      <c r="D195" s="71">
        <f t="shared" ref="D195:D258" si="3">F195-E195</f>
        <v>3.2000000000000002E-3</v>
      </c>
      <c r="E195" s="74">
        <v>5.0000000000000001E-4</v>
      </c>
      <c r="F195" s="71">
        <v>3.7000000000000002E-3</v>
      </c>
      <c r="G195" s="73" t="s">
        <v>269</v>
      </c>
      <c r="H195" s="73" t="s">
        <v>17</v>
      </c>
    </row>
    <row r="196" spans="4:8" x14ac:dyDescent="0.2">
      <c r="D196" s="71">
        <f t="shared" si="3"/>
        <v>-1E-4</v>
      </c>
      <c r="E196" s="74">
        <v>1E-4</v>
      </c>
      <c r="F196" s="72" t="s">
        <v>334</v>
      </c>
      <c r="G196" s="73" t="s">
        <v>247</v>
      </c>
      <c r="H196" s="73" t="s">
        <v>101</v>
      </c>
    </row>
    <row r="197" spans="4:8" x14ac:dyDescent="0.2">
      <c r="D197" s="71">
        <f t="shared" si="3"/>
        <v>-5.0000000000000001E-4</v>
      </c>
      <c r="E197" s="74">
        <v>5.0000000000000001E-4</v>
      </c>
      <c r="F197" s="72" t="s">
        <v>334</v>
      </c>
      <c r="G197" s="73" t="s">
        <v>208</v>
      </c>
      <c r="H197" s="73" t="s">
        <v>110</v>
      </c>
    </row>
    <row r="198" spans="4:8" x14ac:dyDescent="0.2">
      <c r="D198" s="71">
        <f t="shared" si="3"/>
        <v>-1E-3</v>
      </c>
      <c r="E198" s="74">
        <v>1E-3</v>
      </c>
      <c r="F198" s="72" t="s">
        <v>334</v>
      </c>
      <c r="G198" s="73" t="s">
        <v>372</v>
      </c>
      <c r="H198" s="73" t="s">
        <v>107</v>
      </c>
    </row>
    <row r="199" spans="4:8" x14ac:dyDescent="0.2">
      <c r="D199" s="71">
        <f t="shared" si="3"/>
        <v>-4.0000000000000002E-4</v>
      </c>
      <c r="E199" s="74">
        <v>4.0000000000000002E-4</v>
      </c>
      <c r="F199" s="72" t="s">
        <v>334</v>
      </c>
      <c r="G199" s="73" t="s">
        <v>218</v>
      </c>
      <c r="H199" s="73" t="s">
        <v>315</v>
      </c>
    </row>
    <row r="200" spans="4:8" x14ac:dyDescent="0.2">
      <c r="D200" s="71">
        <f t="shared" si="3"/>
        <v>-3.3999999999999985E-3</v>
      </c>
      <c r="E200" s="74">
        <v>1.6799999999999999E-2</v>
      </c>
      <c r="F200" s="71">
        <v>1.34E-2</v>
      </c>
      <c r="G200" s="73" t="s">
        <v>180</v>
      </c>
      <c r="H200" s="73" t="s">
        <v>113</v>
      </c>
    </row>
    <row r="201" spans="4:8" x14ac:dyDescent="0.2">
      <c r="D201" s="71">
        <f t="shared" si="3"/>
        <v>-5.0000000000000001E-4</v>
      </c>
      <c r="E201" s="74">
        <v>5.0000000000000001E-4</v>
      </c>
      <c r="F201" s="72" t="s">
        <v>334</v>
      </c>
      <c r="G201" s="73" t="s">
        <v>152</v>
      </c>
      <c r="H201" s="73" t="s">
        <v>17</v>
      </c>
    </row>
    <row r="202" spans="4:8" x14ac:dyDescent="0.2">
      <c r="D202" s="71">
        <f t="shared" si="3"/>
        <v>5.0000000000000001E-4</v>
      </c>
      <c r="E202" s="74">
        <v>0</v>
      </c>
      <c r="F202" s="75">
        <v>5.0000000000000001E-4</v>
      </c>
      <c r="G202" s="73" t="s">
        <v>143</v>
      </c>
      <c r="H202" s="73" t="s">
        <v>17</v>
      </c>
    </row>
    <row r="203" spans="4:8" x14ac:dyDescent="0.2">
      <c r="D203" s="71">
        <f t="shared" si="3"/>
        <v>5.3E-3</v>
      </c>
      <c r="E203" s="74" t="s">
        <v>334</v>
      </c>
      <c r="F203" s="71">
        <v>5.3E-3</v>
      </c>
      <c r="G203" s="73" t="s">
        <v>177</v>
      </c>
      <c r="H203" s="73" t="s">
        <v>113</v>
      </c>
    </row>
    <row r="204" spans="4:8" x14ac:dyDescent="0.2">
      <c r="D204" s="71">
        <f t="shared" si="3"/>
        <v>-3.6999999999999997E-3</v>
      </c>
      <c r="E204" s="74">
        <v>4.1999999999999997E-3</v>
      </c>
      <c r="F204" s="71">
        <v>5.0000000000000001E-4</v>
      </c>
      <c r="G204" s="73" t="s">
        <v>159</v>
      </c>
      <c r="H204" s="73" t="s">
        <v>17</v>
      </c>
    </row>
    <row r="205" spans="4:8" x14ac:dyDescent="0.2">
      <c r="D205" s="71">
        <f t="shared" si="3"/>
        <v>7.000000000000001E-4</v>
      </c>
      <c r="E205" s="74">
        <v>4.0000000000000002E-4</v>
      </c>
      <c r="F205" s="71">
        <v>1.1000000000000001E-3</v>
      </c>
      <c r="G205" s="73" t="s">
        <v>138</v>
      </c>
      <c r="H205" s="73" t="s">
        <v>17</v>
      </c>
    </row>
    <row r="206" spans="4:8" x14ac:dyDescent="0.2">
      <c r="D206" s="71">
        <f t="shared" si="3"/>
        <v>2E-3</v>
      </c>
      <c r="E206" s="74">
        <v>0</v>
      </c>
      <c r="F206" s="71">
        <v>2E-3</v>
      </c>
      <c r="G206" s="73" t="s">
        <v>294</v>
      </c>
      <c r="H206" s="73" t="s">
        <v>99</v>
      </c>
    </row>
    <row r="207" spans="4:8" x14ac:dyDescent="0.2">
      <c r="D207" s="71">
        <f t="shared" si="3"/>
        <v>-5.9999999999999995E-4</v>
      </c>
      <c r="E207" s="74">
        <v>5.9999999999999995E-4</v>
      </c>
      <c r="F207" s="72" t="s">
        <v>334</v>
      </c>
      <c r="G207" s="73" t="s">
        <v>189</v>
      </c>
      <c r="H207" s="73" t="s">
        <v>311</v>
      </c>
    </row>
    <row r="208" spans="4:8" x14ac:dyDescent="0.2">
      <c r="D208" s="71">
        <f t="shared" si="3"/>
        <v>-2.9999999999999997E-4</v>
      </c>
      <c r="E208" s="74">
        <v>2.9999999999999997E-4</v>
      </c>
      <c r="F208" s="72" t="s">
        <v>334</v>
      </c>
      <c r="G208" s="73" t="s">
        <v>150</v>
      </c>
      <c r="H208" s="73" t="s">
        <v>17</v>
      </c>
    </row>
    <row r="209" spans="4:8" x14ac:dyDescent="0.2">
      <c r="D209" s="71">
        <f t="shared" si="3"/>
        <v>-1.2999999999999999E-3</v>
      </c>
      <c r="E209" s="74">
        <v>1.2999999999999999E-3</v>
      </c>
      <c r="F209" s="72" t="s">
        <v>334</v>
      </c>
      <c r="G209" s="73" t="s">
        <v>209</v>
      </c>
      <c r="H209" s="73" t="s">
        <v>110</v>
      </c>
    </row>
    <row r="210" spans="4:8" x14ac:dyDescent="0.2">
      <c r="D210" s="71">
        <f t="shared" si="3"/>
        <v>-5.0000000000000001E-4</v>
      </c>
      <c r="E210" s="74">
        <v>5.0000000000000001E-4</v>
      </c>
      <c r="F210" s="72" t="s">
        <v>334</v>
      </c>
      <c r="G210" s="73" t="s">
        <v>149</v>
      </c>
      <c r="H210" s="73" t="s">
        <v>17</v>
      </c>
    </row>
    <row r="211" spans="4:8" x14ac:dyDescent="0.2">
      <c r="D211" s="71">
        <f t="shared" si="3"/>
        <v>-8.9999999999999998E-4</v>
      </c>
      <c r="E211" s="74">
        <v>8.9999999999999998E-4</v>
      </c>
      <c r="F211" s="72" t="s">
        <v>334</v>
      </c>
      <c r="G211" s="73" t="s">
        <v>160</v>
      </c>
      <c r="H211" s="73" t="s">
        <v>17</v>
      </c>
    </row>
    <row r="212" spans="4:8" x14ac:dyDescent="0.2">
      <c r="D212" s="71">
        <f t="shared" si="3"/>
        <v>-5.0000000000000001E-4</v>
      </c>
      <c r="E212" s="74">
        <v>5.0000000000000001E-4</v>
      </c>
      <c r="F212" s="72" t="s">
        <v>334</v>
      </c>
      <c r="G212" s="73" t="s">
        <v>344</v>
      </c>
      <c r="H212" s="73" t="s">
        <v>109</v>
      </c>
    </row>
    <row r="213" spans="4:8" x14ac:dyDescent="0.2">
      <c r="D213" s="71">
        <f t="shared" si="3"/>
        <v>-1E-4</v>
      </c>
      <c r="E213" s="74">
        <v>1E-4</v>
      </c>
      <c r="F213" s="72" t="s">
        <v>334</v>
      </c>
      <c r="G213" s="73" t="s">
        <v>166</v>
      </c>
      <c r="H213" s="73" t="s">
        <v>99</v>
      </c>
    </row>
    <row r="214" spans="4:8" x14ac:dyDescent="0.2">
      <c r="D214" s="71">
        <f t="shared" si="3"/>
        <v>-1E-4</v>
      </c>
      <c r="E214" s="74">
        <v>1E-4</v>
      </c>
      <c r="F214" s="72" t="s">
        <v>334</v>
      </c>
      <c r="G214" s="73" t="s">
        <v>365</v>
      </c>
      <c r="H214" s="73" t="s">
        <v>17</v>
      </c>
    </row>
    <row r="215" spans="4:8" x14ac:dyDescent="0.2">
      <c r="D215" s="71">
        <f t="shared" si="3"/>
        <v>-1E-4</v>
      </c>
      <c r="E215" s="74">
        <v>1E-4</v>
      </c>
      <c r="F215" s="72" t="s">
        <v>334</v>
      </c>
      <c r="G215" s="73" t="s">
        <v>374</v>
      </c>
      <c r="H215" s="73" t="s">
        <v>102</v>
      </c>
    </row>
    <row r="216" spans="4:8" x14ac:dyDescent="0.2">
      <c r="D216" s="71">
        <f t="shared" si="3"/>
        <v>-2E-3</v>
      </c>
      <c r="E216" s="74">
        <v>2E-3</v>
      </c>
      <c r="F216" s="72" t="s">
        <v>334</v>
      </c>
      <c r="G216" s="73" t="s">
        <v>177</v>
      </c>
      <c r="H216" s="73" t="s">
        <v>113</v>
      </c>
    </row>
    <row r="217" spans="4:8" x14ac:dyDescent="0.2">
      <c r="D217" s="71">
        <f t="shared" si="3"/>
        <v>0</v>
      </c>
      <c r="E217" s="74">
        <v>0</v>
      </c>
      <c r="F217" s="72" t="s">
        <v>334</v>
      </c>
      <c r="G217" s="73" t="s">
        <v>194</v>
      </c>
      <c r="H217" s="73" t="s">
        <v>112</v>
      </c>
    </row>
    <row r="218" spans="4:8" x14ac:dyDescent="0.2">
      <c r="D218" s="71">
        <f t="shared" si="3"/>
        <v>-6.9999999999999999E-4</v>
      </c>
      <c r="E218" s="74">
        <v>6.9999999999999999E-4</v>
      </c>
      <c r="F218" s="72" t="s">
        <v>334</v>
      </c>
      <c r="G218" s="73" t="s">
        <v>235</v>
      </c>
      <c r="H218" s="73" t="s">
        <v>104</v>
      </c>
    </row>
    <row r="219" spans="4:8" x14ac:dyDescent="0.2">
      <c r="D219" s="71">
        <f t="shared" si="3"/>
        <v>-8.0000000000000004E-4</v>
      </c>
      <c r="E219" s="74">
        <v>8.0000000000000004E-4</v>
      </c>
      <c r="F219" s="72" t="s">
        <v>334</v>
      </c>
      <c r="G219" s="73" t="s">
        <v>336</v>
      </c>
      <c r="H219" s="73" t="s">
        <v>110</v>
      </c>
    </row>
    <row r="220" spans="4:8" x14ac:dyDescent="0.2">
      <c r="D220" s="71">
        <f t="shared" si="3"/>
        <v>-2.0000000000000001E-4</v>
      </c>
      <c r="E220" s="74">
        <v>2.0000000000000001E-4</v>
      </c>
      <c r="F220" s="72" t="s">
        <v>334</v>
      </c>
      <c r="G220" s="73" t="s">
        <v>120</v>
      </c>
      <c r="H220" s="73" t="s">
        <v>107</v>
      </c>
    </row>
    <row r="221" spans="4:8" x14ac:dyDescent="0.2">
      <c r="D221" s="71">
        <f t="shared" si="3"/>
        <v>-6.9999999999999999E-4</v>
      </c>
      <c r="E221" s="74">
        <v>6.9999999999999999E-4</v>
      </c>
      <c r="F221" s="72" t="s">
        <v>334</v>
      </c>
      <c r="G221" s="73" t="s">
        <v>162</v>
      </c>
      <c r="H221" s="73" t="s">
        <v>98</v>
      </c>
    </row>
    <row r="222" spans="4:8" x14ac:dyDescent="0.2">
      <c r="D222" s="71">
        <f t="shared" si="3"/>
        <v>-5.9999999999999995E-4</v>
      </c>
      <c r="E222" s="74">
        <v>5.9999999999999995E-4</v>
      </c>
      <c r="F222" s="72" t="s">
        <v>334</v>
      </c>
      <c r="G222" s="73" t="s">
        <v>215</v>
      </c>
      <c r="H222" s="73" t="s">
        <v>108</v>
      </c>
    </row>
    <row r="223" spans="4:8" x14ac:dyDescent="0.2">
      <c r="D223" s="71">
        <f t="shared" si="3"/>
        <v>-2.0000000000000001E-4</v>
      </c>
      <c r="E223" s="74">
        <v>2.0000000000000001E-4</v>
      </c>
      <c r="F223" s="72" t="s">
        <v>334</v>
      </c>
      <c r="G223" s="73" t="s">
        <v>234</v>
      </c>
      <c r="H223" s="73" t="s">
        <v>17</v>
      </c>
    </row>
    <row r="224" spans="4:8" x14ac:dyDescent="0.2">
      <c r="D224" s="71">
        <f t="shared" si="3"/>
        <v>-8.9999999999999998E-4</v>
      </c>
      <c r="E224" s="74">
        <v>8.9999999999999998E-4</v>
      </c>
      <c r="F224" s="72" t="s">
        <v>334</v>
      </c>
      <c r="G224" s="73" t="s">
        <v>223</v>
      </c>
      <c r="H224" s="73" t="s">
        <v>107</v>
      </c>
    </row>
    <row r="225" spans="4:8" x14ac:dyDescent="0.2">
      <c r="D225" s="71">
        <f t="shared" si="3"/>
        <v>6.9999999999999999E-4</v>
      </c>
      <c r="E225" s="74">
        <v>5.9999999999999995E-4</v>
      </c>
      <c r="F225" s="71">
        <v>1.2999999999999999E-3</v>
      </c>
      <c r="G225" s="73" t="s">
        <v>233</v>
      </c>
      <c r="H225" s="73" t="s">
        <v>105</v>
      </c>
    </row>
    <row r="226" spans="4:8" x14ac:dyDescent="0.2">
      <c r="D226" s="71">
        <f t="shared" si="3"/>
        <v>-1.1000000000000003E-3</v>
      </c>
      <c r="E226" s="74">
        <v>4.1000000000000003E-3</v>
      </c>
      <c r="F226" s="71">
        <v>3.0000000000000001E-3</v>
      </c>
      <c r="G226" s="73" t="s">
        <v>130</v>
      </c>
      <c r="H226" s="73" t="s">
        <v>109</v>
      </c>
    </row>
    <row r="227" spans="4:8" x14ac:dyDescent="0.2">
      <c r="D227" s="71">
        <f t="shared" si="3"/>
        <v>-2.0000000000000001E-4</v>
      </c>
      <c r="E227" s="74">
        <v>2.0000000000000001E-4</v>
      </c>
      <c r="F227" s="72" t="s">
        <v>334</v>
      </c>
      <c r="G227" s="73" t="s">
        <v>226</v>
      </c>
      <c r="H227" s="73" t="s">
        <v>339</v>
      </c>
    </row>
    <row r="228" spans="4:8" x14ac:dyDescent="0.2">
      <c r="D228" s="71">
        <f t="shared" si="3"/>
        <v>-1E-4</v>
      </c>
      <c r="E228" s="74">
        <v>1E-4</v>
      </c>
      <c r="F228" s="72" t="s">
        <v>334</v>
      </c>
      <c r="G228" s="73" t="s">
        <v>225</v>
      </c>
      <c r="H228" s="73" t="s">
        <v>339</v>
      </c>
    </row>
    <row r="229" spans="4:8" x14ac:dyDescent="0.2">
      <c r="D229" s="71">
        <f t="shared" si="3"/>
        <v>1E-4</v>
      </c>
      <c r="E229" s="74">
        <v>0</v>
      </c>
      <c r="F229" s="71">
        <v>1E-4</v>
      </c>
      <c r="G229" s="73" t="s">
        <v>146</v>
      </c>
      <c r="H229" s="73" t="s">
        <v>17</v>
      </c>
    </row>
    <row r="230" spans="4:8" x14ac:dyDescent="0.2">
      <c r="D230" s="71">
        <f t="shared" si="3"/>
        <v>1.52E-2</v>
      </c>
      <c r="E230" s="74">
        <v>0</v>
      </c>
      <c r="F230" s="71">
        <v>1.52E-2</v>
      </c>
      <c r="G230" s="73" t="s">
        <v>262</v>
      </c>
      <c r="H230" s="73" t="s">
        <v>311</v>
      </c>
    </row>
    <row r="231" spans="4:8" x14ac:dyDescent="0.2">
      <c r="D231" s="71">
        <f t="shared" si="3"/>
        <v>-2.0000000000000001E-4</v>
      </c>
      <c r="E231" s="74">
        <v>2.0000000000000001E-4</v>
      </c>
      <c r="F231" s="72" t="s">
        <v>334</v>
      </c>
      <c r="G231" s="73" t="s">
        <v>173</v>
      </c>
      <c r="H231" s="73" t="s">
        <v>314</v>
      </c>
    </row>
    <row r="232" spans="4:8" x14ac:dyDescent="0.2">
      <c r="D232" s="71">
        <f t="shared" si="3"/>
        <v>-8.9999999999999998E-4</v>
      </c>
      <c r="E232" s="74">
        <v>8.9999999999999998E-4</v>
      </c>
      <c r="F232" s="72" t="s">
        <v>334</v>
      </c>
      <c r="G232" s="73" t="s">
        <v>157</v>
      </c>
      <c r="H232" s="73" t="s">
        <v>17</v>
      </c>
    </row>
    <row r="233" spans="4:8" x14ac:dyDescent="0.2">
      <c r="D233" s="71">
        <f t="shared" si="3"/>
        <v>-5.0000000000000001E-4</v>
      </c>
      <c r="E233" s="74">
        <v>5.0000000000000001E-4</v>
      </c>
      <c r="F233" s="72" t="s">
        <v>334</v>
      </c>
      <c r="G233" s="73" t="s">
        <v>346</v>
      </c>
      <c r="H233" s="73" t="s">
        <v>109</v>
      </c>
    </row>
    <row r="234" spans="4:8" x14ac:dyDescent="0.2">
      <c r="D234" s="71">
        <f t="shared" si="3"/>
        <v>-1E-4</v>
      </c>
      <c r="E234" s="74">
        <v>1E-4</v>
      </c>
      <c r="F234" s="72" t="s">
        <v>334</v>
      </c>
      <c r="G234" s="73" t="s">
        <v>366</v>
      </c>
      <c r="H234" s="73" t="s">
        <v>17</v>
      </c>
    </row>
    <row r="235" spans="4:8" x14ac:dyDescent="0.2">
      <c r="D235" s="71">
        <f t="shared" si="3"/>
        <v>-2.0000000000000001E-4</v>
      </c>
      <c r="E235" s="74">
        <v>2.0000000000000001E-4</v>
      </c>
      <c r="F235" s="72" t="s">
        <v>334</v>
      </c>
      <c r="G235" s="73" t="s">
        <v>204</v>
      </c>
      <c r="H235" s="73" t="s">
        <v>111</v>
      </c>
    </row>
    <row r="236" spans="4:8" x14ac:dyDescent="0.2">
      <c r="D236" s="71">
        <f t="shared" si="3"/>
        <v>5.0000000000000001E-3</v>
      </c>
      <c r="E236" s="74">
        <v>2.9999999999999997E-4</v>
      </c>
      <c r="F236" s="71">
        <v>5.3E-3</v>
      </c>
      <c r="G236" s="73" t="s">
        <v>161</v>
      </c>
      <c r="H236" s="73" t="s">
        <v>17</v>
      </c>
    </row>
    <row r="237" spans="4:8" x14ac:dyDescent="0.2">
      <c r="D237" s="71">
        <f t="shared" si="3"/>
        <v>-5.9999999999999995E-4</v>
      </c>
      <c r="E237" s="74">
        <v>5.9999999999999995E-4</v>
      </c>
      <c r="F237" s="72" t="s">
        <v>334</v>
      </c>
      <c r="G237" s="73" t="s">
        <v>347</v>
      </c>
      <c r="H237" s="73" t="s">
        <v>339</v>
      </c>
    </row>
    <row r="238" spans="4:8" x14ac:dyDescent="0.2">
      <c r="D238" s="71">
        <f t="shared" si="3"/>
        <v>-2.9999999999999997E-4</v>
      </c>
      <c r="E238" s="74">
        <v>2.9999999999999997E-4</v>
      </c>
      <c r="F238" s="72" t="s">
        <v>334</v>
      </c>
      <c r="G238" s="73" t="s">
        <v>169</v>
      </c>
      <c r="H238" s="73" t="s">
        <v>99</v>
      </c>
    </row>
    <row r="239" spans="4:8" x14ac:dyDescent="0.2">
      <c r="D239" s="71">
        <f t="shared" si="3"/>
        <v>-3.4000000000000002E-3</v>
      </c>
      <c r="E239" s="74">
        <v>7.7000000000000002E-3</v>
      </c>
      <c r="F239" s="71">
        <v>4.3E-3</v>
      </c>
      <c r="G239" s="73" t="s">
        <v>295</v>
      </c>
      <c r="H239" s="73" t="s">
        <v>17</v>
      </c>
    </row>
    <row r="240" spans="4:8" x14ac:dyDescent="0.2">
      <c r="D240" s="71">
        <f t="shared" si="3"/>
        <v>0</v>
      </c>
      <c r="E240" s="74">
        <v>0</v>
      </c>
      <c r="F240" s="72" t="s">
        <v>334</v>
      </c>
      <c r="G240" s="73" t="s">
        <v>224</v>
      </c>
      <c r="H240" s="73" t="s">
        <v>339</v>
      </c>
    </row>
    <row r="241" spans="4:8" x14ac:dyDescent="0.2">
      <c r="D241" s="71">
        <f t="shared" si="3"/>
        <v>0</v>
      </c>
      <c r="E241" s="74">
        <v>0</v>
      </c>
      <c r="F241" s="72" t="s">
        <v>334</v>
      </c>
      <c r="G241" s="73" t="s">
        <v>164</v>
      </c>
      <c r="H241" s="73" t="s">
        <v>99</v>
      </c>
    </row>
    <row r="242" spans="4:8" x14ac:dyDescent="0.2">
      <c r="D242" s="71">
        <f t="shared" si="3"/>
        <v>-2.0000000000000001E-4</v>
      </c>
      <c r="E242" s="74">
        <v>2.0000000000000001E-4</v>
      </c>
      <c r="F242" s="72" t="s">
        <v>334</v>
      </c>
      <c r="G242" s="73" t="s">
        <v>184</v>
      </c>
      <c r="H242" s="73" t="s">
        <v>311</v>
      </c>
    </row>
    <row r="243" spans="4:8" x14ac:dyDescent="0.2">
      <c r="D243" s="71">
        <f t="shared" si="3"/>
        <v>-2.0000000000000001E-4</v>
      </c>
      <c r="E243" s="74">
        <v>2.0000000000000001E-4</v>
      </c>
      <c r="F243" s="72" t="s">
        <v>334</v>
      </c>
      <c r="G243" s="73" t="s">
        <v>148</v>
      </c>
      <c r="H243" s="73" t="s">
        <v>17</v>
      </c>
    </row>
    <row r="244" spans="4:8" x14ac:dyDescent="0.2">
      <c r="D244" s="71">
        <f t="shared" si="3"/>
        <v>6.2000000000000006E-3</v>
      </c>
      <c r="E244" s="74">
        <v>1.6199999999999999E-2</v>
      </c>
      <c r="F244" s="71">
        <v>2.24E-2</v>
      </c>
      <c r="G244" s="73" t="s">
        <v>181</v>
      </c>
      <c r="H244" s="73" t="s">
        <v>113</v>
      </c>
    </row>
    <row r="245" spans="4:8" x14ac:dyDescent="0.2">
      <c r="D245" s="71">
        <f t="shared" si="3"/>
        <v>-5.0000000000000001E-4</v>
      </c>
      <c r="E245" s="74">
        <v>5.0000000000000001E-4</v>
      </c>
      <c r="F245" s="72" t="s">
        <v>334</v>
      </c>
      <c r="G245" s="73" t="s">
        <v>240</v>
      </c>
      <c r="H245" s="73" t="s">
        <v>345</v>
      </c>
    </row>
    <row r="246" spans="4:8" x14ac:dyDescent="0.2">
      <c r="D246" s="71">
        <f t="shared" si="3"/>
        <v>-1.5E-3</v>
      </c>
      <c r="E246" s="74">
        <v>1.5E-3</v>
      </c>
      <c r="F246" s="72" t="s">
        <v>334</v>
      </c>
      <c r="G246" s="73" t="s">
        <v>198</v>
      </c>
      <c r="H246" s="73" t="s">
        <v>112</v>
      </c>
    </row>
    <row r="247" spans="4:8" x14ac:dyDescent="0.2">
      <c r="D247" s="71">
        <f t="shared" si="3"/>
        <v>3.2000000000000002E-3</v>
      </c>
      <c r="E247" s="74">
        <v>2.0999999999999999E-3</v>
      </c>
      <c r="F247" s="71">
        <v>5.3E-3</v>
      </c>
      <c r="G247" s="73" t="s">
        <v>176</v>
      </c>
      <c r="H247" s="73" t="s">
        <v>314</v>
      </c>
    </row>
    <row r="248" spans="4:8" x14ac:dyDescent="0.2">
      <c r="D248" s="71">
        <f t="shared" si="3"/>
        <v>-6.9999999999999999E-4</v>
      </c>
      <c r="E248" s="74">
        <v>6.9999999999999999E-4</v>
      </c>
      <c r="F248" s="72" t="s">
        <v>334</v>
      </c>
      <c r="G248" s="73" t="s">
        <v>179</v>
      </c>
      <c r="H248" s="73" t="s">
        <v>113</v>
      </c>
    </row>
    <row r="249" spans="4:8" x14ac:dyDescent="0.2">
      <c r="D249" s="71">
        <f t="shared" si="3"/>
        <v>-2.0000000000000001E-4</v>
      </c>
      <c r="E249" s="74">
        <v>2.0000000000000001E-4</v>
      </c>
      <c r="F249" s="72" t="s">
        <v>334</v>
      </c>
      <c r="G249" s="73" t="s">
        <v>342</v>
      </c>
      <c r="H249" s="73" t="s">
        <v>315</v>
      </c>
    </row>
    <row r="250" spans="4:8" x14ac:dyDescent="0.2">
      <c r="D250" s="71">
        <f t="shared" si="3"/>
        <v>3.3999999999999994E-3</v>
      </c>
      <c r="E250" s="74">
        <v>1.1000000000000001E-3</v>
      </c>
      <c r="F250" s="71">
        <v>4.4999999999999997E-3</v>
      </c>
      <c r="G250" s="73" t="s">
        <v>292</v>
      </c>
      <c r="H250" s="73" t="s">
        <v>110</v>
      </c>
    </row>
    <row r="251" spans="4:8" x14ac:dyDescent="0.2">
      <c r="D251" s="71">
        <f t="shared" si="3"/>
        <v>-4.0000000000000002E-4</v>
      </c>
      <c r="E251" s="74">
        <v>4.0000000000000002E-4</v>
      </c>
      <c r="F251" s="72" t="s">
        <v>334</v>
      </c>
      <c r="G251" s="73" t="s">
        <v>367</v>
      </c>
      <c r="H251" s="73" t="s">
        <v>98</v>
      </c>
    </row>
    <row r="252" spans="4:8" x14ac:dyDescent="0.2">
      <c r="D252" s="71">
        <f t="shared" si="3"/>
        <v>-1E-4</v>
      </c>
      <c r="E252" s="74">
        <v>1E-4</v>
      </c>
      <c r="F252" s="72" t="s">
        <v>334</v>
      </c>
      <c r="G252" s="73" t="s">
        <v>423</v>
      </c>
      <c r="H252" s="73" t="s">
        <v>129</v>
      </c>
    </row>
    <row r="253" spans="4:8" x14ac:dyDescent="0.2">
      <c r="D253" s="71">
        <f t="shared" si="3"/>
        <v>-4.5999999999999999E-3</v>
      </c>
      <c r="E253" s="74">
        <v>4.5999999999999999E-3</v>
      </c>
      <c r="F253" s="72" t="s">
        <v>334</v>
      </c>
      <c r="G253" s="73" t="s">
        <v>433</v>
      </c>
      <c r="H253" s="73" t="s">
        <v>129</v>
      </c>
    </row>
    <row r="254" spans="4:8" x14ac:dyDescent="0.2">
      <c r="D254" s="71">
        <f t="shared" si="3"/>
        <v>-2.0000000000000001E-4</v>
      </c>
      <c r="E254" s="74">
        <v>2.0000000000000001E-4</v>
      </c>
      <c r="F254" s="72" t="s">
        <v>334</v>
      </c>
      <c r="G254" s="73" t="s">
        <v>432</v>
      </c>
      <c r="H254" s="73" t="s">
        <v>129</v>
      </c>
    </row>
    <row r="255" spans="4:8" x14ac:dyDescent="0.2">
      <c r="D255" s="71">
        <f t="shared" si="3"/>
        <v>0</v>
      </c>
      <c r="E255" s="74">
        <v>0</v>
      </c>
      <c r="F255" s="72" t="s">
        <v>334</v>
      </c>
      <c r="G255" s="73" t="s">
        <v>434</v>
      </c>
      <c r="H255" s="73" t="s">
        <v>129</v>
      </c>
    </row>
    <row r="256" spans="4:8" x14ac:dyDescent="0.2">
      <c r="D256" s="71">
        <f t="shared" si="3"/>
        <v>-8.9999999999999998E-4</v>
      </c>
      <c r="E256" s="74">
        <v>8.9999999999999998E-4</v>
      </c>
      <c r="F256" s="72" t="s">
        <v>334</v>
      </c>
      <c r="G256" s="73" t="s">
        <v>420</v>
      </c>
      <c r="H256" s="73" t="s">
        <v>129</v>
      </c>
    </row>
    <row r="257" spans="4:8" x14ac:dyDescent="0.2">
      <c r="D257" s="71">
        <f t="shared" si="3"/>
        <v>-2.0999999999999999E-3</v>
      </c>
      <c r="E257" s="74">
        <v>2.0999999999999999E-3</v>
      </c>
      <c r="F257" s="72" t="s">
        <v>334</v>
      </c>
      <c r="G257" s="73" t="s">
        <v>421</v>
      </c>
      <c r="H257" s="73" t="s">
        <v>129</v>
      </c>
    </row>
    <row r="258" spans="4:8" x14ac:dyDescent="0.2">
      <c r="D258" s="71">
        <f t="shared" si="3"/>
        <v>-1E-4</v>
      </c>
      <c r="E258" s="74">
        <v>1E-4</v>
      </c>
      <c r="F258" s="72" t="s">
        <v>334</v>
      </c>
      <c r="G258" s="73" t="s">
        <v>426</v>
      </c>
      <c r="H258" s="73" t="s">
        <v>129</v>
      </c>
    </row>
    <row r="259" spans="4:8" x14ac:dyDescent="0.2">
      <c r="D259" s="71">
        <f t="shared" ref="D259:D308" si="4">F259-E259</f>
        <v>8.5000000000000006E-3</v>
      </c>
      <c r="E259" s="74">
        <v>0</v>
      </c>
      <c r="F259" s="71">
        <v>8.5000000000000006E-3</v>
      </c>
      <c r="G259" s="73" t="s">
        <v>302</v>
      </c>
      <c r="H259" s="73" t="s">
        <v>129</v>
      </c>
    </row>
    <row r="260" spans="4:8" x14ac:dyDescent="0.2">
      <c r="D260" s="71">
        <f t="shared" si="4"/>
        <v>2.2000000000000001E-3</v>
      </c>
      <c r="E260" s="74">
        <v>0</v>
      </c>
      <c r="F260" s="71">
        <v>2.2000000000000001E-3</v>
      </c>
      <c r="G260" s="73" t="s">
        <v>297</v>
      </c>
      <c r="H260" s="73" t="s">
        <v>129</v>
      </c>
    </row>
    <row r="261" spans="4:8" x14ac:dyDescent="0.2">
      <c r="D261" s="71">
        <f t="shared" si="4"/>
        <v>1.11E-2</v>
      </c>
      <c r="E261" s="74">
        <v>0</v>
      </c>
      <c r="F261" s="71">
        <v>1.11E-2</v>
      </c>
      <c r="G261" s="73" t="s">
        <v>300</v>
      </c>
      <c r="H261" s="73" t="s">
        <v>129</v>
      </c>
    </row>
    <row r="262" spans="4:8" x14ac:dyDescent="0.2">
      <c r="D262" s="71">
        <f t="shared" si="4"/>
        <v>9.4999999999999998E-3</v>
      </c>
      <c r="E262" s="74">
        <v>0</v>
      </c>
      <c r="F262" s="71">
        <v>9.4999999999999998E-3</v>
      </c>
      <c r="G262" s="73" t="s">
        <v>301</v>
      </c>
      <c r="H262" s="73" t="s">
        <v>129</v>
      </c>
    </row>
    <row r="263" spans="4:8" x14ac:dyDescent="0.2">
      <c r="D263" s="71">
        <f t="shared" si="4"/>
        <v>-2.0000000000000001E-4</v>
      </c>
      <c r="E263" s="74">
        <v>2.0000000000000001E-4</v>
      </c>
      <c r="F263" s="72" t="s">
        <v>334</v>
      </c>
      <c r="G263" s="73" t="s">
        <v>200</v>
      </c>
      <c r="H263" s="73" t="s">
        <v>111</v>
      </c>
    </row>
    <row r="264" spans="4:8" x14ac:dyDescent="0.2">
      <c r="D264" s="71">
        <f t="shared" si="4"/>
        <v>1.0999999999999998E-3</v>
      </c>
      <c r="E264" s="74">
        <v>6.9999999999999999E-4</v>
      </c>
      <c r="F264" s="71">
        <v>1.8E-3</v>
      </c>
      <c r="G264" s="73" t="s">
        <v>296</v>
      </c>
      <c r="H264" s="73" t="s">
        <v>315</v>
      </c>
    </row>
    <row r="265" spans="4:8" x14ac:dyDescent="0.2">
      <c r="D265" s="71">
        <f t="shared" si="4"/>
        <v>-1E-4</v>
      </c>
      <c r="E265" s="74">
        <v>1E-4</v>
      </c>
      <c r="F265" s="72" t="s">
        <v>334</v>
      </c>
      <c r="G265" s="73" t="s">
        <v>236</v>
      </c>
      <c r="H265" s="73" t="s">
        <v>104</v>
      </c>
    </row>
    <row r="266" spans="4:8" x14ac:dyDescent="0.2">
      <c r="D266" s="71">
        <f t="shared" si="4"/>
        <v>-1.1000000000000001E-3</v>
      </c>
      <c r="E266" s="74">
        <v>1.1000000000000001E-3</v>
      </c>
      <c r="F266" s="72" t="s">
        <v>334</v>
      </c>
      <c r="G266" s="73" t="s">
        <v>376</v>
      </c>
      <c r="H266" s="73" t="s">
        <v>321</v>
      </c>
    </row>
    <row r="267" spans="4:8" x14ac:dyDescent="0.2">
      <c r="D267" s="71">
        <f t="shared" si="4"/>
        <v>-8.9999999999999998E-4</v>
      </c>
      <c r="E267" s="74">
        <v>8.9999999999999998E-4</v>
      </c>
      <c r="F267" s="71">
        <v>0</v>
      </c>
      <c r="G267" s="73" t="s">
        <v>192</v>
      </c>
      <c r="H267" s="73" t="s">
        <v>311</v>
      </c>
    </row>
    <row r="268" spans="4:8" x14ac:dyDescent="0.2">
      <c r="D268" s="71">
        <f t="shared" si="4"/>
        <v>-4.0000000000000002E-4</v>
      </c>
      <c r="E268" s="74">
        <v>4.0000000000000002E-4</v>
      </c>
      <c r="F268" s="71">
        <v>0</v>
      </c>
      <c r="G268" s="73" t="s">
        <v>141</v>
      </c>
      <c r="H268" s="73" t="s">
        <v>17</v>
      </c>
    </row>
    <row r="269" spans="4:8" x14ac:dyDescent="0.2">
      <c r="D269" s="71">
        <f t="shared" si="4"/>
        <v>-2.9999999999999997E-4</v>
      </c>
      <c r="E269" s="74">
        <v>2.9999999999999997E-4</v>
      </c>
      <c r="F269" s="71">
        <v>0</v>
      </c>
      <c r="G269" s="73" t="s">
        <v>353</v>
      </c>
      <c r="H269" s="73" t="s">
        <v>17</v>
      </c>
    </row>
    <row r="270" spans="4:8" x14ac:dyDescent="0.2">
      <c r="D270" s="71">
        <f t="shared" si="4"/>
        <v>0</v>
      </c>
      <c r="E270" s="74">
        <v>0</v>
      </c>
      <c r="F270" s="71">
        <v>0</v>
      </c>
      <c r="G270" s="73" t="s">
        <v>261</v>
      </c>
      <c r="H270" s="73" t="s">
        <v>108</v>
      </c>
    </row>
    <row r="271" spans="4:8" x14ac:dyDescent="0.2">
      <c r="D271" s="71">
        <f t="shared" si="4"/>
        <v>-2.9999999999999997E-4</v>
      </c>
      <c r="E271" s="74">
        <v>2.9999999999999997E-4</v>
      </c>
      <c r="F271" s="71">
        <v>0</v>
      </c>
      <c r="G271" s="73" t="s">
        <v>341</v>
      </c>
      <c r="H271" s="73" t="s">
        <v>319</v>
      </c>
    </row>
    <row r="272" spans="4:8" x14ac:dyDescent="0.2">
      <c r="D272" s="71">
        <f t="shared" si="4"/>
        <v>0</v>
      </c>
      <c r="E272" s="74">
        <v>0</v>
      </c>
      <c r="F272" s="71">
        <v>0</v>
      </c>
      <c r="G272" s="73" t="s">
        <v>239</v>
      </c>
      <c r="H272" s="73" t="s">
        <v>103</v>
      </c>
    </row>
    <row r="273" spans="4:8" x14ac:dyDescent="0.2">
      <c r="D273" s="71">
        <f t="shared" si="4"/>
        <v>3.9999999999999996E-4</v>
      </c>
      <c r="E273" s="74">
        <v>8.9999999999999998E-4</v>
      </c>
      <c r="F273" s="71">
        <v>1.2999999999999999E-3</v>
      </c>
      <c r="G273" s="73" t="s">
        <v>186</v>
      </c>
      <c r="H273" s="73" t="s">
        <v>311</v>
      </c>
    </row>
    <row r="274" spans="4:8" x14ac:dyDescent="0.2">
      <c r="D274" s="71">
        <f t="shared" si="4"/>
        <v>-2.0000000000000001E-4</v>
      </c>
      <c r="E274" s="74">
        <v>2.0000000000000001E-4</v>
      </c>
      <c r="F274" s="72" t="s">
        <v>334</v>
      </c>
      <c r="G274" s="73" t="s">
        <v>429</v>
      </c>
      <c r="H274" s="73" t="s">
        <v>129</v>
      </c>
    </row>
    <row r="275" spans="4:8" x14ac:dyDescent="0.2">
      <c r="D275" s="71">
        <f t="shared" si="4"/>
        <v>-2.9999999999999997E-4</v>
      </c>
      <c r="E275" s="74">
        <v>2.9999999999999997E-4</v>
      </c>
      <c r="F275" s="72" t="s">
        <v>334</v>
      </c>
      <c r="G275" s="73" t="s">
        <v>430</v>
      </c>
      <c r="H275" s="73" t="s">
        <v>129</v>
      </c>
    </row>
    <row r="276" spans="4:8" x14ac:dyDescent="0.2">
      <c r="D276" s="71">
        <f t="shared" si="4"/>
        <v>-0.01</v>
      </c>
      <c r="E276" s="74">
        <v>0.01</v>
      </c>
      <c r="F276" s="71">
        <v>0</v>
      </c>
      <c r="G276" s="73" t="s">
        <v>419</v>
      </c>
      <c r="H276" s="73" t="s">
        <v>129</v>
      </c>
    </row>
    <row r="277" spans="4:8" x14ac:dyDescent="0.2">
      <c r="D277" s="71">
        <f t="shared" si="4"/>
        <v>-2E-3</v>
      </c>
      <c r="E277" s="74">
        <v>2E-3</v>
      </c>
      <c r="F277" s="71">
        <v>0</v>
      </c>
      <c r="G277" s="73" t="s">
        <v>431</v>
      </c>
      <c r="H277" s="73" t="s">
        <v>129</v>
      </c>
    </row>
    <row r="278" spans="4:8" x14ac:dyDescent="0.2">
      <c r="D278" s="71">
        <f t="shared" si="4"/>
        <v>-3.2000000000000002E-3</v>
      </c>
      <c r="E278" s="74">
        <v>3.2000000000000002E-3</v>
      </c>
      <c r="F278" s="71">
        <v>0</v>
      </c>
      <c r="G278" s="73" t="s">
        <v>417</v>
      </c>
      <c r="H278" s="73" t="s">
        <v>129</v>
      </c>
    </row>
    <row r="279" spans="4:8" x14ac:dyDescent="0.2">
      <c r="D279" s="71">
        <f t="shared" si="4"/>
        <v>-4.4999999999999997E-3</v>
      </c>
      <c r="E279" s="74">
        <v>4.4999999999999997E-3</v>
      </c>
      <c r="F279" s="71">
        <v>0</v>
      </c>
      <c r="G279" s="73" t="s">
        <v>418</v>
      </c>
      <c r="H279" s="73" t="s">
        <v>129</v>
      </c>
    </row>
    <row r="280" spans="4:8" x14ac:dyDescent="0.2">
      <c r="D280" s="71">
        <f t="shared" si="4"/>
        <v>-2.9999999999999997E-4</v>
      </c>
      <c r="E280" s="74">
        <v>2.9999999999999997E-4</v>
      </c>
      <c r="F280" s="71">
        <v>0</v>
      </c>
      <c r="G280" s="73" t="s">
        <v>437</v>
      </c>
      <c r="H280" s="73" t="s">
        <v>129</v>
      </c>
    </row>
    <row r="281" spans="4:8" x14ac:dyDescent="0.2">
      <c r="D281" s="71">
        <f t="shared" si="4"/>
        <v>-1E-4</v>
      </c>
      <c r="E281" s="74">
        <v>1E-4</v>
      </c>
      <c r="F281" s="71">
        <v>0</v>
      </c>
      <c r="G281" s="73" t="s">
        <v>248</v>
      </c>
      <c r="H281" s="73" t="s">
        <v>101</v>
      </c>
    </row>
    <row r="282" spans="4:8" x14ac:dyDescent="0.2">
      <c r="D282" s="71">
        <f t="shared" si="4"/>
        <v>-2.0000000000000001E-4</v>
      </c>
      <c r="E282" s="74">
        <v>2.0000000000000001E-4</v>
      </c>
      <c r="F282" s="71">
        <v>0</v>
      </c>
      <c r="G282" s="73" t="s">
        <v>338</v>
      </c>
      <c r="H282" s="73" t="s">
        <v>107</v>
      </c>
    </row>
    <row r="283" spans="4:8" x14ac:dyDescent="0.2">
      <c r="D283" s="71">
        <f t="shared" si="4"/>
        <v>-5.0000000000000001E-4</v>
      </c>
      <c r="E283" s="74">
        <v>5.0000000000000001E-4</v>
      </c>
      <c r="F283" s="71">
        <v>0</v>
      </c>
      <c r="G283" s="73" t="s">
        <v>244</v>
      </c>
      <c r="H283" s="73" t="s">
        <v>99</v>
      </c>
    </row>
    <row r="284" spans="4:8" x14ac:dyDescent="0.2">
      <c r="D284" s="71">
        <f t="shared" si="4"/>
        <v>-4.0000000000000002E-4</v>
      </c>
      <c r="E284" s="74">
        <v>4.0000000000000002E-4</v>
      </c>
      <c r="F284" s="71">
        <v>0</v>
      </c>
      <c r="G284" s="73" t="s">
        <v>154</v>
      </c>
      <c r="H284" s="73" t="s">
        <v>17</v>
      </c>
    </row>
    <row r="285" spans="4:8" x14ac:dyDescent="0.2">
      <c r="D285" s="71">
        <f t="shared" si="4"/>
        <v>-2.9999999999999997E-4</v>
      </c>
      <c r="E285" s="74">
        <v>2.9999999999999997E-4</v>
      </c>
      <c r="F285" s="71">
        <v>0</v>
      </c>
      <c r="G285" s="73" t="s">
        <v>217</v>
      </c>
      <c r="H285" s="73" t="s">
        <v>315</v>
      </c>
    </row>
    <row r="286" spans="4:8" x14ac:dyDescent="0.2">
      <c r="D286" s="71">
        <f t="shared" si="4"/>
        <v>-2.0000000000000001E-4</v>
      </c>
      <c r="E286" s="74">
        <v>2.0000000000000001E-4</v>
      </c>
      <c r="F286" s="71">
        <v>0</v>
      </c>
      <c r="G286" s="73" t="s">
        <v>335</v>
      </c>
      <c r="H286" s="73" t="s">
        <v>112</v>
      </c>
    </row>
    <row r="287" spans="4:8" x14ac:dyDescent="0.2">
      <c r="D287" s="71">
        <f t="shared" si="4"/>
        <v>2.8999999999999998E-3</v>
      </c>
      <c r="E287" s="74">
        <v>0</v>
      </c>
      <c r="F287" s="71">
        <v>2.8999999999999998E-3</v>
      </c>
      <c r="G287" s="73" t="s">
        <v>154</v>
      </c>
      <c r="H287" s="73" t="s">
        <v>17</v>
      </c>
    </row>
    <row r="288" spans="4:8" x14ac:dyDescent="0.2">
      <c r="D288" s="71">
        <f t="shared" si="4"/>
        <v>2.0000000000000009E-4</v>
      </c>
      <c r="E288" s="74">
        <v>1.1999999999999999E-3</v>
      </c>
      <c r="F288" s="71">
        <v>1.4E-3</v>
      </c>
      <c r="G288" s="73" t="s">
        <v>131</v>
      </c>
      <c r="H288" s="73" t="s">
        <v>17</v>
      </c>
    </row>
    <row r="289" spans="4:8" x14ac:dyDescent="0.2">
      <c r="D289" s="71">
        <f t="shared" si="4"/>
        <v>-2.9999999999999997E-4</v>
      </c>
      <c r="E289" s="74">
        <v>2.9999999999999997E-4</v>
      </c>
      <c r="F289" s="71">
        <v>0</v>
      </c>
      <c r="G289" s="73" t="s">
        <v>216</v>
      </c>
      <c r="H289" s="73" t="s">
        <v>315</v>
      </c>
    </row>
    <row r="290" spans="4:8" x14ac:dyDescent="0.2">
      <c r="D290" s="71">
        <f t="shared" si="4"/>
        <v>0</v>
      </c>
      <c r="E290" s="74">
        <v>0</v>
      </c>
      <c r="F290" s="71">
        <v>0</v>
      </c>
      <c r="G290" s="73" t="s">
        <v>119</v>
      </c>
      <c r="H290" s="73" t="s">
        <v>99</v>
      </c>
    </row>
    <row r="291" spans="4:8" x14ac:dyDescent="0.2">
      <c r="D291" s="71">
        <f t="shared" si="4"/>
        <v>-1E-4</v>
      </c>
      <c r="E291" s="74">
        <v>1E-4</v>
      </c>
      <c r="F291" s="71">
        <v>0</v>
      </c>
      <c r="G291" s="73" t="s">
        <v>370</v>
      </c>
      <c r="H291" s="73" t="s">
        <v>17</v>
      </c>
    </row>
    <row r="292" spans="4:8" x14ac:dyDescent="0.2">
      <c r="D292" s="71">
        <f t="shared" si="4"/>
        <v>-1E-4</v>
      </c>
      <c r="E292" s="74">
        <v>1E-4</v>
      </c>
      <c r="F292" s="71">
        <v>0</v>
      </c>
      <c r="G292" s="73" t="s">
        <v>211</v>
      </c>
      <c r="H292" s="73" t="s">
        <v>108</v>
      </c>
    </row>
    <row r="293" spans="4:8" x14ac:dyDescent="0.2">
      <c r="D293" s="71">
        <f t="shared" si="4"/>
        <v>8.9999999999999998E-4</v>
      </c>
      <c r="E293" s="74" t="s">
        <v>334</v>
      </c>
      <c r="F293" s="71">
        <v>8.9999999999999998E-4</v>
      </c>
      <c r="G293" s="73" t="s">
        <v>279</v>
      </c>
      <c r="H293" s="73" t="s">
        <v>314</v>
      </c>
    </row>
    <row r="294" spans="4:8" x14ac:dyDescent="0.2">
      <c r="D294" s="71">
        <f t="shared" si="4"/>
        <v>-4.9999999999999958E-4</v>
      </c>
      <c r="E294" s="74">
        <v>4.7999999999999996E-3</v>
      </c>
      <c r="F294" s="71">
        <v>4.3E-3</v>
      </c>
      <c r="G294" s="73" t="s">
        <v>220</v>
      </c>
      <c r="H294" s="73" t="s">
        <v>99</v>
      </c>
    </row>
    <row r="295" spans="4:8" x14ac:dyDescent="0.2">
      <c r="D295" s="71">
        <f t="shared" si="4"/>
        <v>2.8000000000000004E-3</v>
      </c>
      <c r="E295" s="74">
        <v>0.01</v>
      </c>
      <c r="F295" s="71">
        <v>1.2800000000000001E-2</v>
      </c>
      <c r="G295" s="73" t="s">
        <v>299</v>
      </c>
      <c r="H295" s="73" t="s">
        <v>129</v>
      </c>
    </row>
    <row r="296" spans="4:8" x14ac:dyDescent="0.2">
      <c r="D296" s="71">
        <f t="shared" si="4"/>
        <v>8.9999999999999976E-4</v>
      </c>
      <c r="E296" s="74">
        <v>5.0000000000000001E-3</v>
      </c>
      <c r="F296" s="71">
        <v>5.8999999999999999E-3</v>
      </c>
      <c r="G296" s="73" t="s">
        <v>298</v>
      </c>
      <c r="H296" s="73" t="s">
        <v>129</v>
      </c>
    </row>
    <row r="297" spans="4:8" x14ac:dyDescent="0.2">
      <c r="D297" s="71">
        <f t="shared" si="4"/>
        <v>-2.3E-3</v>
      </c>
      <c r="E297" s="74">
        <v>2.3E-3</v>
      </c>
      <c r="F297" s="71">
        <v>0</v>
      </c>
      <c r="G297" s="73" t="s">
        <v>373</v>
      </c>
      <c r="H297" s="73" t="s">
        <v>107</v>
      </c>
    </row>
    <row r="298" spans="4:8" x14ac:dyDescent="0.2">
      <c r="D298" s="71">
        <f t="shared" si="4"/>
        <v>-5.0000000000000001E-4</v>
      </c>
      <c r="E298" s="74">
        <v>5.0000000000000001E-4</v>
      </c>
      <c r="F298" s="71">
        <v>0</v>
      </c>
      <c r="G298" s="73" t="s">
        <v>136</v>
      </c>
      <c r="H298" s="73" t="s">
        <v>17</v>
      </c>
    </row>
    <row r="299" spans="4:8" x14ac:dyDescent="0.2">
      <c r="D299" s="71">
        <f t="shared" si="4"/>
        <v>-2.9999999999999997E-4</v>
      </c>
      <c r="E299" s="74">
        <v>2.9999999999999997E-4</v>
      </c>
      <c r="F299" s="71">
        <v>0</v>
      </c>
      <c r="G299" s="73" t="s">
        <v>227</v>
      </c>
      <c r="H299" s="73" t="s">
        <v>339</v>
      </c>
    </row>
    <row r="300" spans="4:8" x14ac:dyDescent="0.2">
      <c r="D300" s="71">
        <f t="shared" si="4"/>
        <v>-1E-4</v>
      </c>
      <c r="E300" s="74">
        <v>1E-4</v>
      </c>
      <c r="F300" s="71">
        <v>0</v>
      </c>
      <c r="G300" s="73" t="s">
        <v>357</v>
      </c>
      <c r="H300" s="73" t="s">
        <v>339</v>
      </c>
    </row>
    <row r="301" spans="4:8" x14ac:dyDescent="0.2">
      <c r="D301" s="71">
        <f t="shared" si="4"/>
        <v>-2.0000000000000001E-4</v>
      </c>
      <c r="E301" s="74">
        <v>2.0000000000000001E-4</v>
      </c>
      <c r="F301" s="71">
        <v>0</v>
      </c>
      <c r="G301" s="73" t="s">
        <v>142</v>
      </c>
      <c r="H301" s="73"/>
    </row>
    <row r="302" spans="4:8" x14ac:dyDescent="0.2">
      <c r="D302" s="71">
        <f t="shared" si="4"/>
        <v>-1.8E-3</v>
      </c>
      <c r="E302" s="74">
        <v>1.8E-3</v>
      </c>
      <c r="F302" s="71">
        <v>0</v>
      </c>
      <c r="G302" s="73" t="s">
        <v>348</v>
      </c>
      <c r="H302" s="73" t="s">
        <v>319</v>
      </c>
    </row>
    <row r="303" spans="4:8" x14ac:dyDescent="0.2">
      <c r="D303" s="71">
        <f t="shared" si="4"/>
        <v>-1E-4</v>
      </c>
      <c r="E303" s="74">
        <v>1E-4</v>
      </c>
      <c r="F303" s="71">
        <v>0</v>
      </c>
      <c r="G303" s="73" t="s">
        <v>358</v>
      </c>
      <c r="H303" s="73"/>
    </row>
    <row r="304" spans="4:8" x14ac:dyDescent="0.2">
      <c r="D304" s="71">
        <f t="shared" si="4"/>
        <v>0</v>
      </c>
      <c r="E304" s="74">
        <v>0</v>
      </c>
      <c r="F304" s="71">
        <v>0</v>
      </c>
      <c r="G304" s="73" t="s">
        <v>163</v>
      </c>
      <c r="H304" s="73" t="s">
        <v>99</v>
      </c>
    </row>
    <row r="305" spans="4:8" x14ac:dyDescent="0.2">
      <c r="D305" s="71">
        <f t="shared" si="4"/>
        <v>-4.0000000000000002E-4</v>
      </c>
      <c r="E305" s="74">
        <v>4.0000000000000002E-4</v>
      </c>
      <c r="F305" s="71">
        <v>0</v>
      </c>
      <c r="G305" s="73" t="s">
        <v>414</v>
      </c>
      <c r="H305" s="73" t="s">
        <v>129</v>
      </c>
    </row>
    <row r="306" spans="4:8" x14ac:dyDescent="0.2">
      <c r="D306" s="71">
        <f t="shared" si="4"/>
        <v>-2.0000000000000001E-4</v>
      </c>
      <c r="E306" s="74">
        <v>2.0000000000000001E-4</v>
      </c>
      <c r="F306" s="71">
        <v>0</v>
      </c>
      <c r="G306" s="73" t="s">
        <v>428</v>
      </c>
      <c r="H306" s="73" t="s">
        <v>129</v>
      </c>
    </row>
    <row r="307" spans="4:8" x14ac:dyDescent="0.2">
      <c r="D307" s="71">
        <f t="shared" si="4"/>
        <v>-5.0000000000000001E-4</v>
      </c>
      <c r="E307" s="74">
        <v>5.0000000000000001E-4</v>
      </c>
      <c r="F307" s="71">
        <v>0</v>
      </c>
      <c r="G307" s="73" t="s">
        <v>427</v>
      </c>
      <c r="H307" s="73" t="s">
        <v>129</v>
      </c>
    </row>
    <row r="308" spans="4:8" x14ac:dyDescent="0.2">
      <c r="D308" s="71">
        <f t="shared" si="4"/>
        <v>-1.2999999999999999E-3</v>
      </c>
      <c r="E308" s="74">
        <v>1.2999999999999999E-3</v>
      </c>
      <c r="F308" s="71">
        <v>0</v>
      </c>
      <c r="G308" s="73" t="s">
        <v>175</v>
      </c>
      <c r="H308" s="73" t="s">
        <v>314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rightToLeft="1" zoomScaleNormal="100" workbookViewId="0">
      <selection activeCell="A34" sqref="A34"/>
    </sheetView>
  </sheetViews>
  <sheetFormatPr defaultColWidth="17.75" defaultRowHeight="14.25" x14ac:dyDescent="0.2"/>
  <cols>
    <col min="1" max="1" width="59.5" style="16" customWidth="1"/>
    <col min="2" max="2" width="19" style="16" bestFit="1" customWidth="1"/>
    <col min="3" max="5" width="17.75" style="16"/>
    <col min="6" max="6" width="32" style="16" customWidth="1"/>
    <col min="7" max="16384" width="17.75" style="16"/>
  </cols>
  <sheetData>
    <row r="2" spans="1:8" ht="16.5" thickBot="1" x14ac:dyDescent="0.3">
      <c r="A2" s="15" t="s">
        <v>87</v>
      </c>
    </row>
    <row r="3" spans="1:8" ht="43.5" customHeight="1" thickBot="1" x14ac:dyDescent="0.25">
      <c r="A3" s="157" t="s">
        <v>0</v>
      </c>
      <c r="B3" s="158" t="s">
        <v>459</v>
      </c>
      <c r="C3" s="159" t="s">
        <v>68</v>
      </c>
      <c r="D3" s="83" t="s">
        <v>121</v>
      </c>
      <c r="E3" s="160" t="s">
        <v>1</v>
      </c>
      <c r="F3" s="161" t="s">
        <v>2</v>
      </c>
      <c r="G3" s="162" t="s">
        <v>3</v>
      </c>
      <c r="H3" s="163" t="s">
        <v>460</v>
      </c>
    </row>
    <row r="4" spans="1:8" x14ac:dyDescent="0.2">
      <c r="A4" s="297" t="s">
        <v>4</v>
      </c>
      <c r="B4" s="136"/>
      <c r="C4" s="300">
        <v>0.4</v>
      </c>
      <c r="D4" s="303">
        <v>0.4</v>
      </c>
      <c r="E4" s="306" t="s">
        <v>8</v>
      </c>
      <c r="F4" s="309" t="s">
        <v>78</v>
      </c>
      <c r="G4" s="103" t="s">
        <v>48</v>
      </c>
      <c r="H4" s="282">
        <f>D4-C4</f>
        <v>0</v>
      </c>
    </row>
    <row r="5" spans="1:8" x14ac:dyDescent="0.2">
      <c r="A5" s="298"/>
      <c r="B5" s="91">
        <v>0.4385</v>
      </c>
      <c r="C5" s="301"/>
      <c r="D5" s="304"/>
      <c r="E5" s="307"/>
      <c r="F5" s="310"/>
      <c r="G5" s="104" t="s">
        <v>25</v>
      </c>
      <c r="H5" s="283"/>
    </row>
    <row r="6" spans="1:8" x14ac:dyDescent="0.2">
      <c r="A6" s="299"/>
      <c r="B6" s="87"/>
      <c r="C6" s="302"/>
      <c r="D6" s="305"/>
      <c r="E6" s="308"/>
      <c r="F6" s="311"/>
      <c r="G6" s="54"/>
      <c r="H6" s="284"/>
    </row>
    <row r="7" spans="1:8" ht="14.25" customHeight="1" x14ac:dyDescent="0.2">
      <c r="A7" s="285" t="s">
        <v>5</v>
      </c>
      <c r="B7" s="312">
        <v>0.2397</v>
      </c>
      <c r="C7" s="287">
        <v>0.27</v>
      </c>
      <c r="D7" s="289">
        <v>0.22</v>
      </c>
      <c r="E7" s="291" t="s">
        <v>9</v>
      </c>
      <c r="F7" s="293" t="s">
        <v>476</v>
      </c>
      <c r="G7" s="106" t="s">
        <v>29</v>
      </c>
      <c r="H7" s="295">
        <f>D7-C7</f>
        <v>-5.0000000000000017E-2</v>
      </c>
    </row>
    <row r="8" spans="1:8" ht="33" customHeight="1" x14ac:dyDescent="0.2">
      <c r="A8" s="286"/>
      <c r="B8" s="313"/>
      <c r="C8" s="288"/>
      <c r="D8" s="290"/>
      <c r="E8" s="292"/>
      <c r="F8" s="294"/>
      <c r="G8" s="54" t="s">
        <v>30</v>
      </c>
      <c r="H8" s="296"/>
    </row>
    <row r="9" spans="1:8" ht="14.25" customHeight="1" x14ac:dyDescent="0.2">
      <c r="A9" s="314" t="s">
        <v>81</v>
      </c>
      <c r="B9" s="320">
        <v>0.16669999999999999</v>
      </c>
      <c r="C9" s="316">
        <v>0.22</v>
      </c>
      <c r="D9" s="289">
        <v>0.18</v>
      </c>
      <c r="E9" s="318" t="s">
        <v>8</v>
      </c>
      <c r="F9" s="319" t="s">
        <v>126</v>
      </c>
      <c r="G9" s="106" t="s">
        <v>31</v>
      </c>
      <c r="H9" s="295">
        <f>D9-C9</f>
        <v>-4.0000000000000008E-2</v>
      </c>
    </row>
    <row r="10" spans="1:8" ht="42.75" x14ac:dyDescent="0.2">
      <c r="A10" s="315"/>
      <c r="B10" s="321"/>
      <c r="C10" s="317"/>
      <c r="D10" s="290"/>
      <c r="E10" s="278"/>
      <c r="F10" s="311"/>
      <c r="G10" s="54" t="s">
        <v>32</v>
      </c>
      <c r="H10" s="296"/>
    </row>
    <row r="11" spans="1:8" x14ac:dyDescent="0.2">
      <c r="A11" s="137" t="s">
        <v>17</v>
      </c>
      <c r="B11" s="92">
        <v>4.4400000000000002E-2</v>
      </c>
      <c r="C11" s="134">
        <v>0.08</v>
      </c>
      <c r="D11" s="149">
        <v>7.0000000000000007E-2</v>
      </c>
      <c r="E11" s="96" t="s">
        <v>9</v>
      </c>
      <c r="F11" s="93" t="s">
        <v>463</v>
      </c>
      <c r="G11" s="117" t="s">
        <v>80</v>
      </c>
      <c r="H11" s="138">
        <f>D11-C11</f>
        <v>-9.999999999999995E-3</v>
      </c>
    </row>
    <row r="12" spans="1:8" x14ac:dyDescent="0.2">
      <c r="A12" s="139" t="s">
        <v>88</v>
      </c>
      <c r="B12" s="133">
        <v>9.5699999999999993E-2</v>
      </c>
      <c r="C12" s="130">
        <v>0.04</v>
      </c>
      <c r="D12" s="150">
        <v>0.1</v>
      </c>
      <c r="E12" s="148" t="s">
        <v>9</v>
      </c>
      <c r="F12" s="131" t="s">
        <v>477</v>
      </c>
      <c r="G12" s="117" t="s">
        <v>127</v>
      </c>
      <c r="H12" s="140">
        <f>D12-C12</f>
        <v>6.0000000000000005E-2</v>
      </c>
    </row>
    <row r="13" spans="1:8" x14ac:dyDescent="0.2">
      <c r="A13" s="141" t="s">
        <v>41</v>
      </c>
      <c r="B13" s="92">
        <v>1.4999999999999999E-2</v>
      </c>
      <c r="C13" s="134">
        <v>0.03</v>
      </c>
      <c r="D13" s="149">
        <v>0.03</v>
      </c>
      <c r="E13" s="96" t="s">
        <v>9</v>
      </c>
      <c r="F13" s="24" t="s">
        <v>47</v>
      </c>
      <c r="G13" s="24" t="s">
        <v>20</v>
      </c>
      <c r="H13" s="138">
        <f>D13-C13</f>
        <v>0</v>
      </c>
    </row>
    <row r="14" spans="1:8" ht="15" x14ac:dyDescent="0.2">
      <c r="A14" s="142" t="s">
        <v>6</v>
      </c>
      <c r="B14" s="44">
        <f>SUM(B4:B13)</f>
        <v>1</v>
      </c>
      <c r="C14" s="135">
        <f>SUM(C4:C13)</f>
        <v>1.04</v>
      </c>
      <c r="D14" s="119">
        <f>SUM(D4:D13)</f>
        <v>1</v>
      </c>
      <c r="E14" s="27"/>
      <c r="F14" s="25"/>
      <c r="G14" s="25"/>
      <c r="H14" s="143">
        <f>SUM(H4:H13)</f>
        <v>-4.0000000000000015E-2</v>
      </c>
    </row>
    <row r="15" spans="1:8" ht="15" thickBot="1" x14ac:dyDescent="0.25">
      <c r="A15" s="144" t="s">
        <v>7</v>
      </c>
      <c r="B15" s="145">
        <v>0.20899999999999999</v>
      </c>
      <c r="C15" s="146">
        <v>0.15</v>
      </c>
      <c r="D15" s="164">
        <v>0.17</v>
      </c>
      <c r="E15" s="165" t="s">
        <v>8</v>
      </c>
      <c r="F15" s="154" t="s">
        <v>473</v>
      </c>
      <c r="G15" s="166" t="s">
        <v>33</v>
      </c>
      <c r="H15" s="167">
        <f>D15-C15</f>
        <v>2.0000000000000018E-2</v>
      </c>
    </row>
  </sheetData>
  <mergeCells count="20">
    <mergeCell ref="H9:H10"/>
    <mergeCell ref="A9:A10"/>
    <mergeCell ref="C9:C10"/>
    <mergeCell ref="D9:D10"/>
    <mergeCell ref="E9:E10"/>
    <mergeCell ref="F9:F10"/>
    <mergeCell ref="B9:B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B71" sqref="B71:D72"/>
    </sheetView>
  </sheetViews>
  <sheetFormatPr defaultColWidth="58" defaultRowHeight="14.25" x14ac:dyDescent="0.2"/>
  <cols>
    <col min="1" max="1" width="57.875" style="16" customWidth="1"/>
    <col min="2" max="2" width="21.25" style="16" customWidth="1"/>
    <col min="3" max="3" width="15.5" style="16" customWidth="1"/>
    <col min="4" max="4" width="13.625" style="16" customWidth="1"/>
    <col min="5" max="5" width="14.875" style="16" customWidth="1"/>
    <col min="6" max="6" width="15.625" style="16" customWidth="1"/>
    <col min="7" max="7" width="22.375" style="16" bestFit="1" customWidth="1"/>
    <col min="8" max="8" width="20.25" style="16" customWidth="1"/>
    <col min="9" max="16384" width="58" style="16"/>
  </cols>
  <sheetData>
    <row r="1" spans="1:8" ht="16.5" customHeight="1" x14ac:dyDescent="0.2"/>
    <row r="2" spans="1:8" ht="16.5" thickBot="1" x14ac:dyDescent="0.3">
      <c r="A2" s="15" t="s">
        <v>49</v>
      </c>
    </row>
    <row r="3" spans="1:8" ht="45.75" thickBot="1" x14ac:dyDescent="0.25">
      <c r="A3" s="98" t="s">
        <v>0</v>
      </c>
      <c r="B3" s="99" t="s">
        <v>459</v>
      </c>
      <c r="C3" s="99" t="s">
        <v>68</v>
      </c>
      <c r="D3" s="155" t="s">
        <v>121</v>
      </c>
      <c r="E3" s="182" t="s">
        <v>1</v>
      </c>
      <c r="F3" s="99" t="s">
        <v>2</v>
      </c>
      <c r="G3" s="183" t="s">
        <v>3</v>
      </c>
      <c r="H3" s="102" t="s">
        <v>460</v>
      </c>
    </row>
    <row r="4" spans="1:8" ht="15" customHeight="1" x14ac:dyDescent="0.2">
      <c r="A4" s="332" t="s">
        <v>4</v>
      </c>
      <c r="B4" s="331">
        <v>0.41339999999999999</v>
      </c>
      <c r="C4" s="334">
        <v>0.37</v>
      </c>
      <c r="D4" s="336">
        <v>0.39</v>
      </c>
      <c r="E4" s="324" t="s">
        <v>8</v>
      </c>
      <c r="F4" s="310" t="s">
        <v>42</v>
      </c>
      <c r="G4" s="184" t="s">
        <v>48</v>
      </c>
      <c r="H4" s="328">
        <f>D4-C4</f>
        <v>2.0000000000000018E-2</v>
      </c>
    </row>
    <row r="5" spans="1:8" x14ac:dyDescent="0.2">
      <c r="A5" s="332"/>
      <c r="B5" s="331"/>
      <c r="C5" s="334"/>
      <c r="D5" s="336"/>
      <c r="E5" s="325"/>
      <c r="F5" s="310"/>
      <c r="G5" s="184" t="s">
        <v>25</v>
      </c>
      <c r="H5" s="328"/>
    </row>
    <row r="6" spans="1:8" ht="18" customHeight="1" x14ac:dyDescent="0.2">
      <c r="A6" s="333"/>
      <c r="B6" s="321"/>
      <c r="C6" s="335"/>
      <c r="D6" s="337"/>
      <c r="E6" s="325"/>
      <c r="F6" s="311"/>
      <c r="G6" s="55"/>
      <c r="H6" s="323"/>
    </row>
    <row r="7" spans="1:8" x14ac:dyDescent="0.2">
      <c r="A7" s="340" t="s">
        <v>5</v>
      </c>
      <c r="B7" s="312">
        <v>0.2883</v>
      </c>
      <c r="C7" s="312">
        <v>0.28999999999999998</v>
      </c>
      <c r="D7" s="338">
        <v>0.25</v>
      </c>
      <c r="E7" s="326" t="s">
        <v>9</v>
      </c>
      <c r="F7" s="293" t="s">
        <v>467</v>
      </c>
      <c r="G7" s="185" t="s">
        <v>29</v>
      </c>
      <c r="H7" s="329">
        <f>D7-C7</f>
        <v>-3.999999999999998E-2</v>
      </c>
    </row>
    <row r="8" spans="1:8" x14ac:dyDescent="0.2">
      <c r="A8" s="340"/>
      <c r="B8" s="313"/>
      <c r="C8" s="313"/>
      <c r="D8" s="339"/>
      <c r="E8" s="326"/>
      <c r="F8" s="294"/>
      <c r="G8" s="55" t="s">
        <v>30</v>
      </c>
      <c r="H8" s="330"/>
    </row>
    <row r="9" spans="1:8" ht="14.25" customHeight="1" x14ac:dyDescent="0.2">
      <c r="A9" s="259" t="s">
        <v>81</v>
      </c>
      <c r="B9" s="320">
        <v>0.1847</v>
      </c>
      <c r="C9" s="320">
        <v>0.22</v>
      </c>
      <c r="D9" s="338">
        <v>0.18</v>
      </c>
      <c r="E9" s="327" t="s">
        <v>8</v>
      </c>
      <c r="F9" s="319" t="s">
        <v>126</v>
      </c>
      <c r="G9" s="185" t="s">
        <v>31</v>
      </c>
      <c r="H9" s="322">
        <f>D9-C9</f>
        <v>-4.0000000000000008E-2</v>
      </c>
    </row>
    <row r="10" spans="1:8" ht="28.5" x14ac:dyDescent="0.2">
      <c r="A10" s="260"/>
      <c r="B10" s="321"/>
      <c r="C10" s="321"/>
      <c r="D10" s="339"/>
      <c r="E10" s="327"/>
      <c r="F10" s="311"/>
      <c r="G10" s="55" t="s">
        <v>32</v>
      </c>
      <c r="H10" s="323"/>
    </row>
    <row r="11" spans="1:8" x14ac:dyDescent="0.2">
      <c r="A11" s="86" t="s">
        <v>17</v>
      </c>
      <c r="B11" s="46">
        <v>3.8100000000000002E-2</v>
      </c>
      <c r="C11" s="46">
        <v>7.4999999999999997E-2</v>
      </c>
      <c r="D11" s="84">
        <v>0.05</v>
      </c>
      <c r="E11" s="169" t="s">
        <v>9</v>
      </c>
      <c r="F11" s="168" t="s">
        <v>12</v>
      </c>
      <c r="G11" s="55" t="s">
        <v>80</v>
      </c>
      <c r="H11" s="45">
        <f>D11-C11</f>
        <v>-2.4999999999999994E-2</v>
      </c>
    </row>
    <row r="12" spans="1:8" x14ac:dyDescent="0.2">
      <c r="A12" s="42" t="s">
        <v>88</v>
      </c>
      <c r="B12" s="47">
        <v>6.9699999999999998E-2</v>
      </c>
      <c r="C12" s="46">
        <v>0.04</v>
      </c>
      <c r="D12" s="84">
        <v>0.1</v>
      </c>
      <c r="E12" s="169" t="s">
        <v>9</v>
      </c>
      <c r="F12" s="24" t="s">
        <v>477</v>
      </c>
      <c r="G12" s="117" t="s">
        <v>127</v>
      </c>
      <c r="H12" s="45">
        <f>D12-C12</f>
        <v>6.0000000000000005E-2</v>
      </c>
    </row>
    <row r="13" spans="1:8" ht="15" thickBot="1" x14ac:dyDescent="0.25">
      <c r="A13" s="105" t="s">
        <v>41</v>
      </c>
      <c r="B13" s="170">
        <v>5.7999999999999996E-3</v>
      </c>
      <c r="C13" s="133">
        <v>0.04</v>
      </c>
      <c r="D13" s="132">
        <v>0.03</v>
      </c>
      <c r="E13" s="171" t="s">
        <v>9</v>
      </c>
      <c r="F13" s="172" t="s">
        <v>47</v>
      </c>
      <c r="G13" s="173" t="s">
        <v>20</v>
      </c>
      <c r="H13" s="174">
        <f>D13-C13</f>
        <v>-1.0000000000000002E-2</v>
      </c>
    </row>
    <row r="14" spans="1:8" ht="15.75" thickBot="1" x14ac:dyDescent="0.25">
      <c r="A14" s="176" t="s">
        <v>6</v>
      </c>
      <c r="B14" s="177">
        <f>SUM(B4:B13)</f>
        <v>1</v>
      </c>
      <c r="C14" s="177">
        <f>SUM(C4:C13)</f>
        <v>1.0349999999999999</v>
      </c>
      <c r="D14" s="177">
        <f>SUM(D4:D13)</f>
        <v>1</v>
      </c>
      <c r="E14" s="178"/>
      <c r="F14" s="179"/>
      <c r="G14" s="180"/>
      <c r="H14" s="181">
        <f>SUM(H4:H13)</f>
        <v>-3.4999999999999962E-2</v>
      </c>
    </row>
    <row r="15" spans="1:8" ht="15" thickBot="1" x14ac:dyDescent="0.25">
      <c r="A15" s="175" t="s">
        <v>7</v>
      </c>
      <c r="B15" s="145">
        <v>0.21110000000000001</v>
      </c>
      <c r="C15" s="145">
        <v>0.15</v>
      </c>
      <c r="D15" s="186">
        <v>0.17</v>
      </c>
      <c r="E15" s="187" t="s">
        <v>8</v>
      </c>
      <c r="F15" s="147" t="s">
        <v>473</v>
      </c>
      <c r="G15" s="188" t="s">
        <v>33</v>
      </c>
      <c r="H15" s="189">
        <f>D15-C15</f>
        <v>2.0000000000000018E-2</v>
      </c>
    </row>
  </sheetData>
  <mergeCells count="21">
    <mergeCell ref="A9:A10"/>
    <mergeCell ref="C9:C10"/>
    <mergeCell ref="D9:D10"/>
    <mergeCell ref="A7:A8"/>
    <mergeCell ref="C7:C8"/>
    <mergeCell ref="D7:D8"/>
    <mergeCell ref="B9:B10"/>
    <mergeCell ref="B4:B6"/>
    <mergeCell ref="B7:B8"/>
    <mergeCell ref="A4:A6"/>
    <mergeCell ref="C4:C6"/>
    <mergeCell ref="D4:D6"/>
    <mergeCell ref="F4:F6"/>
    <mergeCell ref="H9:H10"/>
    <mergeCell ref="E4:E6"/>
    <mergeCell ref="E7:E8"/>
    <mergeCell ref="E9:E10"/>
    <mergeCell ref="H4:H6"/>
    <mergeCell ref="H7:H8"/>
    <mergeCell ref="F7:F8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1" sqref="G11"/>
    </sheetView>
  </sheetViews>
  <sheetFormatPr defaultRowHeight="14.25" x14ac:dyDescent="0.2"/>
  <cols>
    <col min="1" max="1" width="46.875" style="16" customWidth="1"/>
    <col min="2" max="2" width="17.75" style="16"/>
    <col min="3" max="3" width="18.625" style="16" bestFit="1" customWidth="1"/>
    <col min="4" max="4" width="15" style="16" customWidth="1"/>
    <col min="5" max="6" width="17.75" style="16"/>
    <col min="7" max="7" width="31.875" style="16" bestFit="1" customWidth="1"/>
    <col min="8" max="8" width="15.375" style="16" customWidth="1"/>
    <col min="9" max="16384" width="9" style="16"/>
  </cols>
  <sheetData>
    <row r="1" spans="1:8" ht="30.75" customHeight="1" thickBot="1" x14ac:dyDescent="0.3">
      <c r="A1" s="15" t="s">
        <v>35</v>
      </c>
      <c r="B1" s="5"/>
      <c r="C1" s="5"/>
      <c r="D1" s="5"/>
      <c r="E1" s="6"/>
      <c r="F1" s="5"/>
      <c r="G1" s="6"/>
    </row>
    <row r="2" spans="1:8" ht="30.75" thickBot="1" x14ac:dyDescent="0.25">
      <c r="A2" s="98" t="s">
        <v>0</v>
      </c>
      <c r="B2" s="99" t="s">
        <v>459</v>
      </c>
      <c r="C2" s="100" t="s">
        <v>68</v>
      </c>
      <c r="D2" s="80" t="s">
        <v>121</v>
      </c>
      <c r="E2" s="101" t="s">
        <v>1</v>
      </c>
      <c r="F2" s="201" t="s">
        <v>2</v>
      </c>
      <c r="G2" s="156" t="s">
        <v>3</v>
      </c>
      <c r="H2" s="102" t="s">
        <v>460</v>
      </c>
    </row>
    <row r="3" spans="1:8" x14ac:dyDescent="0.2">
      <c r="A3" s="332" t="s">
        <v>4</v>
      </c>
      <c r="B3" s="131"/>
      <c r="C3" s="341">
        <v>0.42</v>
      </c>
      <c r="D3" s="304">
        <v>0.42</v>
      </c>
      <c r="E3" s="308" t="s">
        <v>8</v>
      </c>
      <c r="F3" s="349" t="s">
        <v>478</v>
      </c>
      <c r="G3" s="104" t="s">
        <v>48</v>
      </c>
      <c r="H3" s="351">
        <f>D3-C3</f>
        <v>0</v>
      </c>
    </row>
    <row r="4" spans="1:8" x14ac:dyDescent="0.2">
      <c r="A4" s="332"/>
      <c r="B4" s="91">
        <v>0.45440000000000003</v>
      </c>
      <c r="C4" s="341"/>
      <c r="D4" s="304"/>
      <c r="E4" s="343"/>
      <c r="F4" s="349"/>
      <c r="G4" s="104" t="s">
        <v>25</v>
      </c>
      <c r="H4" s="328"/>
    </row>
    <row r="5" spans="1:8" x14ac:dyDescent="0.2">
      <c r="A5" s="333"/>
      <c r="B5" s="87"/>
      <c r="C5" s="342"/>
      <c r="D5" s="305"/>
      <c r="E5" s="343"/>
      <c r="F5" s="350"/>
      <c r="G5" s="54"/>
      <c r="H5" s="323"/>
    </row>
    <row r="6" spans="1:8" x14ac:dyDescent="0.2">
      <c r="A6" s="340" t="s">
        <v>5</v>
      </c>
      <c r="B6" s="312">
        <v>0.24740000000000001</v>
      </c>
      <c r="C6" s="344">
        <v>0.28000000000000003</v>
      </c>
      <c r="D6" s="289">
        <v>0.22</v>
      </c>
      <c r="E6" s="346" t="s">
        <v>9</v>
      </c>
      <c r="F6" s="347" t="s">
        <v>476</v>
      </c>
      <c r="G6" s="106" t="s">
        <v>29</v>
      </c>
      <c r="H6" s="329">
        <f>D6-C6</f>
        <v>-6.0000000000000026E-2</v>
      </c>
    </row>
    <row r="7" spans="1:8" x14ac:dyDescent="0.2">
      <c r="A7" s="340"/>
      <c r="B7" s="313"/>
      <c r="C7" s="345"/>
      <c r="D7" s="290"/>
      <c r="E7" s="346"/>
      <c r="F7" s="348"/>
      <c r="G7" s="54" t="s">
        <v>30</v>
      </c>
      <c r="H7" s="330"/>
    </row>
    <row r="8" spans="1:8" ht="14.25" customHeight="1" x14ac:dyDescent="0.2">
      <c r="A8" s="259" t="s">
        <v>81</v>
      </c>
      <c r="B8" s="320">
        <v>0.2374</v>
      </c>
      <c r="C8" s="352">
        <v>0.23</v>
      </c>
      <c r="D8" s="289">
        <v>0.22</v>
      </c>
      <c r="E8" s="261" t="s">
        <v>8</v>
      </c>
      <c r="F8" s="354" t="s">
        <v>79</v>
      </c>
      <c r="G8" s="106" t="s">
        <v>31</v>
      </c>
      <c r="H8" s="329">
        <f>D8-C8</f>
        <v>-1.0000000000000009E-2</v>
      </c>
    </row>
    <row r="9" spans="1:8" ht="14.25" customHeight="1" x14ac:dyDescent="0.2">
      <c r="A9" s="260"/>
      <c r="B9" s="321"/>
      <c r="C9" s="353"/>
      <c r="D9" s="290"/>
      <c r="E9" s="261"/>
      <c r="F9" s="350"/>
      <c r="G9" s="54" t="s">
        <v>32</v>
      </c>
      <c r="H9" s="330"/>
    </row>
    <row r="10" spans="1:8" ht="24" customHeight="1" x14ac:dyDescent="0.2">
      <c r="A10" s="86" t="s">
        <v>17</v>
      </c>
      <c r="B10" s="46">
        <v>0</v>
      </c>
      <c r="C10" s="190">
        <v>0.04</v>
      </c>
      <c r="D10" s="191">
        <v>0.05</v>
      </c>
      <c r="E10" s="96" t="s">
        <v>9</v>
      </c>
      <c r="F10" s="90" t="s">
        <v>12</v>
      </c>
      <c r="G10" s="54" t="s">
        <v>80</v>
      </c>
      <c r="H10" s="88">
        <f>D10-C10</f>
        <v>1.0000000000000002E-2</v>
      </c>
    </row>
    <row r="11" spans="1:8" ht="27" customHeight="1" x14ac:dyDescent="0.2">
      <c r="A11" s="42" t="s">
        <v>88</v>
      </c>
      <c r="B11" s="47">
        <v>4.0500000000000001E-2</v>
      </c>
      <c r="C11" s="190">
        <v>0.03</v>
      </c>
      <c r="D11" s="191">
        <v>0.05</v>
      </c>
      <c r="E11" s="96" t="s">
        <v>9</v>
      </c>
      <c r="F11" s="26" t="s">
        <v>12</v>
      </c>
      <c r="G11" s="117" t="s">
        <v>127</v>
      </c>
      <c r="H11" s="192">
        <f>D11-C11</f>
        <v>2.0000000000000004E-2</v>
      </c>
    </row>
    <row r="12" spans="1:8" ht="27" customHeight="1" thickBot="1" x14ac:dyDescent="0.25">
      <c r="A12" s="105" t="s">
        <v>41</v>
      </c>
      <c r="B12" s="170">
        <v>2.0299999999999999E-2</v>
      </c>
      <c r="C12" s="193">
        <v>0.04</v>
      </c>
      <c r="D12" s="150">
        <v>0.04</v>
      </c>
      <c r="E12" s="194" t="s">
        <v>9</v>
      </c>
      <c r="F12" s="89" t="s">
        <v>46</v>
      </c>
      <c r="G12" s="172" t="s">
        <v>20</v>
      </c>
      <c r="H12" s="195">
        <f>D12-C12</f>
        <v>0</v>
      </c>
    </row>
    <row r="13" spans="1:8" ht="21.75" customHeight="1" thickBot="1" x14ac:dyDescent="0.25">
      <c r="A13" s="176" t="s">
        <v>6</v>
      </c>
      <c r="B13" s="197">
        <f>B12+B8+B6+B4+B10+B11</f>
        <v>1</v>
      </c>
      <c r="C13" s="198">
        <f>SUM(C3:C12)</f>
        <v>1.04</v>
      </c>
      <c r="D13" s="199">
        <f>SUM(D3:D12)</f>
        <v>1</v>
      </c>
      <c r="E13" s="200"/>
      <c r="F13" s="200"/>
      <c r="G13" s="179"/>
      <c r="H13" s="181">
        <f>SUM(H3:H12)</f>
        <v>-4.0000000000000029E-2</v>
      </c>
    </row>
    <row r="14" spans="1:8" ht="15" thickBot="1" x14ac:dyDescent="0.25">
      <c r="A14" s="175" t="s">
        <v>7</v>
      </c>
      <c r="B14" s="145">
        <v>0.18360000000000001</v>
      </c>
      <c r="C14" s="196">
        <v>0.15</v>
      </c>
      <c r="D14" s="186">
        <v>0.17</v>
      </c>
      <c r="E14" s="187" t="s">
        <v>8</v>
      </c>
      <c r="F14" s="147" t="s">
        <v>473</v>
      </c>
      <c r="G14" s="188" t="s">
        <v>33</v>
      </c>
      <c r="H14" s="202">
        <f>D14-C14</f>
        <v>2.0000000000000018E-2</v>
      </c>
    </row>
    <row r="15" spans="1:8" x14ac:dyDescent="0.2">
      <c r="A15" s="19"/>
    </row>
  </sheetData>
  <mergeCells count="20">
    <mergeCell ref="H8:H9"/>
    <mergeCell ref="C8:C9"/>
    <mergeCell ref="D8:D9"/>
    <mergeCell ref="E8:E9"/>
    <mergeCell ref="F8:F9"/>
    <mergeCell ref="F6:F7"/>
    <mergeCell ref="F3:F5"/>
    <mergeCell ref="H3:H5"/>
    <mergeCell ref="D6:D7"/>
    <mergeCell ref="H6:H7"/>
    <mergeCell ref="A3:A5"/>
    <mergeCell ref="C3:C5"/>
    <mergeCell ref="D3:D5"/>
    <mergeCell ref="E3:E5"/>
    <mergeCell ref="A8:A9"/>
    <mergeCell ref="A6:A7"/>
    <mergeCell ref="C6:C7"/>
    <mergeCell ref="E6:E7"/>
    <mergeCell ref="B6:B7"/>
    <mergeCell ref="B8:B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2" sqref="G12"/>
    </sheetView>
  </sheetViews>
  <sheetFormatPr defaultRowHeight="14.25" x14ac:dyDescent="0.2"/>
  <cols>
    <col min="1" max="1" width="47.5" customWidth="1"/>
    <col min="2" max="2" width="17.75"/>
    <col min="3" max="3" width="18.625" bestFit="1" customWidth="1"/>
    <col min="4" max="5" width="17.75"/>
    <col min="6" max="6" width="26.125" customWidth="1"/>
    <col min="7" max="7" width="22.375" bestFit="1" customWidth="1"/>
    <col min="8" max="8" width="15.25" bestFit="1" customWidth="1"/>
  </cols>
  <sheetData>
    <row r="1" spans="1:8" ht="27" customHeight="1" x14ac:dyDescent="0.25">
      <c r="A1" s="15" t="s">
        <v>36</v>
      </c>
      <c r="B1" s="5"/>
      <c r="C1" s="5"/>
      <c r="D1" s="6"/>
      <c r="E1" s="5"/>
      <c r="F1" s="6"/>
    </row>
    <row r="2" spans="1:8" ht="15" thickBot="1" x14ac:dyDescent="0.25"/>
    <row r="3" spans="1:8" ht="30.75" thickBot="1" x14ac:dyDescent="0.25">
      <c r="A3" s="98" t="s">
        <v>0</v>
      </c>
      <c r="B3" s="99" t="s">
        <v>459</v>
      </c>
      <c r="C3" s="100" t="s">
        <v>68</v>
      </c>
      <c r="D3" s="80" t="s">
        <v>121</v>
      </c>
      <c r="E3" s="101" t="s">
        <v>1</v>
      </c>
      <c r="F3" s="201" t="s">
        <v>2</v>
      </c>
      <c r="G3" s="156" t="s">
        <v>3</v>
      </c>
      <c r="H3" s="102" t="str">
        <f>'הכשרה - מסלול לבני 50 ומטה'!H2</f>
        <v>שינוי ממדיניות 2018</v>
      </c>
    </row>
    <row r="4" spans="1:8" x14ac:dyDescent="0.2">
      <c r="A4" s="332" t="s">
        <v>4</v>
      </c>
      <c r="B4" s="131"/>
      <c r="C4" s="341">
        <v>0.35</v>
      </c>
      <c r="D4" s="304">
        <v>0.35</v>
      </c>
      <c r="E4" s="308" t="s">
        <v>8</v>
      </c>
      <c r="F4" s="349" t="s">
        <v>125</v>
      </c>
      <c r="G4" s="104" t="s">
        <v>48</v>
      </c>
      <c r="H4" s="351">
        <f>D4-C4</f>
        <v>0</v>
      </c>
    </row>
    <row r="5" spans="1:8" x14ac:dyDescent="0.2">
      <c r="A5" s="332"/>
      <c r="B5" s="91">
        <v>0.39200000000000002</v>
      </c>
      <c r="C5" s="341"/>
      <c r="D5" s="304"/>
      <c r="E5" s="343"/>
      <c r="F5" s="349"/>
      <c r="G5" s="104" t="s">
        <v>25</v>
      </c>
      <c r="H5" s="328"/>
    </row>
    <row r="6" spans="1:8" x14ac:dyDescent="0.2">
      <c r="A6" s="333"/>
      <c r="B6" s="87"/>
      <c r="C6" s="342"/>
      <c r="D6" s="305"/>
      <c r="E6" s="343"/>
      <c r="F6" s="350"/>
      <c r="G6" s="54"/>
      <c r="H6" s="323"/>
    </row>
    <row r="7" spans="1:8" x14ac:dyDescent="0.2">
      <c r="A7" s="340" t="s">
        <v>5</v>
      </c>
      <c r="B7" s="312">
        <v>0.29349999999999998</v>
      </c>
      <c r="C7" s="344">
        <v>0.3</v>
      </c>
      <c r="D7" s="289">
        <v>0.26</v>
      </c>
      <c r="E7" s="346" t="s">
        <v>9</v>
      </c>
      <c r="F7" s="347" t="s">
        <v>461</v>
      </c>
      <c r="G7" s="106" t="s">
        <v>29</v>
      </c>
      <c r="H7" s="329">
        <f>D7-C7</f>
        <v>-3.999999999999998E-2</v>
      </c>
    </row>
    <row r="8" spans="1:8" x14ac:dyDescent="0.2">
      <c r="A8" s="340"/>
      <c r="B8" s="313"/>
      <c r="C8" s="345"/>
      <c r="D8" s="290"/>
      <c r="E8" s="346"/>
      <c r="F8" s="348"/>
      <c r="G8" s="54" t="s">
        <v>30</v>
      </c>
      <c r="H8" s="330"/>
    </row>
    <row r="9" spans="1:8" ht="14.25" customHeight="1" x14ac:dyDescent="0.2">
      <c r="A9" s="259" t="s">
        <v>81</v>
      </c>
      <c r="B9" s="320">
        <v>0.25490000000000002</v>
      </c>
      <c r="C9" s="352">
        <v>0.28000000000000003</v>
      </c>
      <c r="D9" s="289">
        <v>0.24</v>
      </c>
      <c r="E9" s="261" t="s">
        <v>8</v>
      </c>
      <c r="F9" s="354" t="s">
        <v>462</v>
      </c>
      <c r="G9" s="106" t="s">
        <v>31</v>
      </c>
      <c r="H9" s="329">
        <f>D9-C9</f>
        <v>-4.0000000000000036E-2</v>
      </c>
    </row>
    <row r="10" spans="1:8" ht="28.5" x14ac:dyDescent="0.2">
      <c r="A10" s="260"/>
      <c r="B10" s="321"/>
      <c r="C10" s="353"/>
      <c r="D10" s="290"/>
      <c r="E10" s="261"/>
      <c r="F10" s="350"/>
      <c r="G10" s="54" t="s">
        <v>32</v>
      </c>
      <c r="H10" s="330"/>
    </row>
    <row r="11" spans="1:8" x14ac:dyDescent="0.2">
      <c r="A11" s="86" t="s">
        <v>17</v>
      </c>
      <c r="B11" s="46">
        <v>0</v>
      </c>
      <c r="C11" s="190">
        <v>0.02</v>
      </c>
      <c r="D11" s="191">
        <v>0.05</v>
      </c>
      <c r="E11" s="96" t="s">
        <v>9</v>
      </c>
      <c r="F11" s="90" t="s">
        <v>12</v>
      </c>
      <c r="G11" s="54" t="s">
        <v>80</v>
      </c>
      <c r="H11" s="88">
        <f>D11-C11</f>
        <v>3.0000000000000002E-2</v>
      </c>
    </row>
    <row r="12" spans="1:8" x14ac:dyDescent="0.2">
      <c r="A12" s="42" t="s">
        <v>88</v>
      </c>
      <c r="B12" s="47">
        <v>0.04</v>
      </c>
      <c r="C12" s="190">
        <v>0.05</v>
      </c>
      <c r="D12" s="191">
        <v>0.05</v>
      </c>
      <c r="E12" s="96" t="s">
        <v>9</v>
      </c>
      <c r="F12" s="26" t="s">
        <v>12</v>
      </c>
      <c r="G12" s="117" t="s">
        <v>127</v>
      </c>
      <c r="H12" s="192">
        <f>D12-C12</f>
        <v>0</v>
      </c>
    </row>
    <row r="13" spans="1:8" ht="15" thickBot="1" x14ac:dyDescent="0.25">
      <c r="A13" s="105" t="s">
        <v>41</v>
      </c>
      <c r="B13" s="170">
        <v>1.9599999999999999E-2</v>
      </c>
      <c r="C13" s="193">
        <v>0.04</v>
      </c>
      <c r="D13" s="150">
        <v>0.05</v>
      </c>
      <c r="E13" s="194" t="s">
        <v>9</v>
      </c>
      <c r="F13" s="89" t="s">
        <v>12</v>
      </c>
      <c r="G13" s="172" t="s">
        <v>20</v>
      </c>
      <c r="H13" s="195">
        <f>D13-C13</f>
        <v>1.0000000000000002E-2</v>
      </c>
    </row>
    <row r="14" spans="1:8" ht="15.75" thickBot="1" x14ac:dyDescent="0.25">
      <c r="A14" s="176" t="s">
        <v>6</v>
      </c>
      <c r="B14" s="197">
        <f>SUM(B3:B13)</f>
        <v>1</v>
      </c>
      <c r="C14" s="198">
        <f>SUM(C4:C13)</f>
        <v>1.04</v>
      </c>
      <c r="D14" s="199">
        <f>SUM(D4:D13)</f>
        <v>1</v>
      </c>
      <c r="E14" s="200"/>
      <c r="F14" s="200"/>
      <c r="G14" s="179"/>
      <c r="H14" s="181">
        <f>SUM(H4:H13)</f>
        <v>-4.0000000000000015E-2</v>
      </c>
    </row>
    <row r="15" spans="1:8" ht="15" thickBot="1" x14ac:dyDescent="0.25">
      <c r="A15" s="175" t="s">
        <v>7</v>
      </c>
      <c r="B15" s="145">
        <v>0.19189999999999999</v>
      </c>
      <c r="C15" s="196">
        <v>0.15</v>
      </c>
      <c r="D15" s="186">
        <v>0.17</v>
      </c>
      <c r="E15" s="187" t="s">
        <v>8</v>
      </c>
      <c r="F15" s="147" t="s">
        <v>473</v>
      </c>
      <c r="G15" s="188" t="s">
        <v>33</v>
      </c>
      <c r="H15" s="202">
        <v>-0.03</v>
      </c>
    </row>
  </sheetData>
  <mergeCells count="20">
    <mergeCell ref="H9:H10"/>
    <mergeCell ref="A9:A10"/>
    <mergeCell ref="C9:C10"/>
    <mergeCell ref="D9:D10"/>
    <mergeCell ref="E9:E10"/>
    <mergeCell ref="F9:F10"/>
    <mergeCell ref="B9:B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47.125" style="16" customWidth="1"/>
    <col min="2" max="3" width="17.75" style="16"/>
    <col min="4" max="4" width="12.5" style="16" customWidth="1"/>
    <col min="5" max="6" width="17.75" style="16"/>
    <col min="7" max="7" width="47" style="16" customWidth="1"/>
    <col min="8" max="8" width="15.25" style="16" bestFit="1" customWidth="1"/>
    <col min="9" max="16384" width="9" style="16"/>
  </cols>
  <sheetData>
    <row r="1" spans="1:8" ht="28.5" customHeight="1" x14ac:dyDescent="0.25">
      <c r="A1" s="15" t="s">
        <v>37</v>
      </c>
      <c r="B1" s="5"/>
      <c r="C1" s="5"/>
      <c r="D1" s="5"/>
      <c r="E1" s="6"/>
      <c r="F1" s="5"/>
      <c r="G1" s="6"/>
    </row>
    <row r="3" spans="1:8" ht="15" thickBot="1" x14ac:dyDescent="0.25"/>
    <row r="4" spans="1:8" ht="45.75" thickBot="1" x14ac:dyDescent="0.25">
      <c r="A4" s="98" t="s">
        <v>0</v>
      </c>
      <c r="B4" s="99" t="s">
        <v>459</v>
      </c>
      <c r="C4" s="100" t="s">
        <v>68</v>
      </c>
      <c r="D4" s="80" t="s">
        <v>121</v>
      </c>
      <c r="E4" s="101" t="s">
        <v>1</v>
      </c>
      <c r="F4" s="201" t="s">
        <v>2</v>
      </c>
      <c r="G4" s="156" t="s">
        <v>3</v>
      </c>
      <c r="H4" s="102" t="str">
        <f>'הכשרה - מסלול לבני 50 עד 60'!H3</f>
        <v>שינוי ממדיניות 2018</v>
      </c>
    </row>
    <row r="5" spans="1:8" x14ac:dyDescent="0.2">
      <c r="A5" s="332" t="s">
        <v>4</v>
      </c>
      <c r="B5" s="131"/>
      <c r="C5" s="341">
        <v>0.19</v>
      </c>
      <c r="D5" s="304">
        <v>0.22</v>
      </c>
      <c r="E5" s="308" t="s">
        <v>8</v>
      </c>
      <c r="F5" s="349" t="s">
        <v>79</v>
      </c>
      <c r="G5" s="104" t="s">
        <v>48</v>
      </c>
      <c r="H5" s="351">
        <f>D5-C5</f>
        <v>0.03</v>
      </c>
    </row>
    <row r="6" spans="1:8" x14ac:dyDescent="0.2">
      <c r="A6" s="332"/>
      <c r="B6" s="91">
        <v>0.24410000000000001</v>
      </c>
      <c r="C6" s="341"/>
      <c r="D6" s="304"/>
      <c r="E6" s="343"/>
      <c r="F6" s="349"/>
      <c r="G6" s="104" t="s">
        <v>25</v>
      </c>
      <c r="H6" s="328"/>
    </row>
    <row r="7" spans="1:8" x14ac:dyDescent="0.2">
      <c r="A7" s="333"/>
      <c r="B7" s="87"/>
      <c r="C7" s="342"/>
      <c r="D7" s="305"/>
      <c r="E7" s="343"/>
      <c r="F7" s="350"/>
      <c r="G7" s="54"/>
      <c r="H7" s="323"/>
    </row>
    <row r="8" spans="1:8" x14ac:dyDescent="0.2">
      <c r="A8" s="340" t="s">
        <v>5</v>
      </c>
      <c r="B8" s="312">
        <v>0.3543</v>
      </c>
      <c r="C8" s="344">
        <v>0.39</v>
      </c>
      <c r="D8" s="289">
        <v>0.34</v>
      </c>
      <c r="E8" s="346" t="s">
        <v>9</v>
      </c>
      <c r="F8" s="347" t="s">
        <v>128</v>
      </c>
      <c r="G8" s="106" t="s">
        <v>29</v>
      </c>
      <c r="H8" s="329">
        <f>D8-C8</f>
        <v>-4.9999999999999989E-2</v>
      </c>
    </row>
    <row r="9" spans="1:8" x14ac:dyDescent="0.2">
      <c r="A9" s="340"/>
      <c r="B9" s="313"/>
      <c r="C9" s="345"/>
      <c r="D9" s="290"/>
      <c r="E9" s="346"/>
      <c r="F9" s="348"/>
      <c r="G9" s="54" t="s">
        <v>30</v>
      </c>
      <c r="H9" s="330"/>
    </row>
    <row r="10" spans="1:8" ht="14.25" customHeight="1" x14ac:dyDescent="0.2">
      <c r="A10" s="259" t="s">
        <v>81</v>
      </c>
      <c r="B10" s="320">
        <v>0.29909999999999998</v>
      </c>
      <c r="C10" s="352">
        <v>0.3</v>
      </c>
      <c r="D10" s="289">
        <v>0.27</v>
      </c>
      <c r="E10" s="261" t="s">
        <v>8</v>
      </c>
      <c r="F10" s="354" t="s">
        <v>466</v>
      </c>
      <c r="G10" s="106" t="s">
        <v>31</v>
      </c>
      <c r="H10" s="329">
        <f>D10-C10</f>
        <v>-2.9999999999999971E-2</v>
      </c>
    </row>
    <row r="11" spans="1:8" x14ac:dyDescent="0.2">
      <c r="A11" s="260"/>
      <c r="B11" s="321"/>
      <c r="C11" s="353"/>
      <c r="D11" s="290"/>
      <c r="E11" s="261"/>
      <c r="F11" s="350"/>
      <c r="G11" s="54" t="s">
        <v>32</v>
      </c>
      <c r="H11" s="330"/>
    </row>
    <row r="12" spans="1:8" x14ac:dyDescent="0.2">
      <c r="A12" s="86" t="s">
        <v>17</v>
      </c>
      <c r="B12" s="46">
        <v>0</v>
      </c>
      <c r="C12" s="190">
        <v>0.04</v>
      </c>
      <c r="D12" s="191">
        <v>0.04</v>
      </c>
      <c r="E12" s="96" t="s">
        <v>9</v>
      </c>
      <c r="F12" s="90" t="s">
        <v>46</v>
      </c>
      <c r="G12" s="54" t="s">
        <v>80</v>
      </c>
      <c r="H12" s="88">
        <f>D12-C12</f>
        <v>0</v>
      </c>
    </row>
    <row r="13" spans="1:8" x14ac:dyDescent="0.2">
      <c r="A13" s="42" t="s">
        <v>88</v>
      </c>
      <c r="B13" s="47">
        <v>4.3499999999999997E-2</v>
      </c>
      <c r="C13" s="190">
        <v>0.04</v>
      </c>
      <c r="D13" s="191">
        <v>0.06</v>
      </c>
      <c r="E13" s="96" t="s">
        <v>9</v>
      </c>
      <c r="F13" s="26" t="s">
        <v>464</v>
      </c>
      <c r="G13" s="117" t="s">
        <v>127</v>
      </c>
      <c r="H13" s="192">
        <f>D13-C13</f>
        <v>1.9999999999999997E-2</v>
      </c>
    </row>
    <row r="14" spans="1:8" ht="15" thickBot="1" x14ac:dyDescent="0.25">
      <c r="A14" s="105" t="s">
        <v>41</v>
      </c>
      <c r="B14" s="170">
        <v>5.8999999999999997E-2</v>
      </c>
      <c r="C14" s="193">
        <v>0.04</v>
      </c>
      <c r="D14" s="150">
        <v>7.0000000000000007E-2</v>
      </c>
      <c r="E14" s="194" t="s">
        <v>9</v>
      </c>
      <c r="F14" s="89" t="s">
        <v>463</v>
      </c>
      <c r="G14" s="172" t="s">
        <v>20</v>
      </c>
      <c r="H14" s="195">
        <f>D14-C14</f>
        <v>3.0000000000000006E-2</v>
      </c>
    </row>
    <row r="15" spans="1:8" ht="15.75" thickBot="1" x14ac:dyDescent="0.25">
      <c r="A15" s="176" t="s">
        <v>6</v>
      </c>
      <c r="B15" s="197">
        <f>SUM(B5:B14)</f>
        <v>1</v>
      </c>
      <c r="C15" s="198">
        <f>SUM(C5:C14)</f>
        <v>1.0000000000000002</v>
      </c>
      <c r="D15" s="199">
        <f>SUM(D5:D14)</f>
        <v>1.0000000000000002</v>
      </c>
      <c r="E15" s="200"/>
      <c r="F15" s="200"/>
      <c r="G15" s="179"/>
      <c r="H15" s="181">
        <f>SUM(H5:H14)</f>
        <v>4.163336342344337E-17</v>
      </c>
    </row>
    <row r="16" spans="1:8" ht="15" thickBot="1" x14ac:dyDescent="0.25">
      <c r="A16" s="175" t="s">
        <v>7</v>
      </c>
      <c r="B16" s="145">
        <v>0.18779999999999999</v>
      </c>
      <c r="C16" s="196">
        <v>0.15</v>
      </c>
      <c r="D16" s="186">
        <v>0.17</v>
      </c>
      <c r="E16" s="187" t="s">
        <v>8</v>
      </c>
      <c r="F16" s="147" t="s">
        <v>473</v>
      </c>
      <c r="G16" s="188" t="s">
        <v>33</v>
      </c>
      <c r="H16" s="202">
        <v>-0.03</v>
      </c>
    </row>
  </sheetData>
  <mergeCells count="20">
    <mergeCell ref="H10:H11"/>
    <mergeCell ref="A10:A11"/>
    <mergeCell ref="C10:C11"/>
    <mergeCell ref="D10:D11"/>
    <mergeCell ref="E10:E11"/>
    <mergeCell ref="F10:F11"/>
    <mergeCell ref="B10:B11"/>
    <mergeCell ref="H5:H7"/>
    <mergeCell ref="A8:A9"/>
    <mergeCell ref="C8:C9"/>
    <mergeCell ref="D8:D9"/>
    <mergeCell ref="E8:E9"/>
    <mergeCell ref="F8:F9"/>
    <mergeCell ref="H8:H9"/>
    <mergeCell ref="A5:A7"/>
    <mergeCell ref="C5:C7"/>
    <mergeCell ref="D5:D7"/>
    <mergeCell ref="E5:E7"/>
    <mergeCell ref="F5:F7"/>
    <mergeCell ref="B8:B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36.375" style="16" customWidth="1"/>
    <col min="2" max="3" width="17.75" style="16"/>
    <col min="4" max="4" width="19.5" style="16" customWidth="1"/>
    <col min="5" max="5" width="17.75" style="16"/>
    <col min="6" max="6" width="50.875" style="16" customWidth="1"/>
    <col min="7" max="7" width="15.75" style="16" bestFit="1" customWidth="1"/>
    <col min="8" max="8" width="15.5" style="16" bestFit="1" customWidth="1"/>
    <col min="9" max="16384" width="9" style="16"/>
  </cols>
  <sheetData>
    <row r="1" spans="1:8" ht="15" thickBot="1" x14ac:dyDescent="0.25"/>
    <row r="2" spans="1:8" ht="29.25" customHeight="1" x14ac:dyDescent="0.2">
      <c r="C2" s="355" t="s">
        <v>479</v>
      </c>
      <c r="D2" s="356"/>
      <c r="E2" s="356"/>
      <c r="F2" s="357"/>
    </row>
    <row r="3" spans="1:8" ht="13.5" customHeight="1" thickBot="1" x14ac:dyDescent="0.3">
      <c r="A3" s="15"/>
      <c r="B3" s="5"/>
      <c r="C3" s="358"/>
      <c r="D3" s="359"/>
      <c r="E3" s="359"/>
      <c r="F3" s="360"/>
    </row>
    <row r="4" spans="1:8" ht="13.5" customHeight="1" thickBot="1" x14ac:dyDescent="0.25"/>
    <row r="5" spans="1:8" ht="83.25" customHeight="1" thickBot="1" x14ac:dyDescent="0.25">
      <c r="A5" s="98" t="s">
        <v>0</v>
      </c>
      <c r="B5" s="99" t="s">
        <v>459</v>
      </c>
      <c r="C5" s="100" t="s">
        <v>68</v>
      </c>
      <c r="D5" s="80" t="s">
        <v>121</v>
      </c>
      <c r="E5" s="101" t="s">
        <v>1</v>
      </c>
      <c r="F5" s="201" t="s">
        <v>2</v>
      </c>
      <c r="G5" s="156" t="s">
        <v>3</v>
      </c>
      <c r="H5" s="102" t="str">
        <f>'הכשרה - מסלול לבני 60 ומעלה'!H4</f>
        <v>שינוי ממדיניות 2018</v>
      </c>
    </row>
    <row r="6" spans="1:8" ht="13.5" customHeight="1" x14ac:dyDescent="0.2">
      <c r="A6" s="332" t="s">
        <v>4</v>
      </c>
      <c r="B6" s="131"/>
      <c r="C6" s="341">
        <v>0.2</v>
      </c>
      <c r="D6" s="304">
        <v>0.2</v>
      </c>
      <c r="E6" s="308" t="s">
        <v>8</v>
      </c>
      <c r="F6" s="349" t="s">
        <v>85</v>
      </c>
      <c r="G6" s="104" t="s">
        <v>48</v>
      </c>
      <c r="H6" s="351">
        <f>D6-C6</f>
        <v>0</v>
      </c>
    </row>
    <row r="7" spans="1:8" ht="13.5" customHeight="1" x14ac:dyDescent="0.2">
      <c r="A7" s="332"/>
      <c r="B7" s="91">
        <v>0.2</v>
      </c>
      <c r="C7" s="341"/>
      <c r="D7" s="304"/>
      <c r="E7" s="343"/>
      <c r="F7" s="349"/>
      <c r="G7" s="104" t="s">
        <v>25</v>
      </c>
      <c r="H7" s="328"/>
    </row>
    <row r="8" spans="1:8" ht="13.5" customHeight="1" x14ac:dyDescent="0.2">
      <c r="A8" s="333"/>
      <c r="B8" s="87"/>
      <c r="C8" s="342"/>
      <c r="D8" s="305"/>
      <c r="E8" s="343"/>
      <c r="F8" s="350"/>
      <c r="G8" s="54"/>
      <c r="H8" s="323"/>
    </row>
    <row r="9" spans="1:8" ht="13.5" customHeight="1" x14ac:dyDescent="0.2">
      <c r="A9" s="340" t="s">
        <v>5</v>
      </c>
      <c r="B9" s="312">
        <v>0.42820000000000003</v>
      </c>
      <c r="C9" s="344">
        <v>0.4</v>
      </c>
      <c r="D9" s="289">
        <v>0.38</v>
      </c>
      <c r="E9" s="346" t="s">
        <v>9</v>
      </c>
      <c r="F9" s="347" t="s">
        <v>465</v>
      </c>
      <c r="G9" s="106" t="s">
        <v>29</v>
      </c>
      <c r="H9" s="329">
        <f>D9-C9</f>
        <v>-2.0000000000000018E-2</v>
      </c>
    </row>
    <row r="10" spans="1:8" ht="13.5" customHeight="1" x14ac:dyDescent="0.2">
      <c r="A10" s="340"/>
      <c r="B10" s="313"/>
      <c r="C10" s="345"/>
      <c r="D10" s="290"/>
      <c r="E10" s="346"/>
      <c r="F10" s="348"/>
      <c r="G10" s="54" t="s">
        <v>30</v>
      </c>
      <c r="H10" s="330"/>
    </row>
    <row r="11" spans="1:8" ht="13.5" customHeight="1" x14ac:dyDescent="0.2">
      <c r="A11" s="259" t="s">
        <v>81</v>
      </c>
      <c r="B11" s="320">
        <v>0.27529999999999999</v>
      </c>
      <c r="C11" s="352">
        <v>0.3</v>
      </c>
      <c r="D11" s="289">
        <v>0.27</v>
      </c>
      <c r="E11" s="261" t="s">
        <v>8</v>
      </c>
      <c r="F11" s="354" t="s">
        <v>466</v>
      </c>
      <c r="G11" s="106" t="s">
        <v>31</v>
      </c>
      <c r="H11" s="329">
        <f>D11-C11</f>
        <v>-2.9999999999999971E-2</v>
      </c>
    </row>
    <row r="12" spans="1:8" ht="26.25" customHeight="1" x14ac:dyDescent="0.2">
      <c r="A12" s="260"/>
      <c r="B12" s="321"/>
      <c r="C12" s="353"/>
      <c r="D12" s="290"/>
      <c r="E12" s="261"/>
      <c r="F12" s="350"/>
      <c r="G12" s="54" t="s">
        <v>32</v>
      </c>
      <c r="H12" s="330"/>
    </row>
    <row r="13" spans="1:8" ht="13.5" customHeight="1" x14ac:dyDescent="0.2">
      <c r="A13" s="86" t="s">
        <v>475</v>
      </c>
      <c r="B13" s="46">
        <v>4.0300000000000002E-2</v>
      </c>
      <c r="C13" s="190">
        <v>0.03</v>
      </c>
      <c r="D13" s="191">
        <v>0.05</v>
      </c>
      <c r="E13" s="96" t="s">
        <v>9</v>
      </c>
      <c r="F13" s="90" t="s">
        <v>12</v>
      </c>
      <c r="G13" s="117" t="s">
        <v>127</v>
      </c>
      <c r="H13" s="88">
        <f>D13-C13</f>
        <v>2.0000000000000004E-2</v>
      </c>
    </row>
    <row r="14" spans="1:8" ht="13.5" customHeight="1" x14ac:dyDescent="0.2">
      <c r="A14" s="42" t="s">
        <v>17</v>
      </c>
      <c r="B14" s="47">
        <v>0</v>
      </c>
      <c r="C14" s="190">
        <v>0.03</v>
      </c>
      <c r="D14" s="191">
        <v>0.04</v>
      </c>
      <c r="E14" s="96" t="s">
        <v>9</v>
      </c>
      <c r="F14" s="26" t="s">
        <v>46</v>
      </c>
      <c r="G14" s="24" t="s">
        <v>80</v>
      </c>
      <c r="H14" s="192">
        <f>D14-C14</f>
        <v>1.0000000000000002E-2</v>
      </c>
    </row>
    <row r="15" spans="1:8" ht="13.5" customHeight="1" thickBot="1" x14ac:dyDescent="0.25">
      <c r="A15" s="105" t="s">
        <v>41</v>
      </c>
      <c r="B15" s="170">
        <v>5.62E-2</v>
      </c>
      <c r="C15" s="193">
        <v>0.04</v>
      </c>
      <c r="D15" s="150">
        <v>0.06</v>
      </c>
      <c r="E15" s="194" t="s">
        <v>9</v>
      </c>
      <c r="F15" s="89" t="s">
        <v>464</v>
      </c>
      <c r="G15" s="172" t="s">
        <v>20</v>
      </c>
      <c r="H15" s="195">
        <f>D15-C15</f>
        <v>1.9999999999999997E-2</v>
      </c>
    </row>
    <row r="16" spans="1:8" ht="15.75" thickBot="1" x14ac:dyDescent="0.25">
      <c r="A16" s="176" t="s">
        <v>6</v>
      </c>
      <c r="B16" s="197">
        <f>SUM(B6:B15)</f>
        <v>1</v>
      </c>
      <c r="C16" s="198">
        <f>SUM(C6:C15)</f>
        <v>1.0000000000000002</v>
      </c>
      <c r="D16" s="199">
        <f>SUM(D6:D15)</f>
        <v>1.0000000000000002</v>
      </c>
      <c r="E16" s="200"/>
      <c r="F16" s="200"/>
      <c r="G16" s="179"/>
      <c r="H16" s="181">
        <f>SUM(H6:H15)</f>
        <v>0</v>
      </c>
    </row>
    <row r="17" spans="1:8" ht="15" thickBot="1" x14ac:dyDescent="0.25">
      <c r="A17" s="175" t="s">
        <v>7</v>
      </c>
      <c r="B17" s="145">
        <v>0.14910000000000001</v>
      </c>
      <c r="C17" s="196">
        <v>0.1</v>
      </c>
      <c r="D17" s="186">
        <v>0.17</v>
      </c>
      <c r="E17" s="187" t="s">
        <v>8</v>
      </c>
      <c r="F17" s="147" t="s">
        <v>473</v>
      </c>
      <c r="G17" s="188" t="s">
        <v>33</v>
      </c>
      <c r="H17" s="202">
        <f>D17-C17</f>
        <v>7.0000000000000007E-2</v>
      </c>
    </row>
  </sheetData>
  <mergeCells count="21">
    <mergeCell ref="H6:H8"/>
    <mergeCell ref="H9:H10"/>
    <mergeCell ref="H11:H12"/>
    <mergeCell ref="A11:A12"/>
    <mergeCell ref="D6:D8"/>
    <mergeCell ref="A6:A8"/>
    <mergeCell ref="E6:E8"/>
    <mergeCell ref="B11:B12"/>
    <mergeCell ref="E11:E12"/>
    <mergeCell ref="F11:F12"/>
    <mergeCell ref="C11:C12"/>
    <mergeCell ref="D11:D12"/>
    <mergeCell ref="C2:F3"/>
    <mergeCell ref="A9:A10"/>
    <mergeCell ref="C9:C10"/>
    <mergeCell ref="D9:D10"/>
    <mergeCell ref="B9:B10"/>
    <mergeCell ref="F6:F8"/>
    <mergeCell ref="E9:E10"/>
    <mergeCell ref="F9:F10"/>
    <mergeCell ref="C6:C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zoomScaleNormal="100" workbookViewId="0">
      <selection activeCell="D11" sqref="A11:XFD14"/>
    </sheetView>
  </sheetViews>
  <sheetFormatPr defaultRowHeight="14.25" x14ac:dyDescent="0.2"/>
  <cols>
    <col min="1" max="1" width="69.625" style="16" customWidth="1"/>
    <col min="2" max="2" width="40.375" style="16" customWidth="1"/>
    <col min="3" max="16384" width="9" style="16"/>
  </cols>
  <sheetData>
    <row r="1" spans="1:2" ht="26.25" customHeight="1" thickBot="1" x14ac:dyDescent="0.3">
      <c r="A1" s="20" t="s">
        <v>39</v>
      </c>
      <c r="B1" s="48"/>
    </row>
    <row r="2" spans="1:2" ht="15.75" thickTop="1" thickBot="1" x14ac:dyDescent="0.25">
      <c r="A2" s="49" t="s">
        <v>10</v>
      </c>
      <c r="B2" s="50" t="s">
        <v>11</v>
      </c>
    </row>
    <row r="3" spans="1:2" ht="87.75" customHeight="1" x14ac:dyDescent="0.2">
      <c r="A3" s="38" t="s">
        <v>27</v>
      </c>
      <c r="B3" s="14" t="s">
        <v>20</v>
      </c>
    </row>
    <row r="4" spans="1:2" ht="31.5" x14ac:dyDescent="0.2">
      <c r="A4" s="39" t="s">
        <v>28</v>
      </c>
      <c r="B4" s="51"/>
    </row>
    <row r="5" spans="1:2" ht="31.5" x14ac:dyDescent="0.2">
      <c r="A5" s="39" t="s">
        <v>23</v>
      </c>
      <c r="B5" s="51"/>
    </row>
    <row r="6" spans="1:2" ht="16.5" thickBot="1" x14ac:dyDescent="0.25">
      <c r="A6" s="52" t="s">
        <v>24</v>
      </c>
      <c r="B6" s="53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Normal="100" workbookViewId="0"/>
  </sheetViews>
  <sheetFormatPr defaultRowHeight="14.25" x14ac:dyDescent="0.2"/>
  <cols>
    <col min="1" max="1" width="66.375" bestFit="1" customWidth="1"/>
    <col min="2" max="2" width="25.125" customWidth="1"/>
  </cols>
  <sheetData>
    <row r="1" spans="1:2" ht="22.5" customHeight="1" thickBot="1" x14ac:dyDescent="0.3">
      <c r="A1" s="252" t="s">
        <v>481</v>
      </c>
    </row>
    <row r="2" spans="1:2" ht="15.75" x14ac:dyDescent="0.25">
      <c r="A2" s="11" t="s">
        <v>21</v>
      </c>
    </row>
    <row r="4" spans="1:2" ht="15" thickBot="1" x14ac:dyDescent="0.25">
      <c r="A4" s="10" t="s">
        <v>10</v>
      </c>
      <c r="B4" s="10" t="s">
        <v>11</v>
      </c>
    </row>
    <row r="5" spans="1:2" ht="47.25" x14ac:dyDescent="0.2">
      <c r="A5" s="12" t="s">
        <v>26</v>
      </c>
      <c r="B5" s="36" t="s">
        <v>19</v>
      </c>
    </row>
    <row r="6" spans="1:2" ht="56.25" customHeight="1" thickBot="1" x14ac:dyDescent="0.25">
      <c r="A6" s="13" t="s">
        <v>24</v>
      </c>
      <c r="B6" s="37" t="s">
        <v>18</v>
      </c>
    </row>
    <row r="8" spans="1:2" x14ac:dyDescent="0.2">
      <c r="A8" t="s">
        <v>480</v>
      </c>
    </row>
    <row r="9" spans="1:2" x14ac:dyDescent="0.2">
      <c r="A9" t="s">
        <v>470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C20403-4614-41CE-8DD1-F4CAE60116AA}"/>
</file>

<file path=customXml/itemProps2.xml><?xml version="1.0" encoding="utf-8"?>
<ds:datastoreItem xmlns:ds="http://schemas.openxmlformats.org/officeDocument/2006/customXml" ds:itemID="{75D16F68-D097-4C58-8C3F-2E497934F5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בסט אינווסט-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בסט אינווסט - אג"ח ממשלת ישראל</vt:lpstr>
      <vt:lpstr>בסט אינווסט - מניות</vt:lpstr>
      <vt:lpstr>בסט אינווסט - מסלול כלל</vt:lpstr>
      <vt:lpstr>מחקה מדד פסיבי - אקסלנס</vt:lpstr>
      <vt:lpstr>פיזור ענפי - טיוטא</vt:lpstr>
      <vt:lpstr>'בסט אינווסט - מסלול כלל'!WPrint_Area_W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2019-08-26T08:15:22Z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