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almo\Desktop\"/>
    </mc:Choice>
  </mc:AlternateContent>
  <bookViews>
    <workbookView xWindow="0" yWindow="105" windowWidth="24240" windowHeight="12585" firstSheet="21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 iterate="1"/>
</workbook>
</file>

<file path=xl/calcChain.xml><?xml version="1.0" encoding="utf-8"?>
<calcChain xmlns="http://schemas.openxmlformats.org/spreadsheetml/2006/main">
  <c r="O54" i="6" l="1"/>
  <c r="N54" i="6"/>
  <c r="O53" i="6"/>
  <c r="N53" i="6"/>
  <c r="I11" i="6" l="1"/>
  <c r="I12" i="6"/>
  <c r="I46" i="6"/>
  <c r="J54" i="6"/>
  <c r="J53" i="6"/>
  <c r="L54" i="6"/>
  <c r="L53" i="6"/>
  <c r="C42" i="1" l="1"/>
  <c r="D42" i="1" s="1"/>
  <c r="D43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11" i="1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8" i="2"/>
  <c r="J19" i="2"/>
  <c r="J12" i="2"/>
</calcChain>
</file>

<file path=xl/sharedStrings.xml><?xml version="1.0" encoding="utf-8"?>
<sst xmlns="http://schemas.openxmlformats.org/spreadsheetml/2006/main" count="2902" uniqueCount="548">
  <si>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</si>
  <si>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</si>
  <si>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</si>
  <si>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</si>
  <si>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</si>
  <si>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</si>
  <si>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</si>
  <si>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</si>
  <si>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</si>
  <si>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</si>
  <si>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</si>
  <si>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</si>
  <si>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</si>
  <si>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</si>
  <si>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</si>
  <si>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</si>
  <si>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</si>
  <si>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</si>
  <si>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</si>
  <si>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</si>
  <si>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</si>
  <si>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</si>
  <si>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</si>
  <si>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</si>
  <si>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</si>
  <si>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</si>
  <si>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</si>
  <si>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</si>
  <si>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</si>
  <si>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</si>
  <si>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</si>
  <si>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</si>
  <si>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</si>
  <si>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</si>
  <si>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</si>
  <si>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</si>
  <si>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</si>
  <si>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</si>
  <si>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</si>
  <si>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</si>
  <si>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</si>
  <si>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</si>
  <si>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</si>
  <si>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</si>
  <si>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</si>
  <si>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</si>
  <si>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</si>
  <si>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</si>
  <si>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</si>
  <si>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</si>
  <si>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</si>
  <si>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</si>
  <si>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</si>
  <si>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</si>
  <si>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</si>
  <si>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</si>
  <si>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</si>
  <si>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</si>
  <si>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</si>
  <si>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</si>
  <si>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</si>
  <si>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</si>
  <si>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</si>
  <si>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</si>
  <si>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</si>
  <si>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</si>
  <si>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</si>
  <si>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</si>
  <si>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</si>
  <si>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</si>
  <si>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</si>
  <si>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</si>
  <si>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</si>
  <si>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</si>
  <si>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</si>
  <si>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</si>
  <si>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</si>
  <si>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</si>
  <si>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</si>
  <si>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</si>
  <si>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</si>
  <si>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</si>
  <si>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</si>
  <si>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</si>
  <si>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</si>
  <si>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</si>
  <si>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</si>
  <si>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</si>
  <si>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</si>
  <si>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</si>
  <si>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</si>
  <si>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</si>
  <si>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</si>
  <si>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</si>
  <si>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</si>
  <si>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</si>
  <si>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</si>
  <si>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</si>
  <si>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</si>
  <si>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</si>
  <si>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</si>
  <si>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</si>
  <si>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</si>
  <si>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</si>
  <si>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</si>
  <si>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</si>
  <si>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</si>
  <si>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</si>
  <si>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</si>
  <si>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</si>
  <si>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</si>
  <si>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</si>
  <si>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</si>
  <si>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</si>
  <si>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</si>
  <si>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</si>
  <si>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</si>
  <si>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</si>
  <si>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</si>
  <si>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</si>
  <si>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</si>
  <si>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</si>
  <si>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</si>
  <si>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</si>
  <si>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</si>
  <si>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</si>
  <si>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</si>
  <si>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</si>
  <si>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</si>
  <si>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</si>
  <si>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</si>
  <si>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</si>
  <si>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</si>
  <si>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</si>
  <si>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</si>
  <si>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</si>
  <si>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</si>
  <si>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</si>
  <si>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</si>
  <si>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</si>
  <si>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</si>
  <si>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</si>
  <si>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</si>
  <si>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</si>
  <si>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</si>
  <si>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</si>
  <si>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</si>
  <si>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</si>
  <si>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</si>
  <si>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</si>
  <si>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</si>
  <si>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</si>
  <si>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</si>
  <si>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</si>
  <si>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</si>
  <si>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</si>
  <si>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</si>
  <si>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</si>
  <si>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</si>
  <si>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</si>
  <si>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</si>
  <si>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</si>
  <si>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</si>
  <si>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</si>
  <si>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</si>
  <si>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</si>
  <si>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</si>
  <si>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</si>
  <si>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</si>
  <si>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</si>
  <si>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</si>
  <si>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</si>
  <si>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</si>
  <si>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</si>
  <si>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</si>
  <si>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</si>
  <si>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</si>
  <si>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</si>
  <si>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</si>
  <si>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</si>
  <si>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</si>
  <si>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</si>
  <si>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</si>
  <si>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</si>
  <si>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</si>
  <si>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</si>
  <si>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</si>
  <si>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</si>
  <si>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</si>
  <si>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</si>
  <si>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</si>
  <si>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</si>
  <si>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</si>
  <si>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</si>
  <si>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</si>
  <si>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</si>
  <si>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</si>
  <si>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</si>
  <si>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בסט אינווסט מיטב דש מניות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</si>
  <si>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</si>
  <si>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</si>
  <si>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</si>
  <si>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</si>
  <si>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</si>
  <si>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</si>
  <si>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</si>
  <si>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</si>
  <si>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</si>
  <si>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</si>
  <si>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</si>
  <si>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</si>
  <si>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</si>
  <si>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</si>
  <si>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פ.ח.ק.- בנק מזרחי</t>
  </si>
  <si>
    <t>1111111110- 20- בנק מזרחי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</si>
  <si>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</si>
  <si>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</si>
  <si>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</si>
  <si>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</si>
  <si>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</si>
  <si>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</si>
  <si>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</si>
  <si>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</si>
  <si>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</si>
  <si>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</si>
  <si>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</si>
  <si>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</si>
  <si>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</si>
  <si>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</si>
  <si>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</si>
  <si>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</si>
  <si>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</si>
  <si>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</si>
  <si>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</si>
  <si>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</si>
  <si>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</si>
  <si>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אנרג'יקס אג ב</t>
  </si>
  <si>
    <t>1168483</t>
  </si>
  <si>
    <t>513901371</t>
  </si>
  <si>
    <t>אנרגיה מתחדשת</t>
  </si>
  <si>
    <t>ilA</t>
  </si>
  <si>
    <t>07/09/20</t>
  </si>
  <si>
    <t>סה"כ אחר</t>
  </si>
  <si>
    <t>סה"כ תל אביב 35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</si>
  <si>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</si>
  <si>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</si>
  <si>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</si>
  <si>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</si>
  <si>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</si>
  <si>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</si>
  <si>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</si>
  <si>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</si>
  <si>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</si>
  <si>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</si>
  <si>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</si>
  <si>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</si>
  <si>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</si>
  <si>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</si>
  <si>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</si>
  <si>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</si>
  <si>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</si>
  <si>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</si>
  <si>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</si>
  <si>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</si>
  <si>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</si>
  <si>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</si>
  <si>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</si>
  <si>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</si>
  <si>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</si>
  <si>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</si>
  <si>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אלקטרה- אלקטרה</t>
  </si>
  <si>
    <t>739037</t>
  </si>
  <si>
    <t>520028911</t>
  </si>
  <si>
    <t>השקעה ואחזקות</t>
  </si>
  <si>
    <t>איי.סי.אל- איי.סי.אל</t>
  </si>
  <si>
    <t>281014</t>
  </si>
  <si>
    <t>520027830</t>
  </si>
  <si>
    <t>כימיה, גומי ופלסטיק</t>
  </si>
  <si>
    <t>נובה- נובה</t>
  </si>
  <si>
    <t>1084557</t>
  </si>
  <si>
    <t>511812463</t>
  </si>
  <si>
    <t>מוליכים למחצה</t>
  </si>
  <si>
    <t>ביג- ביג</t>
  </si>
  <si>
    <t>1097260</t>
  </si>
  <si>
    <t>513623314</t>
  </si>
  <si>
    <t>נדלן מניב בישראל</t>
  </si>
  <si>
    <t>מליסרון- מליסרון</t>
  </si>
  <si>
    <t>323014</t>
  </si>
  <si>
    <t>520037789</t>
  </si>
  <si>
    <t>טבע- טבע</t>
  </si>
  <si>
    <t>629014</t>
  </si>
  <si>
    <t>520013954</t>
  </si>
  <si>
    <t>פארמה</t>
  </si>
  <si>
    <t>מיטרוניקס- מיטרוניקס</t>
  </si>
  <si>
    <t>1091065</t>
  </si>
  <si>
    <t>511527202</t>
  </si>
  <si>
    <t>רובוטיקה ותלת מימד</t>
  </si>
  <si>
    <t>שופרסל- שופרסל</t>
  </si>
  <si>
    <t>777037</t>
  </si>
  <si>
    <t>520022732</t>
  </si>
  <si>
    <t>רשתות שיווק</t>
  </si>
  <si>
    <t>נייס- נייס</t>
  </si>
  <si>
    <t>273011</t>
  </si>
  <si>
    <t>520036872</t>
  </si>
  <si>
    <t>בזק- בזק</t>
  </si>
  <si>
    <t>230011</t>
  </si>
  <si>
    <t>520031931</t>
  </si>
  <si>
    <t>סה"כ תל אביב 90</t>
  </si>
  <si>
    <t>בזן- בזן (בתי זיקוק)</t>
  </si>
  <si>
    <t>2590248</t>
  </si>
  <si>
    <t>520036658</t>
  </si>
  <si>
    <t>אנרגיה</t>
  </si>
  <si>
    <t>פז נפט- פז חברת הנפט</t>
  </si>
  <si>
    <t>1100007</t>
  </si>
  <si>
    <t>510216054</t>
  </si>
  <si>
    <t>אנלייט אנרגיה- אנלייט אנרגיה</t>
  </si>
  <si>
    <t>720011</t>
  </si>
  <si>
    <t>520041146</t>
  </si>
  <si>
    <t>מגדל ביטוח- מגדל בטוח</t>
  </si>
  <si>
    <t>1081165</t>
  </si>
  <si>
    <t>520029984</t>
  </si>
  <si>
    <t>דמרי- דמרי</t>
  </si>
  <si>
    <t>1090315</t>
  </si>
  <si>
    <t>511399388</t>
  </si>
  <si>
    <t>בנייה</t>
  </si>
  <si>
    <t>נאוויטס פטר יהש- נאוויטס פטרו</t>
  </si>
  <si>
    <t>1141969</t>
  </si>
  <si>
    <t>550263107</t>
  </si>
  <si>
    <t>חיפושי נפט וגז</t>
  </si>
  <si>
    <t>קמטק- קמטק</t>
  </si>
  <si>
    <t>1095264</t>
  </si>
  <si>
    <t>511235434</t>
  </si>
  <si>
    <t>אודיוקודס- אודיוקודס</t>
  </si>
  <si>
    <t>1082965</t>
  </si>
  <si>
    <t>520044132</t>
  </si>
  <si>
    <t>ציוד תקשורת</t>
  </si>
  <si>
    <t>פוקס- פוקס</t>
  </si>
  <si>
    <t>1087022</t>
  </si>
  <si>
    <t>512157603</t>
  </si>
  <si>
    <t>חילן- חילן</t>
  </si>
  <si>
    <t>1084698</t>
  </si>
  <si>
    <t>520039942</t>
  </si>
  <si>
    <t>שרותי מידע</t>
  </si>
  <si>
    <t>דנאל כא- דנאל כא</t>
  </si>
  <si>
    <t>314013</t>
  </si>
  <si>
    <t>520037565</t>
  </si>
  <si>
    <t>שרותים</t>
  </si>
  <si>
    <t>ישראכרט- ישראכרט</t>
  </si>
  <si>
    <t>1157403</t>
  </si>
  <si>
    <t>510706153</t>
  </si>
  <si>
    <t>שרותים פיננסים</t>
  </si>
  <si>
    <t>מגיק- מג'יק</t>
  </si>
  <si>
    <t>1082312</t>
  </si>
  <si>
    <t>520036740</t>
  </si>
  <si>
    <t>סה"כ מניות היתר</t>
  </si>
  <si>
    <t>אקוואריוס מנועים- אקוואריוס</t>
  </si>
  <si>
    <t>1170240</t>
  </si>
  <si>
    <t>515114429</t>
  </si>
  <si>
    <t>אלקטרוניקה ואופטיקה</t>
  </si>
  <si>
    <t>נקסט ויז'ן- נקסט ויז'ן</t>
  </si>
  <si>
    <t>1176593</t>
  </si>
  <si>
    <t>514259019</t>
  </si>
  <si>
    <t>סונוביה- סונוביה</t>
  </si>
  <si>
    <t>1170539</t>
  </si>
  <si>
    <t>514997741</t>
  </si>
  <si>
    <t>סופרגז- סופרגז אנרגיה</t>
  </si>
  <si>
    <t>1166917</t>
  </si>
  <si>
    <t>516077989</t>
  </si>
  <si>
    <t>סולאיר- סולאיר</t>
  </si>
  <si>
    <t>1172287</t>
  </si>
  <si>
    <t>516046307</t>
  </si>
  <si>
    <t>רותם שני- רותם שני</t>
  </si>
  <si>
    <t>1171529</t>
  </si>
  <si>
    <t>512287517</t>
  </si>
  <si>
    <t>ג'נסל- ג'נסל</t>
  </si>
  <si>
    <t>514579887</t>
  </si>
  <si>
    <t>פינרג'י- פינרג'י</t>
  </si>
  <si>
    <t>1172360</t>
  </si>
  <si>
    <t>514354786</t>
  </si>
  <si>
    <t>אייקון גרופ- אייקון גרופ</t>
  </si>
  <si>
    <t>1182484</t>
  </si>
  <si>
    <t>513955252</t>
  </si>
  <si>
    <t>סה"כ call 001 אופציות</t>
  </si>
  <si>
    <t>INMODE- INMODEMD</t>
  </si>
  <si>
    <t>IL0011595993</t>
  </si>
  <si>
    <t>NASDAQ</t>
  </si>
  <si>
    <t>בלומברג</t>
  </si>
  <si>
    <t>5297</t>
  </si>
  <si>
    <t>Health Care Equip &amp; Services</t>
  </si>
  <si>
    <t>KORNIT DIGITAL-KRNT</t>
  </si>
  <si>
    <t>IL0011216723</t>
  </si>
  <si>
    <t>NYSE</t>
  </si>
  <si>
    <t>1564</t>
  </si>
  <si>
    <t>INDUSTRIAL</t>
  </si>
  <si>
    <t>ROGEN PHARMAL - URGN</t>
  </si>
  <si>
    <t>IL0011407140</t>
  </si>
  <si>
    <t>2313</t>
  </si>
  <si>
    <t>Pharma &amp; Biotechnology</t>
  </si>
  <si>
    <t>CYBER ARK</t>
  </si>
  <si>
    <t>IL0011334468</t>
  </si>
  <si>
    <t>5265</t>
  </si>
  <si>
    <t>Software &amp; Services</t>
  </si>
  <si>
    <t>PALO ALTO NETWO</t>
  </si>
  <si>
    <t>US6974351057</t>
  </si>
  <si>
    <t>4723</t>
  </si>
  <si>
    <t>PERION NETWORK</t>
  </si>
  <si>
    <t>IL0010958192</t>
  </si>
  <si>
    <t>5277</t>
  </si>
  <si>
    <t>REE AUTOMOTIVE- REE</t>
  </si>
  <si>
    <t>IL0011786154</t>
  </si>
  <si>
    <t>514557339</t>
  </si>
  <si>
    <t>Varonis Systems</t>
  </si>
  <si>
    <t>US9222801022</t>
  </si>
  <si>
    <t>5264</t>
  </si>
  <si>
    <t>WIX -  WIX.COM- WIX.COM</t>
  </si>
  <si>
    <t>IL0011301780</t>
  </si>
  <si>
    <t>2275</t>
  </si>
  <si>
    <t>GILAT SATELLITE</t>
  </si>
  <si>
    <t>IL0010825102</t>
  </si>
  <si>
    <t>520038936</t>
  </si>
  <si>
    <t>Technology Hardware &amp; Equip</t>
  </si>
  <si>
    <t>BAYERISCHE MOTO- BMW</t>
  </si>
  <si>
    <t>DE0005190003</t>
  </si>
  <si>
    <t>FWB</t>
  </si>
  <si>
    <t>5315</t>
  </si>
  <si>
    <t>Automobiles &amp; Components</t>
  </si>
  <si>
    <t>VOLKSWAGEN AG- VOLKSWAGEN</t>
  </si>
  <si>
    <t>DE0007664005</t>
  </si>
  <si>
    <t>4255</t>
  </si>
  <si>
    <t>ARKO CORP- ARKO</t>
  </si>
  <si>
    <t>US0412421085</t>
  </si>
  <si>
    <t>3535148</t>
  </si>
  <si>
    <t>Energy</t>
  </si>
  <si>
    <t>MOSAIC-MOS</t>
  </si>
  <si>
    <t>US61945C1036</t>
  </si>
  <si>
    <t>5095</t>
  </si>
  <si>
    <t>Materials</t>
  </si>
  <si>
    <t>FB - FACEBOOK</t>
  </si>
  <si>
    <t>US30303M1027</t>
  </si>
  <si>
    <t>5097</t>
  </si>
  <si>
    <t>Media</t>
  </si>
  <si>
    <t>GOOG GOOGLE C Class- GOOGLE</t>
  </si>
  <si>
    <t>US02079K1079</t>
  </si>
  <si>
    <t>960</t>
  </si>
  <si>
    <t>ASTRAZENECA PLC</t>
  </si>
  <si>
    <t>US0463531089</t>
  </si>
  <si>
    <t>5238</t>
  </si>
  <si>
    <t>ALIBABA GROUP H</t>
  </si>
  <si>
    <t>US01609W1027</t>
  </si>
  <si>
    <t>4806</t>
  </si>
  <si>
    <t>MSFT -  MICROSOFT- MICROSOFT</t>
  </si>
  <si>
    <t>us5949181045</t>
  </si>
  <si>
    <t>5083</t>
  </si>
  <si>
    <t>סה"כ שמחקות מדדי מניות בישראל</t>
  </si>
  <si>
    <t>הראל סל (4A) ת"א 90- הראל קרנות מדד</t>
  </si>
  <si>
    <t>1148931</t>
  </si>
  <si>
    <t>511776783</t>
  </si>
  <si>
    <t>מניות</t>
  </si>
  <si>
    <t>קסם ETF ת"א 125- קסם קרנות נאמנות</t>
  </si>
  <si>
    <t>1146356</t>
  </si>
  <si>
    <t>510938608</t>
  </si>
  <si>
    <t>סה"כ שמחקות מדדי מניות בחו"ל</t>
  </si>
  <si>
    <t>הראל S&amp;P500 מנוטרל- הראל קרנות מדד</t>
  </si>
  <si>
    <t>1149137</t>
  </si>
  <si>
    <t>הראל סל (4A) EW S&amp;P 500 מנוטרלות מט"ח- הראל קרנות מדד</t>
  </si>
  <si>
    <t>1149970</t>
  </si>
  <si>
    <t>MTF סל Bluestar China Internet Sof (4D)</t>
  </si>
  <si>
    <t>1171586</t>
  </si>
  <si>
    <t>511303661</t>
  </si>
  <si>
    <t>מגדל MTF DAX30 מנוטרל- מגדל קרנות נאמנות</t>
  </si>
  <si>
    <t>1150416</t>
  </si>
  <si>
    <t>מור סל S&amp;P 500 מנוטרלת מט"ח- מור קרנות נאמנות</t>
  </si>
  <si>
    <t>1165828</t>
  </si>
  <si>
    <t>514884485</t>
  </si>
  <si>
    <t>פסגות DAX 30 מנוטרל- פסגות קרנות מדד</t>
  </si>
  <si>
    <t>1149830</t>
  </si>
  <si>
    <t>513765339</t>
  </si>
  <si>
    <t>פסגות S&amp;P 500 מנוטרלת מט"ח- פסגות קרנות מדד</t>
  </si>
  <si>
    <t>1148436</t>
  </si>
  <si>
    <t>קסם S&amp;P 500 (4A) ETF מנוטרלת- קסם קרנות נאמנות</t>
  </si>
  <si>
    <t>1146604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</si>
  <si>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</si>
  <si>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</si>
  <si>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</si>
  <si>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</si>
  <si>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RSP-S&amp;P 500 EQUAL WEI- Guggenheim Funds</t>
  </si>
  <si>
    <t>US46137V3574</t>
  </si>
  <si>
    <t>4205</t>
  </si>
  <si>
    <t>KBE - US BANKS ETF- STATE STREET-SPDRS</t>
  </si>
  <si>
    <t>US78464A7972</t>
  </si>
  <si>
    <t>4640</t>
  </si>
  <si>
    <t>SPY - S&amp;P 500</t>
  </si>
  <si>
    <t>US78462F1030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</si>
  <si>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</si>
  <si>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</si>
  <si>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</si>
  <si>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</si>
  <si>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</si>
  <si>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</si>
  <si>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</si>
  <si>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</si>
  <si>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 PUT 4320 20/05/22</t>
  </si>
  <si>
    <t>BBG013NYFYCL6</t>
  </si>
  <si>
    <t>Other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</si>
  <si>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</si>
  <si>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</si>
  <si>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</si>
  <si>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</si>
  <si>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</si>
  <si>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</si>
  <si>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</si>
  <si>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</si>
  <si>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</si>
  <si>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</si>
  <si>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</si>
  <si>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</si>
  <si>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</si>
  <si>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</si>
  <si>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אליהו הנפקות אג"ח א'-רמ- אליהו הנפקות</t>
  </si>
  <si>
    <t>1142009</t>
  </si>
  <si>
    <t>515703528</t>
  </si>
  <si>
    <t>A2.il</t>
  </si>
  <si>
    <t>24/09/17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</si>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</sst>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" fillId="0" borderId="0" xfId="0" applyNumberFormat="1" applyFont="1" applyAlignment="1">
      <alignment horizontal="center"/>
    </xf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M16" sqref="M16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8" t="s">
        <v>4</v>
      </c>
      <c r="C6" s="89"/>
      <c r="D6" s="90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92502.57339730786</v>
      </c>
      <c r="D11" s="76">
        <f>C11/$C$42</f>
        <v>0.16694548269493259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8">
        <f t="shared" ref="D13:D22" si="0">C13/$C$42</f>
        <v>0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1061.366</v>
      </c>
      <c r="D15" s="78">
        <f t="shared" si="0"/>
        <v>1.915517078913468E-3</v>
      </c>
    </row>
    <row r="16" spans="1:36">
      <c r="A16" s="10" t="s">
        <v>13</v>
      </c>
      <c r="B16" s="70" t="s">
        <v>19</v>
      </c>
      <c r="C16" s="77">
        <v>248400.90318244245</v>
      </c>
      <c r="D16" s="78">
        <f t="shared" si="0"/>
        <v>0.44830545962796936</v>
      </c>
    </row>
    <row r="17" spans="1:4">
      <c r="A17" s="10" t="s">
        <v>13</v>
      </c>
      <c r="B17" s="70" t="s">
        <v>195</v>
      </c>
      <c r="C17" s="77">
        <v>211962.85262152</v>
      </c>
      <c r="D17" s="78">
        <f t="shared" si="0"/>
        <v>0.38254331144180226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73.632384000000002</v>
      </c>
      <c r="D20" s="78">
        <f t="shared" si="0"/>
        <v>1.3288920986079711E-4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87.180256192000002</v>
      </c>
      <c r="D26" s="78">
        <f t="shared" si="1"/>
        <v>1.5733994652158409E-4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554088.50784146227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2"/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3.5236000000000001</v>
      </c>
    </row>
    <row r="48" spans="1:4">
      <c r="C48" t="s">
        <v>106</v>
      </c>
      <c r="D48">
        <v>3.1760000000000002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26" sqref="J2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J12+J28</f>
        <v>92502.57339730786</v>
      </c>
      <c r="K11" s="76">
        <f>J11/$J$11</f>
        <v>1</v>
      </c>
      <c r="L11" s="76">
        <f>J11/'סכום נכסי הקרן'!$C$42</f>
        <v>0.16694548269493259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J13+J15+J18+J20+J22+J24+J26</f>
        <v>92502.57339730786</v>
      </c>
      <c r="K12" s="80">
        <f t="shared" ref="K12:K32" si="0">J12/$J$11</f>
        <v>1</v>
      </c>
      <c r="L12" s="80">
        <f>J12/'סכום נכסי הקרן'!$C$42</f>
        <v>0.16694548269493259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v>2.8029999999999999E-2</v>
      </c>
      <c r="K13" s="80">
        <f t="shared" si="0"/>
        <v>3.0301859689468672E-7</v>
      </c>
      <c r="L13" s="80">
        <f>J13/'סכום נכסי הקרן'!$C$42</f>
        <v>5.0587585924124671E-8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v>2.8029999999999999E-2</v>
      </c>
      <c r="K14" s="78">
        <f t="shared" si="0"/>
        <v>3.0301859689468672E-7</v>
      </c>
      <c r="L14" s="78">
        <f>J14/'סכום נכסי הקרן'!$C$42</f>
        <v>5.0587585924124671E-8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28661.054807307999</v>
      </c>
      <c r="K15" s="80">
        <f t="shared" si="0"/>
        <v>0.30984062123553996</v>
      </c>
      <c r="L15" s="80">
        <f>J15/'סכום נכסי הקרן'!$C$42</f>
        <v>5.1726492070665001E-2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110</v>
      </c>
      <c r="H16" s="78">
        <v>0</v>
      </c>
      <c r="I16" s="78">
        <v>0</v>
      </c>
      <c r="J16" s="77">
        <v>661.18250410799999</v>
      </c>
      <c r="K16" s="78">
        <f t="shared" si="0"/>
        <v>7.1477201101006627E-3</v>
      </c>
      <c r="L16" s="78">
        <f>J16/'סכום נכסי הקרן'!$C$42</f>
        <v>1.1932795839490319E-3</v>
      </c>
    </row>
    <row r="17" spans="2:12">
      <c r="B17" t="s">
        <v>210</v>
      </c>
      <c r="C17" t="s">
        <v>211</v>
      </c>
      <c r="D17" t="s">
        <v>204</v>
      </c>
      <c r="E17" t="s">
        <v>205</v>
      </c>
      <c r="F17" t="s">
        <v>206</v>
      </c>
      <c r="G17" t="s">
        <v>106</v>
      </c>
      <c r="H17" s="78">
        <v>0</v>
      </c>
      <c r="I17" s="78">
        <v>0</v>
      </c>
      <c r="J17" s="77">
        <v>27999.872303200002</v>
      </c>
      <c r="K17" s="78">
        <f t="shared" si="0"/>
        <v>0.30269290112543934</v>
      </c>
      <c r="L17" s="78">
        <f>J17/'סכום נכסי הקרן'!$C$42</f>
        <v>5.0533212486715974E-2</v>
      </c>
    </row>
    <row r="18" spans="2:12">
      <c r="B18" s="79" t="s">
        <v>212</v>
      </c>
      <c r="D18" s="16"/>
      <c r="I18" s="80">
        <v>0</v>
      </c>
      <c r="J18" s="81">
        <f>J19</f>
        <v>63841.490559999853</v>
      </c>
      <c r="K18" s="80">
        <f t="shared" si="0"/>
        <v>0.6901590757458631</v>
      </c>
      <c r="L18" s="80">
        <f>J18/'סכום נכסי הקרן'!$C$42</f>
        <v>0.11521894003668165</v>
      </c>
    </row>
    <row r="19" spans="2:12">
      <c r="B19" t="s">
        <v>213</v>
      </c>
      <c r="C19" t="s">
        <v>214</v>
      </c>
      <c r="D19" t="s">
        <v>204</v>
      </c>
      <c r="E19" t="s">
        <v>205</v>
      </c>
      <c r="F19" t="s">
        <v>206</v>
      </c>
      <c r="G19" t="s">
        <v>102</v>
      </c>
      <c r="H19" s="78">
        <v>0</v>
      </c>
      <c r="I19" s="78">
        <v>0</v>
      </c>
      <c r="J19" s="77">
        <f>63863.1-21.6094400001457</f>
        <v>63841.490559999853</v>
      </c>
      <c r="K19" s="78">
        <f t="shared" si="0"/>
        <v>0.6901590757458631</v>
      </c>
      <c r="L19" s="78">
        <f>J19/'סכום נכסי הקרן'!$C$42</f>
        <v>0.11521894003668165</v>
      </c>
    </row>
    <row r="20" spans="2:12">
      <c r="B20" s="79" t="s">
        <v>215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216</v>
      </c>
      <c r="C21" t="s">
        <v>216</v>
      </c>
      <c r="D21" s="16"/>
      <c r="E21" t="s">
        <v>216</v>
      </c>
      <c r="G21" t="s">
        <v>216</v>
      </c>
      <c r="H21" s="78">
        <v>0</v>
      </c>
      <c r="I21" s="78">
        <v>0</v>
      </c>
      <c r="J21" s="77">
        <v>0</v>
      </c>
      <c r="K21" s="78">
        <f t="shared" si="0"/>
        <v>0</v>
      </c>
      <c r="L21" s="78">
        <f>J21/'סכום נכסי הקרן'!$C$42</f>
        <v>0</v>
      </c>
    </row>
    <row r="22" spans="2:12">
      <c r="B22" s="79" t="s">
        <v>217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216</v>
      </c>
      <c r="C23" t="s">
        <v>216</v>
      </c>
      <c r="D23" s="16"/>
      <c r="E23" t="s">
        <v>216</v>
      </c>
      <c r="G23" t="s">
        <v>216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218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216</v>
      </c>
      <c r="C25" t="s">
        <v>216</v>
      </c>
      <c r="D25" s="16"/>
      <c r="E25" t="s">
        <v>216</v>
      </c>
      <c r="G25" t="s">
        <v>216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219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216</v>
      </c>
      <c r="C27" t="s">
        <v>216</v>
      </c>
      <c r="D27" s="16"/>
      <c r="E27" t="s">
        <v>216</v>
      </c>
      <c r="G27" t="s">
        <v>216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220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s="79" t="s">
        <v>221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216</v>
      </c>
      <c r="C30" t="s">
        <v>216</v>
      </c>
      <c r="D30" s="16"/>
      <c r="E30" t="s">
        <v>216</v>
      </c>
      <c r="G30" t="s">
        <v>216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219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216</v>
      </c>
      <c r="C32" t="s">
        <v>216</v>
      </c>
      <c r="D32" s="16"/>
      <c r="E32" t="s">
        <v>216</v>
      </c>
      <c r="G32" t="s">
        <v>216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4">
      <c r="B33" t="s">
        <v>222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5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0</v>
      </c>
      <c r="K12" s="80">
        <v>0</v>
      </c>
      <c r="L12" s="81">
        <v>0</v>
      </c>
      <c r="N12" s="81">
        <v>0</v>
      </c>
      <c r="O12" s="81">
        <v>0</v>
      </c>
      <c r="Q12" s="80">
        <v>0</v>
      </c>
      <c r="R12" s="80">
        <v>0</v>
      </c>
    </row>
    <row r="13" spans="2:53">
      <c r="B13" s="79" t="s">
        <v>223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t="s">
        <v>216</v>
      </c>
      <c r="C14" t="s">
        <v>216</v>
      </c>
      <c r="D14" s="16"/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O14" s="77">
        <v>0</v>
      </c>
      <c r="P14" s="78">
        <v>0</v>
      </c>
      <c r="Q14" s="78">
        <v>0</v>
      </c>
      <c r="R14" s="78">
        <v>0</v>
      </c>
    </row>
    <row r="15" spans="2:53">
      <c r="B15" s="79" t="s">
        <v>224</v>
      </c>
      <c r="C15" s="16"/>
      <c r="D15" s="16"/>
      <c r="H15" s="81">
        <v>0</v>
      </c>
      <c r="K15" s="80">
        <v>0</v>
      </c>
      <c r="L15" s="81">
        <v>0</v>
      </c>
      <c r="N15" s="81">
        <v>0</v>
      </c>
      <c r="O15" s="81">
        <v>0</v>
      </c>
      <c r="Q15" s="80">
        <v>0</v>
      </c>
      <c r="R15" s="80">
        <v>0</v>
      </c>
    </row>
    <row r="16" spans="2:53">
      <c r="B16" t="s">
        <v>216</v>
      </c>
      <c r="C16" t="s">
        <v>216</v>
      </c>
      <c r="D16" s="16"/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O16" s="77">
        <v>0</v>
      </c>
      <c r="P16" s="78">
        <v>0</v>
      </c>
      <c r="Q16" s="78">
        <v>0</v>
      </c>
      <c r="R16" s="78">
        <v>0</v>
      </c>
    </row>
    <row r="17" spans="2:18">
      <c r="B17" t="s">
        <v>216</v>
      </c>
      <c r="C17" t="s">
        <v>216</v>
      </c>
      <c r="D17" s="16"/>
      <c r="E17" t="s">
        <v>216</v>
      </c>
      <c r="H17" s="77">
        <v>0</v>
      </c>
      <c r="I17" t="s">
        <v>216</v>
      </c>
      <c r="J17" s="78">
        <v>0</v>
      </c>
      <c r="K17" s="78">
        <v>0</v>
      </c>
      <c r="L17" s="77">
        <v>0</v>
      </c>
      <c r="M17" s="77">
        <v>0</v>
      </c>
      <c r="O17" s="77">
        <v>0</v>
      </c>
      <c r="P17" s="78">
        <v>0</v>
      </c>
      <c r="Q17" s="78">
        <v>0</v>
      </c>
      <c r="R17" s="78">
        <v>0</v>
      </c>
    </row>
    <row r="18" spans="2:18">
      <c r="B18" t="s">
        <v>216</v>
      </c>
      <c r="C18" t="s">
        <v>216</v>
      </c>
      <c r="D18" s="16"/>
      <c r="E18" t="s">
        <v>216</v>
      </c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225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216</v>
      </c>
      <c r="C20" t="s">
        <v>216</v>
      </c>
      <c r="D20" s="16"/>
      <c r="E20" t="s">
        <v>216</v>
      </c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220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s="79" t="s">
        <v>226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216</v>
      </c>
      <c r="C23" t="s">
        <v>216</v>
      </c>
      <c r="D23" s="16"/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227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216</v>
      </c>
      <c r="C25" t="s">
        <v>216</v>
      </c>
      <c r="D25" s="16"/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t="s">
        <v>228</v>
      </c>
      <c r="C26" s="16"/>
      <c r="D26" s="16"/>
    </row>
    <row r="27" spans="2:18">
      <c r="B27" t="s">
        <v>229</v>
      </c>
      <c r="C27" s="16"/>
      <c r="D27" s="16"/>
    </row>
    <row r="28" spans="2:18">
      <c r="B28" t="s">
        <v>230</v>
      </c>
      <c r="C28" s="16"/>
      <c r="D28" s="16"/>
    </row>
    <row r="29" spans="2:18">
      <c r="B29" t="s">
        <v>231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232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216</v>
      </c>
      <c r="C14" t="s">
        <v>216</v>
      </c>
      <c r="D14" s="16"/>
      <c r="E14" s="16"/>
      <c r="F14" s="16"/>
      <c r="G14" t="s">
        <v>216</v>
      </c>
      <c r="H14" t="s">
        <v>216</v>
      </c>
      <c r="K14" s="77">
        <v>0</v>
      </c>
      <c r="L14" t="s">
        <v>216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216</v>
      </c>
      <c r="C16" t="s">
        <v>216</v>
      </c>
      <c r="D16" s="16"/>
      <c r="E16" s="16"/>
      <c r="F16" s="16"/>
      <c r="G16" t="s">
        <v>216</v>
      </c>
      <c r="H16" t="s">
        <v>216</v>
      </c>
      <c r="K16" s="77">
        <v>0</v>
      </c>
      <c r="L16" t="s">
        <v>216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233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216</v>
      </c>
      <c r="C18" t="s">
        <v>216</v>
      </c>
      <c r="D18" s="16"/>
      <c r="E18" s="16"/>
      <c r="F18" s="16"/>
      <c r="G18" t="s">
        <v>216</v>
      </c>
      <c r="H18" t="s">
        <v>216</v>
      </c>
      <c r="K18" s="77">
        <v>0</v>
      </c>
      <c r="L18" t="s">
        <v>216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234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216</v>
      </c>
      <c r="C21" t="s">
        <v>216</v>
      </c>
      <c r="D21" s="16"/>
      <c r="E21" s="16"/>
      <c r="F21" s="16"/>
      <c r="G21" t="s">
        <v>216</v>
      </c>
      <c r="H21" t="s">
        <v>216</v>
      </c>
      <c r="K21" s="77">
        <v>0</v>
      </c>
      <c r="L21" t="s">
        <v>216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235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216</v>
      </c>
      <c r="C23" t="s">
        <v>216</v>
      </c>
      <c r="D23" s="16"/>
      <c r="E23" s="16"/>
      <c r="F23" s="16"/>
      <c r="G23" t="s">
        <v>216</v>
      </c>
      <c r="H23" t="s">
        <v>216</v>
      </c>
      <c r="K23" s="77">
        <v>0</v>
      </c>
      <c r="L23" t="s">
        <v>216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222</v>
      </c>
      <c r="C24" s="16"/>
      <c r="D24" s="16"/>
      <c r="E24" s="16"/>
      <c r="F24" s="16"/>
      <c r="G24" s="16"/>
    </row>
    <row r="25" spans="2:21">
      <c r="B25" t="s">
        <v>228</v>
      </c>
      <c r="C25" s="16"/>
      <c r="D25" s="16"/>
      <c r="E25" s="16"/>
      <c r="F25" s="16"/>
      <c r="G25" s="16"/>
    </row>
    <row r="26" spans="2:21">
      <c r="B26" t="s">
        <v>229</v>
      </c>
      <c r="C26" s="16"/>
      <c r="D26" s="16"/>
      <c r="E26" s="16"/>
      <c r="F26" s="16"/>
      <c r="G26" s="16"/>
    </row>
    <row r="27" spans="2:21">
      <c r="B27" t="s">
        <v>230</v>
      </c>
      <c r="C27" s="16"/>
      <c r="D27" s="16"/>
      <c r="E27" s="16"/>
      <c r="F27" s="16"/>
      <c r="G27" s="16"/>
    </row>
    <row r="28" spans="2:21">
      <c r="B28" t="s">
        <v>231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5.3</v>
      </c>
      <c r="L11" s="7"/>
      <c r="M11" s="7"/>
      <c r="N11" s="76">
        <v>2.64E-2</v>
      </c>
      <c r="O11" s="75">
        <v>1202000</v>
      </c>
      <c r="P11" s="33"/>
      <c r="Q11" s="75">
        <v>0</v>
      </c>
      <c r="R11" s="75">
        <v>1061.366</v>
      </c>
      <c r="S11" s="7"/>
      <c r="T11" s="76">
        <v>1</v>
      </c>
      <c r="U11" s="76">
        <v>1.9E-3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5.3</v>
      </c>
      <c r="N12" s="80">
        <v>2.64E-2</v>
      </c>
      <c r="O12" s="81">
        <v>1202000</v>
      </c>
      <c r="Q12" s="81">
        <v>0</v>
      </c>
      <c r="R12" s="81">
        <v>1061.366</v>
      </c>
      <c r="T12" s="80">
        <v>1</v>
      </c>
      <c r="U12" s="80">
        <v>1.9E-3</v>
      </c>
    </row>
    <row r="13" spans="2:66">
      <c r="B13" s="79" t="s">
        <v>232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216</v>
      </c>
      <c r="C14" t="s">
        <v>216</v>
      </c>
      <c r="D14" s="16"/>
      <c r="E14" s="16"/>
      <c r="F14" s="16"/>
      <c r="G14" t="s">
        <v>216</v>
      </c>
      <c r="H14" t="s">
        <v>216</v>
      </c>
      <c r="K14" s="77">
        <v>0</v>
      </c>
      <c r="L14" t="s">
        <v>216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224</v>
      </c>
      <c r="C15" s="16"/>
      <c r="D15" s="16"/>
      <c r="E15" s="16"/>
      <c r="F15" s="16"/>
      <c r="K15" s="81">
        <v>5.3</v>
      </c>
      <c r="N15" s="80">
        <v>2.64E-2</v>
      </c>
      <c r="O15" s="81">
        <v>1202000</v>
      </c>
      <c r="Q15" s="81">
        <v>0</v>
      </c>
      <c r="R15" s="81">
        <v>1061.366</v>
      </c>
      <c r="T15" s="80">
        <v>1</v>
      </c>
      <c r="U15" s="80">
        <v>1.9E-3</v>
      </c>
    </row>
    <row r="16" spans="2:66">
      <c r="B16" t="s">
        <v>236</v>
      </c>
      <c r="C16" t="s">
        <v>237</v>
      </c>
      <c r="D16" t="s">
        <v>100</v>
      </c>
      <c r="E16" t="s">
        <v>123</v>
      </c>
      <c r="F16" t="s">
        <v>238</v>
      </c>
      <c r="G16" t="s">
        <v>239</v>
      </c>
      <c r="H16" t="s">
        <v>240</v>
      </c>
      <c r="I16" t="s">
        <v>206</v>
      </c>
      <c r="J16" t="s">
        <v>241</v>
      </c>
      <c r="K16" s="77">
        <v>5.3</v>
      </c>
      <c r="L16" t="s">
        <v>102</v>
      </c>
      <c r="M16" s="78">
        <v>2.5000000000000001E-3</v>
      </c>
      <c r="N16" s="78">
        <v>2.64E-2</v>
      </c>
      <c r="O16" s="77">
        <v>1202000</v>
      </c>
      <c r="P16" s="77">
        <v>88.3</v>
      </c>
      <c r="Q16" s="77">
        <v>0</v>
      </c>
      <c r="R16" s="77">
        <v>1061.366</v>
      </c>
      <c r="S16" s="78">
        <v>2.0999999999999999E-3</v>
      </c>
      <c r="T16" s="78">
        <v>1</v>
      </c>
      <c r="U16" s="78">
        <v>1.9E-3</v>
      </c>
    </row>
    <row r="17" spans="2:21">
      <c r="B17" s="79" t="s">
        <v>233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216</v>
      </c>
      <c r="C18" t="s">
        <v>216</v>
      </c>
      <c r="D18" s="16"/>
      <c r="E18" s="16"/>
      <c r="F18" s="16"/>
      <c r="G18" t="s">
        <v>216</v>
      </c>
      <c r="H18" t="s">
        <v>216</v>
      </c>
      <c r="K18" s="77">
        <v>0</v>
      </c>
      <c r="L18" t="s">
        <v>216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242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216</v>
      </c>
      <c r="C20" t="s">
        <v>216</v>
      </c>
      <c r="D20" s="16"/>
      <c r="E20" s="16"/>
      <c r="F20" s="16"/>
      <c r="G20" t="s">
        <v>216</v>
      </c>
      <c r="H20" t="s">
        <v>216</v>
      </c>
      <c r="K20" s="77">
        <v>0</v>
      </c>
      <c r="L20" t="s">
        <v>216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220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234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216</v>
      </c>
      <c r="C23" t="s">
        <v>216</v>
      </c>
      <c r="D23" s="16"/>
      <c r="E23" s="16"/>
      <c r="F23" s="16"/>
      <c r="G23" t="s">
        <v>216</v>
      </c>
      <c r="H23" t="s">
        <v>216</v>
      </c>
      <c r="K23" s="77">
        <v>0</v>
      </c>
      <c r="L23" t="s">
        <v>216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235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216</v>
      </c>
      <c r="C25" t="s">
        <v>216</v>
      </c>
      <c r="D25" s="16"/>
      <c r="E25" s="16"/>
      <c r="F25" s="16"/>
      <c r="G25" t="s">
        <v>216</v>
      </c>
      <c r="H25" t="s">
        <v>216</v>
      </c>
      <c r="K25" s="77">
        <v>0</v>
      </c>
      <c r="L25" t="s">
        <v>216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222</v>
      </c>
      <c r="C26" s="16"/>
      <c r="D26" s="16"/>
      <c r="E26" s="16"/>
      <c r="F26" s="16"/>
    </row>
    <row r="27" spans="2:21">
      <c r="B27" t="s">
        <v>228</v>
      </c>
      <c r="C27" s="16"/>
      <c r="D27" s="16"/>
      <c r="E27" s="16"/>
      <c r="F27" s="16"/>
    </row>
    <row r="28" spans="2:21">
      <c r="B28" t="s">
        <v>229</v>
      </c>
      <c r="C28" s="16"/>
      <c r="D28" s="16"/>
      <c r="E28" s="16"/>
      <c r="F28" s="16"/>
    </row>
    <row r="29" spans="2:21">
      <c r="B29" t="s">
        <v>230</v>
      </c>
      <c r="C29" s="16"/>
      <c r="D29" s="16"/>
      <c r="E29" s="16"/>
      <c r="F29" s="16"/>
    </row>
    <row r="30" spans="2:21">
      <c r="B30" t="s">
        <v>231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58" workbookViewId="0">
      <selection activeCell="J88" sqref="J8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7" width="17.8554687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f>I12+I59</f>
        <v>14788057.560000001</v>
      </c>
      <c r="J11" s="7"/>
      <c r="K11" s="75">
        <v>220.80522999999999</v>
      </c>
      <c r="L11" s="75">
        <v>248400.90318244245</v>
      </c>
      <c r="M11" s="7"/>
      <c r="N11" s="76">
        <v>1</v>
      </c>
      <c r="O11" s="76">
        <v>0.44829999999999998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f>I13+I32+I46+I57</f>
        <v>14243827.99</v>
      </c>
      <c r="K12" s="81">
        <v>220.80522999999999</v>
      </c>
      <c r="L12" s="81">
        <v>174404.91984814644</v>
      </c>
      <c r="N12" s="80">
        <v>0.70209999999999995</v>
      </c>
      <c r="O12" s="80">
        <v>0.31469999999999998</v>
      </c>
    </row>
    <row r="13" spans="2:62">
      <c r="B13" s="79" t="s">
        <v>243</v>
      </c>
      <c r="E13" s="16"/>
      <c r="F13" s="16"/>
      <c r="G13" s="16"/>
      <c r="I13" s="81">
        <v>3777812.81</v>
      </c>
      <c r="K13" s="81">
        <v>193.18535</v>
      </c>
      <c r="L13" s="81">
        <v>111693.7173108</v>
      </c>
      <c r="N13" s="80">
        <v>0.44969999999999999</v>
      </c>
      <c r="O13" s="80">
        <v>0.2016</v>
      </c>
    </row>
    <row r="14" spans="2:62">
      <c r="B14" t="s">
        <v>244</v>
      </c>
      <c r="C14" t="s">
        <v>245</v>
      </c>
      <c r="D14" t="s">
        <v>100</v>
      </c>
      <c r="E14" t="s">
        <v>123</v>
      </c>
      <c r="F14" t="s">
        <v>246</v>
      </c>
      <c r="G14" t="s">
        <v>239</v>
      </c>
      <c r="H14" t="s">
        <v>102</v>
      </c>
      <c r="I14" s="77">
        <v>6204</v>
      </c>
      <c r="J14" s="77">
        <v>25830</v>
      </c>
      <c r="K14" s="77">
        <v>0</v>
      </c>
      <c r="L14" s="77">
        <v>1602.4931999999999</v>
      </c>
      <c r="M14" s="78">
        <v>1E-4</v>
      </c>
      <c r="N14" s="78">
        <v>6.4999999999999997E-3</v>
      </c>
      <c r="O14" s="78">
        <v>2.8999999999999998E-3</v>
      </c>
    </row>
    <row r="15" spans="2:62">
      <c r="B15" t="s">
        <v>247</v>
      </c>
      <c r="C15" t="s">
        <v>248</v>
      </c>
      <c r="D15" t="s">
        <v>100</v>
      </c>
      <c r="E15" t="s">
        <v>123</v>
      </c>
      <c r="F15" t="s">
        <v>238</v>
      </c>
      <c r="G15" t="s">
        <v>239</v>
      </c>
      <c r="H15" t="s">
        <v>102</v>
      </c>
      <c r="I15" s="77">
        <v>221519</v>
      </c>
      <c r="J15" s="77">
        <v>1225</v>
      </c>
      <c r="K15" s="77">
        <v>11.075950000000001</v>
      </c>
      <c r="L15" s="77">
        <v>2724.6837</v>
      </c>
      <c r="M15" s="78">
        <v>4.0000000000000002E-4</v>
      </c>
      <c r="N15" s="78">
        <v>1.0999999999999999E-2</v>
      </c>
      <c r="O15" s="78">
        <v>4.8999999999999998E-3</v>
      </c>
    </row>
    <row r="16" spans="2:62">
      <c r="B16" t="s">
        <v>249</v>
      </c>
      <c r="C16" t="s">
        <v>250</v>
      </c>
      <c r="D16" t="s">
        <v>100</v>
      </c>
      <c r="E16" t="s">
        <v>123</v>
      </c>
      <c r="F16" t="s">
        <v>251</v>
      </c>
      <c r="G16" t="s">
        <v>252</v>
      </c>
      <c r="H16" t="s">
        <v>102</v>
      </c>
      <c r="I16" s="77">
        <v>97100</v>
      </c>
      <c r="J16" s="77">
        <v>4205</v>
      </c>
      <c r="K16" s="77">
        <v>0</v>
      </c>
      <c r="L16" s="77">
        <v>4083.0549999999998</v>
      </c>
      <c r="M16" s="78">
        <v>4.0000000000000002E-4</v>
      </c>
      <c r="N16" s="78">
        <v>1.6400000000000001E-2</v>
      </c>
      <c r="O16" s="78">
        <v>7.4000000000000003E-3</v>
      </c>
    </row>
    <row r="17" spans="2:15">
      <c r="B17" t="s">
        <v>253</v>
      </c>
      <c r="C17" t="s">
        <v>254</v>
      </c>
      <c r="D17" t="s">
        <v>100</v>
      </c>
      <c r="E17" t="s">
        <v>123</v>
      </c>
      <c r="F17" t="s">
        <v>255</v>
      </c>
      <c r="G17" t="s">
        <v>252</v>
      </c>
      <c r="H17" t="s">
        <v>102</v>
      </c>
      <c r="I17" s="77">
        <v>121645</v>
      </c>
      <c r="J17" s="77">
        <v>3910</v>
      </c>
      <c r="K17" s="77">
        <v>0</v>
      </c>
      <c r="L17" s="77">
        <v>4756.3194999999996</v>
      </c>
      <c r="M17" s="78">
        <v>5.0000000000000001E-4</v>
      </c>
      <c r="N17" s="78">
        <v>1.9099999999999999E-2</v>
      </c>
      <c r="O17" s="78">
        <v>8.6E-3</v>
      </c>
    </row>
    <row r="18" spans="2:15">
      <c r="B18" t="s">
        <v>256</v>
      </c>
      <c r="C18" t="s">
        <v>257</v>
      </c>
      <c r="D18" t="s">
        <v>100</v>
      </c>
      <c r="E18" t="s">
        <v>123</v>
      </c>
      <c r="F18" t="s">
        <v>258</v>
      </c>
      <c r="G18" t="s">
        <v>259</v>
      </c>
      <c r="H18" t="s">
        <v>102</v>
      </c>
      <c r="I18" s="77">
        <v>1962</v>
      </c>
      <c r="J18" s="77">
        <v>70000</v>
      </c>
      <c r="K18" s="77">
        <v>0</v>
      </c>
      <c r="L18" s="77">
        <v>1373.4</v>
      </c>
      <c r="M18" s="78">
        <v>0</v>
      </c>
      <c r="N18" s="78">
        <v>5.4999999999999997E-3</v>
      </c>
      <c r="O18" s="78">
        <v>2.5000000000000001E-3</v>
      </c>
    </row>
    <row r="19" spans="2:15">
      <c r="B19" t="s">
        <v>260</v>
      </c>
      <c r="C19" t="s">
        <v>261</v>
      </c>
      <c r="D19" t="s">
        <v>100</v>
      </c>
      <c r="E19" t="s">
        <v>123</v>
      </c>
      <c r="F19" t="s">
        <v>262</v>
      </c>
      <c r="G19" t="s">
        <v>263</v>
      </c>
      <c r="H19" t="s">
        <v>102</v>
      </c>
      <c r="I19" s="77">
        <v>95404</v>
      </c>
      <c r="J19" s="77">
        <v>13810</v>
      </c>
      <c r="K19" s="77">
        <v>0</v>
      </c>
      <c r="L19" s="77">
        <v>13175.2924</v>
      </c>
      <c r="M19" s="78">
        <v>1E-3</v>
      </c>
      <c r="N19" s="78">
        <v>5.2999999999999999E-2</v>
      </c>
      <c r="O19" s="78">
        <v>2.3800000000000002E-2</v>
      </c>
    </row>
    <row r="20" spans="2:15">
      <c r="B20" t="s">
        <v>264</v>
      </c>
      <c r="C20" t="s">
        <v>265</v>
      </c>
      <c r="D20" t="s">
        <v>100</v>
      </c>
      <c r="E20" t="s">
        <v>123</v>
      </c>
      <c r="F20" t="s">
        <v>266</v>
      </c>
      <c r="G20" t="s">
        <v>263</v>
      </c>
      <c r="H20" t="s">
        <v>102</v>
      </c>
      <c r="I20" s="77">
        <v>628485</v>
      </c>
      <c r="J20" s="77">
        <v>1996</v>
      </c>
      <c r="K20" s="77">
        <v>0</v>
      </c>
      <c r="L20" s="77">
        <v>12544.560600000001</v>
      </c>
      <c r="M20" s="78">
        <v>5.0000000000000001E-4</v>
      </c>
      <c r="N20" s="78">
        <v>5.0500000000000003E-2</v>
      </c>
      <c r="O20" s="78">
        <v>2.2599999999999999E-2</v>
      </c>
    </row>
    <row r="21" spans="2:15">
      <c r="B21" t="s">
        <v>267</v>
      </c>
      <c r="C21" t="s">
        <v>268</v>
      </c>
      <c r="D21" t="s">
        <v>100</v>
      </c>
      <c r="E21" t="s">
        <v>123</v>
      </c>
      <c r="F21" t="s">
        <v>269</v>
      </c>
      <c r="G21" t="s">
        <v>263</v>
      </c>
      <c r="H21" t="s">
        <v>102</v>
      </c>
      <c r="I21" s="77">
        <v>449860</v>
      </c>
      <c r="J21" s="77">
        <v>3454</v>
      </c>
      <c r="K21" s="77">
        <v>182.10939999999999</v>
      </c>
      <c r="L21" s="77">
        <v>15720.273800000001</v>
      </c>
      <c r="M21" s="78">
        <v>2.9999999999999997E-4</v>
      </c>
      <c r="N21" s="78">
        <v>6.3299999999999995E-2</v>
      </c>
      <c r="O21" s="78">
        <v>2.8400000000000002E-2</v>
      </c>
    </row>
    <row r="22" spans="2:15">
      <c r="B22" t="s">
        <v>270</v>
      </c>
      <c r="C22" t="s">
        <v>271</v>
      </c>
      <c r="D22" t="s">
        <v>100</v>
      </c>
      <c r="E22" t="s">
        <v>123</v>
      </c>
      <c r="F22" t="s">
        <v>272</v>
      </c>
      <c r="G22" t="s">
        <v>273</v>
      </c>
      <c r="H22" t="s">
        <v>102</v>
      </c>
      <c r="I22" s="77">
        <v>1255</v>
      </c>
      <c r="J22" s="77">
        <v>237930</v>
      </c>
      <c r="K22" s="77">
        <v>0</v>
      </c>
      <c r="L22" s="77">
        <v>2986.0214999999998</v>
      </c>
      <c r="M22" s="78">
        <v>2.9999999999999997E-4</v>
      </c>
      <c r="N22" s="78">
        <v>1.2E-2</v>
      </c>
      <c r="O22" s="78">
        <v>5.4000000000000003E-3</v>
      </c>
    </row>
    <row r="23" spans="2:15">
      <c r="B23" t="s">
        <v>274</v>
      </c>
      <c r="C23" t="s">
        <v>275</v>
      </c>
      <c r="D23" t="s">
        <v>100</v>
      </c>
      <c r="E23" t="s">
        <v>123</v>
      </c>
      <c r="F23" t="s">
        <v>276</v>
      </c>
      <c r="G23" t="s">
        <v>277</v>
      </c>
      <c r="H23" t="s">
        <v>102</v>
      </c>
      <c r="I23" s="77">
        <v>63585</v>
      </c>
      <c r="J23" s="77">
        <v>3823</v>
      </c>
      <c r="K23" s="77">
        <v>0</v>
      </c>
      <c r="L23" s="77">
        <v>2430.85455</v>
      </c>
      <c r="M23" s="78">
        <v>0</v>
      </c>
      <c r="N23" s="78">
        <v>9.7999999999999997E-3</v>
      </c>
      <c r="O23" s="78">
        <v>4.4000000000000003E-3</v>
      </c>
    </row>
    <row r="24" spans="2:15">
      <c r="B24" t="s">
        <v>278</v>
      </c>
      <c r="C24" t="s">
        <v>279</v>
      </c>
      <c r="D24" t="s">
        <v>100</v>
      </c>
      <c r="E24" t="s">
        <v>123</v>
      </c>
      <c r="F24" t="s">
        <v>280</v>
      </c>
      <c r="G24" t="s">
        <v>281</v>
      </c>
      <c r="H24" t="s">
        <v>102</v>
      </c>
      <c r="I24" s="77">
        <v>6753</v>
      </c>
      <c r="J24" s="77">
        <v>34890</v>
      </c>
      <c r="K24" s="77">
        <v>0</v>
      </c>
      <c r="L24" s="77">
        <v>2356.1217000000001</v>
      </c>
      <c r="M24" s="78">
        <v>2.0000000000000001E-4</v>
      </c>
      <c r="N24" s="78">
        <v>9.4999999999999998E-3</v>
      </c>
      <c r="O24" s="78">
        <v>4.3E-3</v>
      </c>
    </row>
    <row r="25" spans="2:15">
      <c r="B25" t="s">
        <v>282</v>
      </c>
      <c r="C25" t="s">
        <v>283</v>
      </c>
      <c r="D25" t="s">
        <v>100</v>
      </c>
      <c r="E25" t="s">
        <v>123</v>
      </c>
      <c r="F25" t="s">
        <v>284</v>
      </c>
      <c r="G25" t="s">
        <v>285</v>
      </c>
      <c r="H25" t="s">
        <v>102</v>
      </c>
      <c r="I25" s="77">
        <v>6019</v>
      </c>
      <c r="J25" s="77">
        <v>49500</v>
      </c>
      <c r="K25" s="77">
        <v>0</v>
      </c>
      <c r="L25" s="77">
        <v>2979.4050000000002</v>
      </c>
      <c r="M25" s="78">
        <v>2.9999999999999997E-4</v>
      </c>
      <c r="N25" s="78">
        <v>1.2E-2</v>
      </c>
      <c r="O25" s="78">
        <v>5.4000000000000003E-3</v>
      </c>
    </row>
    <row r="26" spans="2:15">
      <c r="B26" t="s">
        <v>286</v>
      </c>
      <c r="C26" t="s">
        <v>287</v>
      </c>
      <c r="D26" t="s">
        <v>100</v>
      </c>
      <c r="E26" t="s">
        <v>123</v>
      </c>
      <c r="F26" t="s">
        <v>288</v>
      </c>
      <c r="G26" t="s">
        <v>285</v>
      </c>
      <c r="H26" t="s">
        <v>102</v>
      </c>
      <c r="I26" s="77">
        <v>16234</v>
      </c>
      <c r="J26" s="77">
        <v>26690</v>
      </c>
      <c r="K26" s="77">
        <v>0</v>
      </c>
      <c r="L26" s="77">
        <v>4332.8545999999997</v>
      </c>
      <c r="M26" s="78">
        <v>2.9999999999999997E-4</v>
      </c>
      <c r="N26" s="78">
        <v>1.7399999999999999E-2</v>
      </c>
      <c r="O26" s="78">
        <v>7.7999999999999996E-3</v>
      </c>
    </row>
    <row r="27" spans="2:15">
      <c r="B27" t="s">
        <v>289</v>
      </c>
      <c r="C27" t="s">
        <v>290</v>
      </c>
      <c r="D27" t="s">
        <v>100</v>
      </c>
      <c r="E27" t="s">
        <v>123</v>
      </c>
      <c r="F27" t="s">
        <v>291</v>
      </c>
      <c r="G27" t="s">
        <v>292</v>
      </c>
      <c r="H27" t="s">
        <v>102</v>
      </c>
      <c r="I27" s="77">
        <v>624977</v>
      </c>
      <c r="J27" s="77">
        <v>2976</v>
      </c>
      <c r="K27" s="77">
        <v>0</v>
      </c>
      <c r="L27" s="77">
        <v>18599.31552</v>
      </c>
      <c r="M27" s="78">
        <v>5.0000000000000001E-4</v>
      </c>
      <c r="N27" s="78">
        <v>7.4899999999999994E-2</v>
      </c>
      <c r="O27" s="78">
        <v>3.3599999999999998E-2</v>
      </c>
    </row>
    <row r="28" spans="2:15">
      <c r="B28" t="s">
        <v>293</v>
      </c>
      <c r="C28" t="s">
        <v>294</v>
      </c>
      <c r="D28" t="s">
        <v>100</v>
      </c>
      <c r="E28" t="s">
        <v>123</v>
      </c>
      <c r="F28" t="s">
        <v>295</v>
      </c>
      <c r="G28" t="s">
        <v>296</v>
      </c>
      <c r="H28" t="s">
        <v>102</v>
      </c>
      <c r="I28" s="77">
        <v>20217.810000000001</v>
      </c>
      <c r="J28" s="77">
        <v>6258</v>
      </c>
      <c r="K28" s="77">
        <v>0</v>
      </c>
      <c r="L28" s="77">
        <v>1265.2305498000001</v>
      </c>
      <c r="M28" s="78">
        <v>2.0000000000000001E-4</v>
      </c>
      <c r="N28" s="78">
        <v>5.1000000000000004E-3</v>
      </c>
      <c r="O28" s="78">
        <v>2.3E-3</v>
      </c>
    </row>
    <row r="29" spans="2:15">
      <c r="B29" t="s">
        <v>297</v>
      </c>
      <c r="C29" t="s">
        <v>298</v>
      </c>
      <c r="D29" t="s">
        <v>100</v>
      </c>
      <c r="E29" t="s">
        <v>123</v>
      </c>
      <c r="F29" t="s">
        <v>299</v>
      </c>
      <c r="G29" t="s">
        <v>300</v>
      </c>
      <c r="H29" t="s">
        <v>102</v>
      </c>
      <c r="I29" s="77">
        <v>250824</v>
      </c>
      <c r="J29" s="77">
        <v>2896</v>
      </c>
      <c r="K29" s="77">
        <v>0</v>
      </c>
      <c r="L29" s="77">
        <v>7263.8630400000002</v>
      </c>
      <c r="M29" s="78">
        <v>8.9999999999999998E-4</v>
      </c>
      <c r="N29" s="78">
        <v>2.92E-2</v>
      </c>
      <c r="O29" s="78">
        <v>1.3100000000000001E-2</v>
      </c>
    </row>
    <row r="30" spans="2:15">
      <c r="B30" t="s">
        <v>301</v>
      </c>
      <c r="C30" t="s">
        <v>302</v>
      </c>
      <c r="D30" t="s">
        <v>100</v>
      </c>
      <c r="E30" t="s">
        <v>123</v>
      </c>
      <c r="F30" t="s">
        <v>303</v>
      </c>
      <c r="G30" t="s">
        <v>129</v>
      </c>
      <c r="H30" t="s">
        <v>102</v>
      </c>
      <c r="I30" s="77">
        <v>10208</v>
      </c>
      <c r="J30" s="77">
        <v>70090</v>
      </c>
      <c r="K30" s="77">
        <v>0</v>
      </c>
      <c r="L30" s="77">
        <v>7154.7871999999998</v>
      </c>
      <c r="M30" s="78">
        <v>1E-4</v>
      </c>
      <c r="N30" s="78">
        <v>2.8799999999999999E-2</v>
      </c>
      <c r="O30" s="78">
        <v>1.29E-2</v>
      </c>
    </row>
    <row r="31" spans="2:15">
      <c r="B31" t="s">
        <v>304</v>
      </c>
      <c r="C31" t="s">
        <v>305</v>
      </c>
      <c r="D31" t="s">
        <v>100</v>
      </c>
      <c r="E31" t="s">
        <v>123</v>
      </c>
      <c r="F31" t="s">
        <v>306</v>
      </c>
      <c r="G31" t="s">
        <v>132</v>
      </c>
      <c r="H31" t="s">
        <v>102</v>
      </c>
      <c r="I31" s="77">
        <v>1155561</v>
      </c>
      <c r="J31" s="77">
        <v>549.1</v>
      </c>
      <c r="K31" s="77">
        <v>0</v>
      </c>
      <c r="L31" s="77">
        <v>6345.1854510000003</v>
      </c>
      <c r="M31" s="78">
        <v>4.0000000000000002E-4</v>
      </c>
      <c r="N31" s="78">
        <v>2.5499999999999998E-2</v>
      </c>
      <c r="O31" s="78">
        <v>1.15E-2</v>
      </c>
    </row>
    <row r="32" spans="2:15">
      <c r="B32" s="79" t="s">
        <v>307</v>
      </c>
      <c r="E32" s="16"/>
      <c r="F32" s="16"/>
      <c r="G32" s="16"/>
      <c r="I32" s="81">
        <v>8804025.1799999997</v>
      </c>
      <c r="K32" s="81">
        <v>27.619879999999998</v>
      </c>
      <c r="L32" s="81">
        <v>47209.357088800003</v>
      </c>
      <c r="N32" s="80">
        <v>0.19009999999999999</v>
      </c>
      <c r="O32" s="80">
        <v>8.5199999999999998E-2</v>
      </c>
    </row>
    <row r="33" spans="2:15">
      <c r="B33" t="s">
        <v>308</v>
      </c>
      <c r="C33" t="s">
        <v>309</v>
      </c>
      <c r="D33" t="s">
        <v>100</v>
      </c>
      <c r="E33" t="s">
        <v>123</v>
      </c>
      <c r="F33" t="s">
        <v>310</v>
      </c>
      <c r="G33" t="s">
        <v>311</v>
      </c>
      <c r="H33" t="s">
        <v>102</v>
      </c>
      <c r="I33" s="77">
        <v>6681157</v>
      </c>
      <c r="J33" s="77">
        <v>127.5</v>
      </c>
      <c r="K33" s="77">
        <v>0</v>
      </c>
      <c r="L33" s="77">
        <v>8518.4751749999996</v>
      </c>
      <c r="M33" s="78">
        <v>2.0999999999999999E-3</v>
      </c>
      <c r="N33" s="78">
        <v>3.4299999999999997E-2</v>
      </c>
      <c r="O33" s="78">
        <v>1.54E-2</v>
      </c>
    </row>
    <row r="34" spans="2:15">
      <c r="B34" t="s">
        <v>312</v>
      </c>
      <c r="C34" t="s">
        <v>313</v>
      </c>
      <c r="D34" t="s">
        <v>100</v>
      </c>
      <c r="E34" t="s">
        <v>123</v>
      </c>
      <c r="F34" t="s">
        <v>314</v>
      </c>
      <c r="G34" t="s">
        <v>311</v>
      </c>
      <c r="H34" t="s">
        <v>102</v>
      </c>
      <c r="I34" s="77">
        <v>8789</v>
      </c>
      <c r="J34" s="77">
        <v>46890</v>
      </c>
      <c r="K34" s="77">
        <v>0</v>
      </c>
      <c r="L34" s="77">
        <v>4121.1620999999996</v>
      </c>
      <c r="M34" s="78">
        <v>5.9999999999999995E-4</v>
      </c>
      <c r="N34" s="78">
        <v>1.66E-2</v>
      </c>
      <c r="O34" s="78">
        <v>7.4000000000000003E-3</v>
      </c>
    </row>
    <row r="35" spans="2:15">
      <c r="B35" t="s">
        <v>315</v>
      </c>
      <c r="C35" t="s">
        <v>316</v>
      </c>
      <c r="D35" t="s">
        <v>100</v>
      </c>
      <c r="E35" t="s">
        <v>123</v>
      </c>
      <c r="F35" t="s">
        <v>317</v>
      </c>
      <c r="G35" t="s">
        <v>239</v>
      </c>
      <c r="H35" t="s">
        <v>102</v>
      </c>
      <c r="I35" s="77">
        <v>1414042</v>
      </c>
      <c r="J35" s="77">
        <v>751.7</v>
      </c>
      <c r="K35" s="77">
        <v>0</v>
      </c>
      <c r="L35" s="77">
        <v>10629.353714000001</v>
      </c>
      <c r="M35" s="78">
        <v>1.5E-3</v>
      </c>
      <c r="N35" s="78">
        <v>4.2799999999999998E-2</v>
      </c>
      <c r="O35" s="78">
        <v>1.9199999999999998E-2</v>
      </c>
    </row>
    <row r="36" spans="2:15">
      <c r="B36" t="s">
        <v>318</v>
      </c>
      <c r="C36" t="s">
        <v>319</v>
      </c>
      <c r="D36" t="s">
        <v>100</v>
      </c>
      <c r="E36" t="s">
        <v>123</v>
      </c>
      <c r="F36" t="s">
        <v>320</v>
      </c>
      <c r="G36" t="s">
        <v>252</v>
      </c>
      <c r="H36" t="s">
        <v>102</v>
      </c>
      <c r="I36" s="77">
        <v>331222</v>
      </c>
      <c r="J36" s="77">
        <v>571.70000000000005</v>
      </c>
      <c r="K36" s="77">
        <v>0</v>
      </c>
      <c r="L36" s="77">
        <v>1893.596174</v>
      </c>
      <c r="M36" s="78">
        <v>2.9999999999999997E-4</v>
      </c>
      <c r="N36" s="78">
        <v>7.6E-3</v>
      </c>
      <c r="O36" s="78">
        <v>3.3999999999999998E-3</v>
      </c>
    </row>
    <row r="37" spans="2:15">
      <c r="B37" t="s">
        <v>321</v>
      </c>
      <c r="C37" t="s">
        <v>322</v>
      </c>
      <c r="D37" t="s">
        <v>100</v>
      </c>
      <c r="E37" t="s">
        <v>123</v>
      </c>
      <c r="F37" t="s">
        <v>323</v>
      </c>
      <c r="G37" t="s">
        <v>324</v>
      </c>
      <c r="H37" t="s">
        <v>102</v>
      </c>
      <c r="I37" s="77">
        <v>12290</v>
      </c>
      <c r="J37" s="77">
        <v>29650</v>
      </c>
      <c r="K37" s="77">
        <v>0</v>
      </c>
      <c r="L37" s="77">
        <v>3643.9850000000001</v>
      </c>
      <c r="M37" s="78">
        <v>6.9999999999999999E-4</v>
      </c>
      <c r="N37" s="78">
        <v>1.47E-2</v>
      </c>
      <c r="O37" s="78">
        <v>6.6E-3</v>
      </c>
    </row>
    <row r="38" spans="2:15">
      <c r="B38" t="s">
        <v>325</v>
      </c>
      <c r="C38" t="s">
        <v>326</v>
      </c>
      <c r="D38" t="s">
        <v>100</v>
      </c>
      <c r="E38" t="s">
        <v>123</v>
      </c>
      <c r="F38" t="s">
        <v>327</v>
      </c>
      <c r="G38" t="s">
        <v>328</v>
      </c>
      <c r="H38" t="s">
        <v>102</v>
      </c>
      <c r="I38" s="77">
        <v>109931</v>
      </c>
      <c r="J38" s="77">
        <v>1850</v>
      </c>
      <c r="K38" s="77">
        <v>0</v>
      </c>
      <c r="L38" s="77">
        <v>2033.7235000000001</v>
      </c>
      <c r="M38" s="78">
        <v>1.1999999999999999E-3</v>
      </c>
      <c r="N38" s="78">
        <v>8.2000000000000007E-3</v>
      </c>
      <c r="O38" s="78">
        <v>3.7000000000000002E-3</v>
      </c>
    </row>
    <row r="39" spans="2:15">
      <c r="B39" t="s">
        <v>329</v>
      </c>
      <c r="C39" t="s">
        <v>330</v>
      </c>
      <c r="D39" t="s">
        <v>100</v>
      </c>
      <c r="E39" t="s">
        <v>123</v>
      </c>
      <c r="F39" t="s">
        <v>331</v>
      </c>
      <c r="G39" t="s">
        <v>281</v>
      </c>
      <c r="H39" t="s">
        <v>102</v>
      </c>
      <c r="I39" s="77">
        <v>28309</v>
      </c>
      <c r="J39" s="77">
        <v>10000</v>
      </c>
      <c r="K39" s="77">
        <v>0</v>
      </c>
      <c r="L39" s="77">
        <v>2830.9</v>
      </c>
      <c r="M39" s="78">
        <v>5.9999999999999995E-4</v>
      </c>
      <c r="N39" s="78">
        <v>1.14E-2</v>
      </c>
      <c r="O39" s="78">
        <v>5.1000000000000004E-3</v>
      </c>
    </row>
    <row r="40" spans="2:15">
      <c r="B40" t="s">
        <v>332</v>
      </c>
      <c r="C40" t="s">
        <v>333</v>
      </c>
      <c r="D40" t="s">
        <v>100</v>
      </c>
      <c r="E40" t="s">
        <v>123</v>
      </c>
      <c r="F40" t="s">
        <v>334</v>
      </c>
      <c r="G40" t="s">
        <v>335</v>
      </c>
      <c r="H40" t="s">
        <v>102</v>
      </c>
      <c r="I40" s="77">
        <v>27289</v>
      </c>
      <c r="J40" s="77">
        <v>8070</v>
      </c>
      <c r="K40" s="77">
        <v>0</v>
      </c>
      <c r="L40" s="77">
        <v>2202.2222999999999</v>
      </c>
      <c r="M40" s="78">
        <v>4.0000000000000002E-4</v>
      </c>
      <c r="N40" s="78">
        <v>8.8999999999999999E-3</v>
      </c>
      <c r="O40" s="78">
        <v>4.0000000000000001E-3</v>
      </c>
    </row>
    <row r="41" spans="2:15">
      <c r="B41" t="s">
        <v>336</v>
      </c>
      <c r="C41" t="s">
        <v>337</v>
      </c>
      <c r="D41" t="s">
        <v>100</v>
      </c>
      <c r="E41" t="s">
        <v>123</v>
      </c>
      <c r="F41" t="s">
        <v>338</v>
      </c>
      <c r="G41" t="s">
        <v>300</v>
      </c>
      <c r="H41" t="s">
        <v>102</v>
      </c>
      <c r="I41" s="77">
        <v>5731</v>
      </c>
      <c r="J41" s="77">
        <v>51260</v>
      </c>
      <c r="K41" s="77">
        <v>0</v>
      </c>
      <c r="L41" s="77">
        <v>2937.7105999999999</v>
      </c>
      <c r="M41" s="78">
        <v>4.0000000000000002E-4</v>
      </c>
      <c r="N41" s="78">
        <v>1.18E-2</v>
      </c>
      <c r="O41" s="78">
        <v>5.3E-3</v>
      </c>
    </row>
    <row r="42" spans="2:15">
      <c r="B42" t="s">
        <v>339</v>
      </c>
      <c r="C42" t="s">
        <v>340</v>
      </c>
      <c r="D42" t="s">
        <v>100</v>
      </c>
      <c r="E42" t="s">
        <v>123</v>
      </c>
      <c r="F42" t="s">
        <v>341</v>
      </c>
      <c r="G42" t="s">
        <v>342</v>
      </c>
      <c r="H42" t="s">
        <v>102</v>
      </c>
      <c r="I42" s="77">
        <v>6995</v>
      </c>
      <c r="J42" s="77">
        <v>19790</v>
      </c>
      <c r="K42" s="77">
        <v>0</v>
      </c>
      <c r="L42" s="77">
        <v>1384.3105</v>
      </c>
      <c r="M42" s="78">
        <v>2.9999999999999997E-4</v>
      </c>
      <c r="N42" s="78">
        <v>5.5999999999999999E-3</v>
      </c>
      <c r="O42" s="78">
        <v>2.5000000000000001E-3</v>
      </c>
    </row>
    <row r="43" spans="2:15">
      <c r="B43" t="s">
        <v>343</v>
      </c>
      <c r="C43" t="s">
        <v>344</v>
      </c>
      <c r="D43" t="s">
        <v>100</v>
      </c>
      <c r="E43" t="s">
        <v>123</v>
      </c>
      <c r="F43" t="s">
        <v>345</v>
      </c>
      <c r="G43" t="s">
        <v>346</v>
      </c>
      <c r="H43" t="s">
        <v>102</v>
      </c>
      <c r="I43" s="77">
        <v>4458</v>
      </c>
      <c r="J43" s="77">
        <v>58970</v>
      </c>
      <c r="K43" s="77">
        <v>0</v>
      </c>
      <c r="L43" s="77">
        <v>2628.8825999999999</v>
      </c>
      <c r="M43" s="78">
        <v>8.0000000000000004E-4</v>
      </c>
      <c r="N43" s="78">
        <v>1.06E-2</v>
      </c>
      <c r="O43" s="78">
        <v>4.7000000000000002E-3</v>
      </c>
    </row>
    <row r="44" spans="2:15">
      <c r="B44" t="s">
        <v>347</v>
      </c>
      <c r="C44" t="s">
        <v>348</v>
      </c>
      <c r="D44" t="s">
        <v>100</v>
      </c>
      <c r="E44" t="s">
        <v>123</v>
      </c>
      <c r="F44" t="s">
        <v>349</v>
      </c>
      <c r="G44" t="s">
        <v>350</v>
      </c>
      <c r="H44" t="s">
        <v>102</v>
      </c>
      <c r="I44" s="77">
        <v>133915.18</v>
      </c>
      <c r="J44" s="77">
        <v>1581</v>
      </c>
      <c r="K44" s="77">
        <v>0</v>
      </c>
      <c r="L44" s="77">
        <v>2117.1989957999999</v>
      </c>
      <c r="M44" s="78">
        <v>6.9999999999999999E-4</v>
      </c>
      <c r="N44" s="78">
        <v>8.5000000000000006E-3</v>
      </c>
      <c r="O44" s="78">
        <v>3.8E-3</v>
      </c>
    </row>
    <row r="45" spans="2:15">
      <c r="B45" t="s">
        <v>351</v>
      </c>
      <c r="C45" t="s">
        <v>352</v>
      </c>
      <c r="D45" t="s">
        <v>100</v>
      </c>
      <c r="E45" t="s">
        <v>123</v>
      </c>
      <c r="F45" t="s">
        <v>353</v>
      </c>
      <c r="G45" t="s">
        <v>129</v>
      </c>
      <c r="H45" t="s">
        <v>102</v>
      </c>
      <c r="I45" s="77">
        <v>39897</v>
      </c>
      <c r="J45" s="77">
        <v>5615</v>
      </c>
      <c r="K45" s="77">
        <v>27.619879999999998</v>
      </c>
      <c r="L45" s="77">
        <v>2267.8364299999998</v>
      </c>
      <c r="M45" s="78">
        <v>8.0000000000000004E-4</v>
      </c>
      <c r="N45" s="78">
        <v>9.1000000000000004E-3</v>
      </c>
      <c r="O45" s="78">
        <v>4.1000000000000003E-3</v>
      </c>
    </row>
    <row r="46" spans="2:15">
      <c r="B46" s="79" t="s">
        <v>354</v>
      </c>
      <c r="E46" s="16"/>
      <c r="F46" s="16"/>
      <c r="G46" s="16"/>
      <c r="I46" s="81">
        <f>SUM(I47:I56)</f>
        <v>1661990</v>
      </c>
      <c r="K46" s="81">
        <v>0</v>
      </c>
      <c r="L46" s="81">
        <v>15501.845448546448</v>
      </c>
      <c r="N46" s="80">
        <v>6.2399999999999997E-2</v>
      </c>
      <c r="O46" s="80">
        <v>2.8000000000000001E-2</v>
      </c>
    </row>
    <row r="47" spans="2:15">
      <c r="B47" t="s">
        <v>355</v>
      </c>
      <c r="C47" t="s">
        <v>356</v>
      </c>
      <c r="D47" t="s">
        <v>100</v>
      </c>
      <c r="E47" t="s">
        <v>123</v>
      </c>
      <c r="F47" t="s">
        <v>357</v>
      </c>
      <c r="G47" t="s">
        <v>358</v>
      </c>
      <c r="H47" t="s">
        <v>102</v>
      </c>
      <c r="I47" s="77">
        <v>99177</v>
      </c>
      <c r="J47" s="77">
        <v>1673</v>
      </c>
      <c r="K47" s="77">
        <v>0</v>
      </c>
      <c r="L47" s="77">
        <v>1659.2312099999999</v>
      </c>
      <c r="M47" s="78">
        <v>3.3999999999999998E-3</v>
      </c>
      <c r="N47" s="78">
        <v>6.7000000000000002E-3</v>
      </c>
      <c r="O47" s="78">
        <v>3.0000000000000001E-3</v>
      </c>
    </row>
    <row r="48" spans="2:15">
      <c r="B48" t="s">
        <v>359</v>
      </c>
      <c r="C48" t="s">
        <v>360</v>
      </c>
      <c r="D48" t="s">
        <v>100</v>
      </c>
      <c r="E48" t="s">
        <v>123</v>
      </c>
      <c r="F48" t="s">
        <v>361</v>
      </c>
      <c r="G48" t="s">
        <v>358</v>
      </c>
      <c r="H48" t="s">
        <v>102</v>
      </c>
      <c r="I48" s="77">
        <v>265272</v>
      </c>
      <c r="J48" s="77">
        <v>958.6</v>
      </c>
      <c r="K48" s="77">
        <v>0</v>
      </c>
      <c r="L48" s="77">
        <v>2542.8973919999999</v>
      </c>
      <c r="M48" s="78">
        <v>3.3999999999999998E-3</v>
      </c>
      <c r="N48" s="78">
        <v>1.0200000000000001E-2</v>
      </c>
      <c r="O48" s="78">
        <v>4.5999999999999999E-3</v>
      </c>
    </row>
    <row r="49" spans="2:17">
      <c r="B49" t="s">
        <v>362</v>
      </c>
      <c r="C49" t="s">
        <v>363</v>
      </c>
      <c r="D49" t="s">
        <v>100</v>
      </c>
      <c r="E49" t="s">
        <v>123</v>
      </c>
      <c r="F49" t="s">
        <v>364</v>
      </c>
      <c r="G49" t="s">
        <v>358</v>
      </c>
      <c r="H49" t="s">
        <v>102</v>
      </c>
      <c r="I49" s="77">
        <v>93672</v>
      </c>
      <c r="J49" s="77">
        <v>910</v>
      </c>
      <c r="K49" s="77">
        <v>0</v>
      </c>
      <c r="L49" s="77">
        <v>852.41520000000003</v>
      </c>
      <c r="M49" s="78">
        <v>5.8999999999999999E-3</v>
      </c>
      <c r="N49" s="78">
        <v>3.3999999999999998E-3</v>
      </c>
      <c r="O49" s="78">
        <v>1.5E-3</v>
      </c>
    </row>
    <row r="50" spans="2:17">
      <c r="B50" t="s">
        <v>365</v>
      </c>
      <c r="C50" t="s">
        <v>366</v>
      </c>
      <c r="D50" t="s">
        <v>100</v>
      </c>
      <c r="E50" t="s">
        <v>123</v>
      </c>
      <c r="F50" t="s">
        <v>367</v>
      </c>
      <c r="G50" t="s">
        <v>311</v>
      </c>
      <c r="H50" t="s">
        <v>102</v>
      </c>
      <c r="I50" s="77">
        <v>11711</v>
      </c>
      <c r="J50" s="77">
        <v>6311</v>
      </c>
      <c r="K50" s="77">
        <v>0</v>
      </c>
      <c r="L50" s="77">
        <v>739.08121000000006</v>
      </c>
      <c r="M50" s="78">
        <v>6.9999999999999999E-4</v>
      </c>
      <c r="N50" s="78">
        <v>3.0000000000000001E-3</v>
      </c>
      <c r="O50" s="78">
        <v>1.2999999999999999E-3</v>
      </c>
    </row>
    <row r="51" spans="2:17">
      <c r="B51" t="s">
        <v>368</v>
      </c>
      <c r="C51" t="s">
        <v>369</v>
      </c>
      <c r="D51" t="s">
        <v>100</v>
      </c>
      <c r="E51" t="s">
        <v>123</v>
      </c>
      <c r="F51" t="s">
        <v>370</v>
      </c>
      <c r="G51" t="s">
        <v>239</v>
      </c>
      <c r="H51" t="s">
        <v>102</v>
      </c>
      <c r="I51" s="77">
        <v>31671</v>
      </c>
      <c r="J51" s="77">
        <v>3731</v>
      </c>
      <c r="K51" s="77">
        <v>0</v>
      </c>
      <c r="L51" s="77">
        <v>1181.64501</v>
      </c>
      <c r="M51" s="78">
        <v>2.3E-3</v>
      </c>
      <c r="N51" s="78">
        <v>4.7999999999999996E-3</v>
      </c>
      <c r="O51" s="78">
        <v>2.0999999999999999E-3</v>
      </c>
    </row>
    <row r="52" spans="2:17">
      <c r="B52" t="s">
        <v>371</v>
      </c>
      <c r="C52" t="s">
        <v>372</v>
      </c>
      <c r="D52" t="s">
        <v>100</v>
      </c>
      <c r="E52" t="s">
        <v>123</v>
      </c>
      <c r="F52" t="s">
        <v>373</v>
      </c>
      <c r="G52" t="s">
        <v>324</v>
      </c>
      <c r="H52" t="s">
        <v>102</v>
      </c>
      <c r="I52" s="77">
        <v>16345</v>
      </c>
      <c r="J52" s="77">
        <v>1880</v>
      </c>
      <c r="K52" s="77">
        <v>0</v>
      </c>
      <c r="L52" s="77">
        <v>307.286</v>
      </c>
      <c r="M52" s="78">
        <v>1.1999999999999999E-3</v>
      </c>
      <c r="N52" s="78">
        <v>1.1999999999999999E-3</v>
      </c>
      <c r="O52" s="78">
        <v>5.9999999999999995E-4</v>
      </c>
    </row>
    <row r="53" spans="2:17" s="86" customFormat="1">
      <c r="B53" s="83" t="s">
        <v>374</v>
      </c>
      <c r="C53" s="83">
        <v>11696890</v>
      </c>
      <c r="D53" s="83" t="s">
        <v>100</v>
      </c>
      <c r="E53" s="83" t="s">
        <v>123</v>
      </c>
      <c r="F53" s="83" t="s">
        <v>375</v>
      </c>
      <c r="G53" s="83" t="s">
        <v>125</v>
      </c>
      <c r="H53" s="83" t="s">
        <v>102</v>
      </c>
      <c r="I53" s="84">
        <v>500000</v>
      </c>
      <c r="J53" s="84">
        <f>L53*1000/I53*100</f>
        <v>726.94168306010999</v>
      </c>
      <c r="K53" s="84">
        <v>0</v>
      </c>
      <c r="L53" s="84">
        <f>3634708.41530055/1000</f>
        <v>3634.7084153005499</v>
      </c>
      <c r="M53" s="85">
        <v>7.0000000000000001E-3</v>
      </c>
      <c r="N53" s="85">
        <f>L53/$L$11</f>
        <v>1.4632428339565955E-2</v>
      </c>
      <c r="O53" s="85">
        <f>L53/'סכום נכסי הקרן'!$C$42</f>
        <v>6.5597975122424403E-3</v>
      </c>
      <c r="Q53" s="84"/>
    </row>
    <row r="54" spans="2:17" s="86" customFormat="1">
      <c r="B54" s="83" t="s">
        <v>374</v>
      </c>
      <c r="C54" s="83">
        <v>1169689</v>
      </c>
      <c r="D54" s="83" t="s">
        <v>100</v>
      </c>
      <c r="E54" s="83" t="s">
        <v>123</v>
      </c>
      <c r="F54" s="83" t="s">
        <v>375</v>
      </c>
      <c r="G54" s="83" t="s">
        <v>125</v>
      </c>
      <c r="H54" s="83" t="s">
        <v>102</v>
      </c>
      <c r="I54" s="84">
        <v>259405</v>
      </c>
      <c r="J54" s="84">
        <f>L54*1000/I54*100</f>
        <v>614.70720889955851</v>
      </c>
      <c r="K54" s="84">
        <v>0</v>
      </c>
      <c r="L54" s="84">
        <f>1594581.2352459/1000</f>
        <v>1594.5812352459</v>
      </c>
      <c r="M54" s="85">
        <v>0</v>
      </c>
      <c r="N54" s="85">
        <f>L54/$L$11</f>
        <v>6.4193858187171389E-3</v>
      </c>
      <c r="O54" s="85">
        <f>L54/'סכום נכסי הקרן'!$C$42</f>
        <v>2.8778457099892553E-3</v>
      </c>
      <c r="P54" s="87"/>
    </row>
    <row r="55" spans="2:17">
      <c r="B55" t="s">
        <v>376</v>
      </c>
      <c r="C55" t="s">
        <v>377</v>
      </c>
      <c r="D55" t="s">
        <v>100</v>
      </c>
      <c r="E55" t="s">
        <v>123</v>
      </c>
      <c r="F55" t="s">
        <v>378</v>
      </c>
      <c r="G55" t="s">
        <v>125</v>
      </c>
      <c r="H55" t="s">
        <v>102</v>
      </c>
      <c r="I55" s="77">
        <v>313612</v>
      </c>
      <c r="J55" s="77">
        <v>724.8</v>
      </c>
      <c r="K55" s="77">
        <v>0</v>
      </c>
      <c r="L55" s="77">
        <v>2273.0597760000001</v>
      </c>
      <c r="M55" s="78">
        <v>4.1000000000000003E-3</v>
      </c>
      <c r="N55" s="78">
        <v>9.1999999999999998E-3</v>
      </c>
      <c r="O55" s="78">
        <v>4.1000000000000003E-3</v>
      </c>
      <c r="Q55" s="82"/>
    </row>
    <row r="56" spans="2:17">
      <c r="B56" t="s">
        <v>379</v>
      </c>
      <c r="C56" t="s">
        <v>380</v>
      </c>
      <c r="D56" t="s">
        <v>100</v>
      </c>
      <c r="E56" t="s">
        <v>123</v>
      </c>
      <c r="F56" t="s">
        <v>381</v>
      </c>
      <c r="G56" t="s">
        <v>129</v>
      </c>
      <c r="H56" t="s">
        <v>102</v>
      </c>
      <c r="I56" s="77">
        <v>71125</v>
      </c>
      <c r="J56" s="77">
        <v>1008</v>
      </c>
      <c r="K56" s="77">
        <v>0</v>
      </c>
      <c r="L56" s="77">
        <v>716.94</v>
      </c>
      <c r="M56" s="78">
        <v>1.2999999999999999E-3</v>
      </c>
      <c r="N56" s="78">
        <v>2.8999999999999998E-3</v>
      </c>
      <c r="O56" s="78">
        <v>1.2999999999999999E-3</v>
      </c>
      <c r="Q56" s="82"/>
    </row>
    <row r="57" spans="2:17">
      <c r="B57" s="79" t="s">
        <v>382</v>
      </c>
      <c r="E57" s="16"/>
      <c r="F57" s="16"/>
      <c r="G57" s="16"/>
      <c r="I57" s="81">
        <v>0</v>
      </c>
      <c r="K57" s="81">
        <v>0</v>
      </c>
      <c r="L57" s="81">
        <v>0</v>
      </c>
      <c r="N57" s="80">
        <v>0</v>
      </c>
      <c r="O57" s="80">
        <v>0</v>
      </c>
    </row>
    <row r="58" spans="2:17">
      <c r="B58" t="s">
        <v>216</v>
      </c>
      <c r="C58" t="s">
        <v>216</v>
      </c>
      <c r="E58" s="16"/>
      <c r="F58" s="16"/>
      <c r="G58" t="s">
        <v>216</v>
      </c>
      <c r="H58" t="s">
        <v>216</v>
      </c>
      <c r="I58" s="77">
        <v>0</v>
      </c>
      <c r="J58" s="77">
        <v>0</v>
      </c>
      <c r="L58" s="77">
        <v>0</v>
      </c>
      <c r="M58" s="78">
        <v>0</v>
      </c>
      <c r="N58" s="78">
        <v>0</v>
      </c>
      <c r="O58" s="78">
        <v>0</v>
      </c>
    </row>
    <row r="59" spans="2:17">
      <c r="B59" s="79" t="s">
        <v>220</v>
      </c>
      <c r="E59" s="16"/>
      <c r="F59" s="16"/>
      <c r="G59" s="16"/>
      <c r="I59" s="81">
        <v>544229.56999999995</v>
      </c>
      <c r="K59" s="81">
        <v>0</v>
      </c>
      <c r="L59" s="81">
        <v>73995.983334296005</v>
      </c>
      <c r="N59" s="80">
        <v>0.2979</v>
      </c>
      <c r="O59" s="80">
        <v>0.13350000000000001</v>
      </c>
    </row>
    <row r="60" spans="2:17">
      <c r="B60" s="79" t="s">
        <v>234</v>
      </c>
      <c r="E60" s="16"/>
      <c r="F60" s="16"/>
      <c r="G60" s="16"/>
      <c r="I60" s="81">
        <v>416953</v>
      </c>
      <c r="K60" s="81">
        <v>0</v>
      </c>
      <c r="L60" s="81">
        <v>34186.86404896</v>
      </c>
      <c r="N60" s="80">
        <v>0.1376</v>
      </c>
      <c r="O60" s="80">
        <v>6.1699999999999998E-2</v>
      </c>
    </row>
    <row r="61" spans="2:17">
      <c r="B61" t="s">
        <v>383</v>
      </c>
      <c r="C61" t="s">
        <v>384</v>
      </c>
      <c r="D61" t="s">
        <v>385</v>
      </c>
      <c r="E61" t="s">
        <v>386</v>
      </c>
      <c r="F61" t="s">
        <v>387</v>
      </c>
      <c r="G61" t="s">
        <v>388</v>
      </c>
      <c r="H61" t="s">
        <v>106</v>
      </c>
      <c r="I61" s="77">
        <v>21693</v>
      </c>
      <c r="J61" s="77">
        <v>3691</v>
      </c>
      <c r="K61" s="77">
        <v>0</v>
      </c>
      <c r="L61" s="77">
        <v>2542.9870888800001</v>
      </c>
      <c r="M61" s="78">
        <v>2.9999999999999997E-4</v>
      </c>
      <c r="N61" s="78">
        <v>1.0200000000000001E-2</v>
      </c>
      <c r="O61" s="78">
        <v>4.5999999999999999E-3</v>
      </c>
    </row>
    <row r="62" spans="2:17">
      <c r="B62" t="s">
        <v>389</v>
      </c>
      <c r="C62" t="s">
        <v>390</v>
      </c>
      <c r="D62" t="s">
        <v>391</v>
      </c>
      <c r="E62" t="s">
        <v>386</v>
      </c>
      <c r="F62" t="s">
        <v>392</v>
      </c>
      <c r="G62" t="s">
        <v>393</v>
      </c>
      <c r="H62" t="s">
        <v>106</v>
      </c>
      <c r="I62" s="77">
        <v>10496</v>
      </c>
      <c r="J62" s="77">
        <v>8269</v>
      </c>
      <c r="K62" s="77">
        <v>0</v>
      </c>
      <c r="L62" s="77">
        <v>2756.4956262400001</v>
      </c>
      <c r="M62" s="78">
        <v>2.0000000000000001E-4</v>
      </c>
      <c r="N62" s="78">
        <v>1.11E-2</v>
      </c>
      <c r="O62" s="78">
        <v>5.0000000000000001E-3</v>
      </c>
    </row>
    <row r="63" spans="2:17">
      <c r="B63" t="s">
        <v>394</v>
      </c>
      <c r="C63" t="s">
        <v>395</v>
      </c>
      <c r="D63" t="s">
        <v>385</v>
      </c>
      <c r="E63" t="s">
        <v>386</v>
      </c>
      <c r="F63" t="s">
        <v>396</v>
      </c>
      <c r="G63" t="s">
        <v>397</v>
      </c>
      <c r="H63" t="s">
        <v>106</v>
      </c>
      <c r="I63" s="77">
        <v>26300</v>
      </c>
      <c r="J63" s="77">
        <v>871</v>
      </c>
      <c r="K63" s="77">
        <v>0</v>
      </c>
      <c r="L63" s="77">
        <v>727.53584799999999</v>
      </c>
      <c r="M63" s="78">
        <v>1.1999999999999999E-3</v>
      </c>
      <c r="N63" s="78">
        <v>2.8999999999999998E-3</v>
      </c>
      <c r="O63" s="78">
        <v>1.2999999999999999E-3</v>
      </c>
    </row>
    <row r="64" spans="2:17">
      <c r="B64" t="s">
        <v>398</v>
      </c>
      <c r="C64" t="s">
        <v>399</v>
      </c>
      <c r="D64" t="s">
        <v>391</v>
      </c>
      <c r="E64" t="s">
        <v>386</v>
      </c>
      <c r="F64" t="s">
        <v>400</v>
      </c>
      <c r="G64" t="s">
        <v>401</v>
      </c>
      <c r="H64" t="s">
        <v>106</v>
      </c>
      <c r="I64" s="77">
        <v>9647</v>
      </c>
      <c r="J64" s="77">
        <v>16875</v>
      </c>
      <c r="K64" s="77">
        <v>0</v>
      </c>
      <c r="L64" s="77">
        <v>5170.3096500000001</v>
      </c>
      <c r="M64" s="78">
        <v>2.0000000000000001E-4</v>
      </c>
      <c r="N64" s="78">
        <v>2.0799999999999999E-2</v>
      </c>
      <c r="O64" s="78">
        <v>9.2999999999999992E-3</v>
      </c>
    </row>
    <row r="65" spans="2:15">
      <c r="B65" t="s">
        <v>402</v>
      </c>
      <c r="C65" t="s">
        <v>403</v>
      </c>
      <c r="D65" t="s">
        <v>391</v>
      </c>
      <c r="E65" t="s">
        <v>386</v>
      </c>
      <c r="F65" t="s">
        <v>404</v>
      </c>
      <c r="G65" t="s">
        <v>401</v>
      </c>
      <c r="H65" t="s">
        <v>106</v>
      </c>
      <c r="I65" s="77">
        <v>3379</v>
      </c>
      <c r="J65" s="77">
        <v>62251</v>
      </c>
      <c r="K65" s="77">
        <v>0</v>
      </c>
      <c r="L65" s="77">
        <v>6680.5930570399996</v>
      </c>
      <c r="M65" s="78">
        <v>0</v>
      </c>
      <c r="N65" s="78">
        <v>2.69E-2</v>
      </c>
      <c r="O65" s="78">
        <v>1.21E-2</v>
      </c>
    </row>
    <row r="66" spans="2:15">
      <c r="B66" t="s">
        <v>405</v>
      </c>
      <c r="C66" t="s">
        <v>406</v>
      </c>
      <c r="D66" t="s">
        <v>385</v>
      </c>
      <c r="E66" t="s">
        <v>386</v>
      </c>
      <c r="F66" t="s">
        <v>407</v>
      </c>
      <c r="G66" t="s">
        <v>401</v>
      </c>
      <c r="H66" t="s">
        <v>106</v>
      </c>
      <c r="I66" s="77">
        <v>41450</v>
      </c>
      <c r="J66" s="77">
        <v>2249</v>
      </c>
      <c r="K66" s="77">
        <v>0</v>
      </c>
      <c r="L66" s="77">
        <v>2960.7005479999998</v>
      </c>
      <c r="M66" s="78">
        <v>8.9999999999999998E-4</v>
      </c>
      <c r="N66" s="78">
        <v>1.1900000000000001E-2</v>
      </c>
      <c r="O66" s="78">
        <v>5.3E-3</v>
      </c>
    </row>
    <row r="67" spans="2:15">
      <c r="B67" t="s">
        <v>408</v>
      </c>
      <c r="C67" t="s">
        <v>409</v>
      </c>
      <c r="D67" t="s">
        <v>385</v>
      </c>
      <c r="E67" t="s">
        <v>386</v>
      </c>
      <c r="F67" t="s">
        <v>410</v>
      </c>
      <c r="G67" t="s">
        <v>401</v>
      </c>
      <c r="H67" t="s">
        <v>106</v>
      </c>
      <c r="I67" s="77">
        <v>139586</v>
      </c>
      <c r="J67" s="77">
        <v>190</v>
      </c>
      <c r="K67" s="77">
        <v>0</v>
      </c>
      <c r="L67" s="77">
        <v>842.3177584</v>
      </c>
      <c r="M67" s="78">
        <v>5.9999999999999995E-4</v>
      </c>
      <c r="N67" s="78">
        <v>3.3999999999999998E-3</v>
      </c>
      <c r="O67" s="78">
        <v>1.5E-3</v>
      </c>
    </row>
    <row r="68" spans="2:15">
      <c r="B68" t="s">
        <v>411</v>
      </c>
      <c r="C68" t="s">
        <v>412</v>
      </c>
      <c r="D68" t="s">
        <v>385</v>
      </c>
      <c r="E68" t="s">
        <v>386</v>
      </c>
      <c r="F68" t="s">
        <v>413</v>
      </c>
      <c r="G68" t="s">
        <v>401</v>
      </c>
      <c r="H68" t="s">
        <v>106</v>
      </c>
      <c r="I68" s="77">
        <v>35246</v>
      </c>
      <c r="J68" s="77">
        <v>4754</v>
      </c>
      <c r="K68" s="77">
        <v>0</v>
      </c>
      <c r="L68" s="77">
        <v>5321.6892118400001</v>
      </c>
      <c r="M68" s="78">
        <v>2.9999999999999997E-4</v>
      </c>
      <c r="N68" s="78">
        <v>2.1399999999999999E-2</v>
      </c>
      <c r="O68" s="78">
        <v>9.5999999999999992E-3</v>
      </c>
    </row>
    <row r="69" spans="2:15">
      <c r="B69" t="s">
        <v>414</v>
      </c>
      <c r="C69" t="s">
        <v>415</v>
      </c>
      <c r="D69" t="s">
        <v>385</v>
      </c>
      <c r="E69" t="s">
        <v>386</v>
      </c>
      <c r="F69" t="s">
        <v>416</v>
      </c>
      <c r="G69" t="s">
        <v>401</v>
      </c>
      <c r="H69" t="s">
        <v>106</v>
      </c>
      <c r="I69" s="77">
        <v>11753</v>
      </c>
      <c r="J69" s="77">
        <v>10446</v>
      </c>
      <c r="K69" s="77">
        <v>0</v>
      </c>
      <c r="L69" s="77">
        <v>3899.2335748800001</v>
      </c>
      <c r="M69" s="78">
        <v>2.0000000000000001E-4</v>
      </c>
      <c r="N69" s="78">
        <v>1.5699999999999999E-2</v>
      </c>
      <c r="O69" s="78">
        <v>7.0000000000000001E-3</v>
      </c>
    </row>
    <row r="70" spans="2:15">
      <c r="B70" t="s">
        <v>417</v>
      </c>
      <c r="C70" t="s">
        <v>418</v>
      </c>
      <c r="D70" t="s">
        <v>385</v>
      </c>
      <c r="E70" t="s">
        <v>386</v>
      </c>
      <c r="F70" t="s">
        <v>419</v>
      </c>
      <c r="G70" t="s">
        <v>420</v>
      </c>
      <c r="H70" t="s">
        <v>106</v>
      </c>
      <c r="I70" s="77">
        <v>117403</v>
      </c>
      <c r="J70" s="77">
        <v>881</v>
      </c>
      <c r="K70" s="77">
        <v>0</v>
      </c>
      <c r="L70" s="77">
        <v>3285.0016856799998</v>
      </c>
      <c r="M70" s="78">
        <v>2.0999999999999999E-3</v>
      </c>
      <c r="N70" s="78">
        <v>1.32E-2</v>
      </c>
      <c r="O70" s="78">
        <v>5.8999999999999999E-3</v>
      </c>
    </row>
    <row r="71" spans="2:15">
      <c r="B71" s="79" t="s">
        <v>235</v>
      </c>
      <c r="E71" s="16"/>
      <c r="F71" s="16"/>
      <c r="G71" s="16"/>
      <c r="I71" s="81">
        <v>127276.57</v>
      </c>
      <c r="K71" s="81">
        <v>0</v>
      </c>
      <c r="L71" s="81">
        <v>39809.119285335997</v>
      </c>
      <c r="N71" s="80">
        <v>0.1603</v>
      </c>
      <c r="O71" s="80">
        <v>7.1800000000000003E-2</v>
      </c>
    </row>
    <row r="72" spans="2:15">
      <c r="B72" t="s">
        <v>421</v>
      </c>
      <c r="C72" t="s">
        <v>422</v>
      </c>
      <c r="D72" t="s">
        <v>423</v>
      </c>
      <c r="E72" t="s">
        <v>386</v>
      </c>
      <c r="F72" t="s">
        <v>424</v>
      </c>
      <c r="G72" t="s">
        <v>425</v>
      </c>
      <c r="H72" t="s">
        <v>110</v>
      </c>
      <c r="I72" s="77">
        <v>11428</v>
      </c>
      <c r="J72" s="77">
        <v>7818</v>
      </c>
      <c r="K72" s="77">
        <v>0</v>
      </c>
      <c r="L72" s="77">
        <v>3148.128848544</v>
      </c>
      <c r="M72" s="78">
        <v>0</v>
      </c>
      <c r="N72" s="78">
        <v>1.2699999999999999E-2</v>
      </c>
      <c r="O72" s="78">
        <v>5.7000000000000002E-3</v>
      </c>
    </row>
    <row r="73" spans="2:15">
      <c r="B73" t="s">
        <v>426</v>
      </c>
      <c r="C73" t="s">
        <v>427</v>
      </c>
      <c r="D73" t="s">
        <v>423</v>
      </c>
      <c r="E73" t="s">
        <v>386</v>
      </c>
      <c r="F73" t="s">
        <v>428</v>
      </c>
      <c r="G73" t="s">
        <v>425</v>
      </c>
      <c r="H73" t="s">
        <v>110</v>
      </c>
      <c r="I73" s="77">
        <v>2259</v>
      </c>
      <c r="J73" s="77">
        <v>22620</v>
      </c>
      <c r="K73" s="77">
        <v>0</v>
      </c>
      <c r="L73" s="77">
        <v>1800.50956488</v>
      </c>
      <c r="M73" s="78">
        <v>0</v>
      </c>
      <c r="N73" s="78">
        <v>7.1999999999999998E-3</v>
      </c>
      <c r="O73" s="78">
        <v>3.2000000000000002E-3</v>
      </c>
    </row>
    <row r="74" spans="2:15">
      <c r="B74" t="s">
        <v>429</v>
      </c>
      <c r="C74" t="s">
        <v>430</v>
      </c>
      <c r="D74" t="s">
        <v>385</v>
      </c>
      <c r="E74" t="s">
        <v>386</v>
      </c>
      <c r="F74" t="s">
        <v>431</v>
      </c>
      <c r="G74" t="s">
        <v>432</v>
      </c>
      <c r="H74" t="s">
        <v>106</v>
      </c>
      <c r="I74" s="77">
        <v>57222.57</v>
      </c>
      <c r="J74" s="77">
        <v>910</v>
      </c>
      <c r="K74" s="77">
        <v>0</v>
      </c>
      <c r="L74" s="77">
        <v>1653.8238291120001</v>
      </c>
      <c r="M74" s="78">
        <v>5.0000000000000001E-4</v>
      </c>
      <c r="N74" s="78">
        <v>6.7000000000000002E-3</v>
      </c>
      <c r="O74" s="78">
        <v>3.0000000000000001E-3</v>
      </c>
    </row>
    <row r="75" spans="2:15">
      <c r="B75" t="s">
        <v>433</v>
      </c>
      <c r="C75" t="s">
        <v>434</v>
      </c>
      <c r="D75" t="s">
        <v>391</v>
      </c>
      <c r="E75" t="s">
        <v>386</v>
      </c>
      <c r="F75" t="s">
        <v>435</v>
      </c>
      <c r="G75" t="s">
        <v>436</v>
      </c>
      <c r="H75" t="s">
        <v>106</v>
      </c>
      <c r="I75" s="77">
        <v>12910</v>
      </c>
      <c r="J75" s="77">
        <v>6650</v>
      </c>
      <c r="K75" s="77">
        <v>0</v>
      </c>
      <c r="L75" s="77">
        <v>2726.6436399999998</v>
      </c>
      <c r="M75" s="78">
        <v>0</v>
      </c>
      <c r="N75" s="78">
        <v>1.0999999999999999E-2</v>
      </c>
      <c r="O75" s="78">
        <v>4.8999999999999998E-3</v>
      </c>
    </row>
    <row r="76" spans="2:15">
      <c r="B76" t="s">
        <v>437</v>
      </c>
      <c r="C76" t="s">
        <v>438</v>
      </c>
      <c r="D76" t="s">
        <v>100</v>
      </c>
      <c r="E76" t="s">
        <v>386</v>
      </c>
      <c r="F76" t="s">
        <v>439</v>
      </c>
      <c r="G76" t="s">
        <v>440</v>
      </c>
      <c r="H76" t="s">
        <v>106</v>
      </c>
      <c r="I76" s="77">
        <v>8934</v>
      </c>
      <c r="J76" s="77">
        <v>22236</v>
      </c>
      <c r="K76" s="77">
        <v>0</v>
      </c>
      <c r="L76" s="77">
        <v>6309.3280262400003</v>
      </c>
      <c r="M76" s="78">
        <v>0</v>
      </c>
      <c r="N76" s="78">
        <v>2.5399999999999999E-2</v>
      </c>
      <c r="O76" s="78">
        <v>1.14E-2</v>
      </c>
    </row>
    <row r="77" spans="2:15">
      <c r="B77" t="s">
        <v>441</v>
      </c>
      <c r="C77" t="s">
        <v>442</v>
      </c>
      <c r="D77" t="s">
        <v>391</v>
      </c>
      <c r="E77" t="s">
        <v>386</v>
      </c>
      <c r="F77" t="s">
        <v>443</v>
      </c>
      <c r="G77" t="s">
        <v>440</v>
      </c>
      <c r="H77" t="s">
        <v>106</v>
      </c>
      <c r="I77" s="77">
        <v>1060</v>
      </c>
      <c r="J77" s="77">
        <v>279299</v>
      </c>
      <c r="K77" s="77">
        <v>0</v>
      </c>
      <c r="L77" s="77">
        <v>9402.7684143999995</v>
      </c>
      <c r="M77" s="78">
        <v>0</v>
      </c>
      <c r="N77" s="78">
        <v>3.7900000000000003E-2</v>
      </c>
      <c r="O77" s="78">
        <v>1.7000000000000001E-2</v>
      </c>
    </row>
    <row r="78" spans="2:15">
      <c r="B78" t="s">
        <v>444</v>
      </c>
      <c r="C78" t="s">
        <v>445</v>
      </c>
      <c r="D78" t="s">
        <v>391</v>
      </c>
      <c r="E78" t="s">
        <v>386</v>
      </c>
      <c r="F78" t="s">
        <v>446</v>
      </c>
      <c r="G78" t="s">
        <v>397</v>
      </c>
      <c r="H78" t="s">
        <v>106</v>
      </c>
      <c r="I78" s="77">
        <v>17006</v>
      </c>
      <c r="J78" s="77">
        <v>6634</v>
      </c>
      <c r="K78" s="77">
        <v>0</v>
      </c>
      <c r="L78" s="77">
        <v>3583.0934550400002</v>
      </c>
      <c r="M78" s="78">
        <v>0</v>
      </c>
      <c r="N78" s="78">
        <v>1.44E-2</v>
      </c>
      <c r="O78" s="78">
        <v>6.4999999999999997E-3</v>
      </c>
    </row>
    <row r="79" spans="2:15">
      <c r="B79" t="s">
        <v>447</v>
      </c>
      <c r="C79" t="s">
        <v>448</v>
      </c>
      <c r="D79" t="s">
        <v>391</v>
      </c>
      <c r="E79" t="s">
        <v>386</v>
      </c>
      <c r="F79" t="s">
        <v>449</v>
      </c>
      <c r="G79" t="s">
        <v>401</v>
      </c>
      <c r="H79" t="s">
        <v>106</v>
      </c>
      <c r="I79" s="77">
        <v>7780</v>
      </c>
      <c r="J79" s="77">
        <v>10880</v>
      </c>
      <c r="K79" s="77">
        <v>0</v>
      </c>
      <c r="L79" s="77">
        <v>2688.3696639999998</v>
      </c>
      <c r="M79" s="78">
        <v>0</v>
      </c>
      <c r="N79" s="78">
        <v>1.0800000000000001E-2</v>
      </c>
      <c r="O79" s="78">
        <v>4.8999999999999998E-3</v>
      </c>
    </row>
    <row r="80" spans="2:15">
      <c r="B80" t="s">
        <v>450</v>
      </c>
      <c r="C80" t="s">
        <v>451</v>
      </c>
      <c r="D80" t="s">
        <v>391</v>
      </c>
      <c r="E80" t="s">
        <v>386</v>
      </c>
      <c r="F80" t="s">
        <v>452</v>
      </c>
      <c r="G80" t="s">
        <v>401</v>
      </c>
      <c r="H80" t="s">
        <v>106</v>
      </c>
      <c r="I80" s="77">
        <v>8677</v>
      </c>
      <c r="J80" s="77">
        <v>30831</v>
      </c>
      <c r="K80" s="77">
        <v>0</v>
      </c>
      <c r="L80" s="77">
        <v>8496.4538431199999</v>
      </c>
      <c r="M80" s="78">
        <v>0</v>
      </c>
      <c r="N80" s="78">
        <v>3.4200000000000001E-2</v>
      </c>
      <c r="O80" s="78">
        <v>1.5299999999999999E-2</v>
      </c>
    </row>
    <row r="81" spans="2:7">
      <c r="B81" t="s">
        <v>222</v>
      </c>
      <c r="E81" s="16"/>
      <c r="F81" s="16"/>
      <c r="G81" s="16"/>
    </row>
    <row r="82" spans="2:7">
      <c r="B82" t="s">
        <v>228</v>
      </c>
      <c r="E82" s="16"/>
      <c r="F82" s="16"/>
      <c r="G82" s="16"/>
    </row>
    <row r="83" spans="2:7">
      <c r="B83" t="s">
        <v>229</v>
      </c>
      <c r="E83" s="16"/>
      <c r="F83" s="16"/>
      <c r="G83" s="16"/>
    </row>
    <row r="84" spans="2:7">
      <c r="B84" t="s">
        <v>230</v>
      </c>
      <c r="E84" s="16"/>
      <c r="F84" s="16"/>
      <c r="G84" s="16"/>
    </row>
    <row r="85" spans="2:7">
      <c r="B85" t="s">
        <v>231</v>
      </c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3009329</v>
      </c>
      <c r="I11" s="7"/>
      <c r="J11" s="75">
        <v>13.275370000000001</v>
      </c>
      <c r="K11" s="75">
        <v>211962.85262152</v>
      </c>
      <c r="L11" s="7"/>
      <c r="M11" s="76">
        <v>1</v>
      </c>
      <c r="N11" s="76">
        <v>0.38250000000000001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2861989</v>
      </c>
      <c r="J12" s="81">
        <v>0</v>
      </c>
      <c r="K12" s="81">
        <v>155503.45261000001</v>
      </c>
      <c r="M12" s="80">
        <v>0.73360000000000003</v>
      </c>
      <c r="N12" s="80">
        <v>0.28060000000000002</v>
      </c>
    </row>
    <row r="13" spans="2:63">
      <c r="B13" s="79" t="s">
        <v>453</v>
      </c>
      <c r="D13" s="16"/>
      <c r="E13" s="16"/>
      <c r="F13" s="16"/>
      <c r="G13" s="16"/>
      <c r="H13" s="81">
        <v>464748</v>
      </c>
      <c r="J13" s="81">
        <v>0</v>
      </c>
      <c r="K13" s="81">
        <v>15710.52954</v>
      </c>
      <c r="M13" s="80">
        <v>7.4099999999999999E-2</v>
      </c>
      <c r="N13" s="80">
        <v>2.8400000000000002E-2</v>
      </c>
    </row>
    <row r="14" spans="2:63">
      <c r="B14" t="s">
        <v>454</v>
      </c>
      <c r="C14" t="s">
        <v>455</v>
      </c>
      <c r="D14" t="s">
        <v>100</v>
      </c>
      <c r="E14" t="s">
        <v>456</v>
      </c>
      <c r="F14" t="s">
        <v>457</v>
      </c>
      <c r="G14" t="s">
        <v>102</v>
      </c>
      <c r="H14" s="77">
        <v>436023</v>
      </c>
      <c r="I14" s="77">
        <v>2248</v>
      </c>
      <c r="J14" s="77">
        <v>0</v>
      </c>
      <c r="K14" s="77">
        <v>9801.7970399999995</v>
      </c>
      <c r="L14" s="78">
        <v>1.6999999999999999E-3</v>
      </c>
      <c r="M14" s="78">
        <v>4.6199999999999998E-2</v>
      </c>
      <c r="N14" s="78">
        <v>1.77E-2</v>
      </c>
    </row>
    <row r="15" spans="2:63">
      <c r="B15" t="s">
        <v>458</v>
      </c>
      <c r="C15" t="s">
        <v>459</v>
      </c>
      <c r="D15" t="s">
        <v>100</v>
      </c>
      <c r="E15" t="s">
        <v>460</v>
      </c>
      <c r="F15" t="s">
        <v>457</v>
      </c>
      <c r="G15" t="s">
        <v>102</v>
      </c>
      <c r="H15" s="77">
        <v>28725</v>
      </c>
      <c r="I15" s="77">
        <v>20570</v>
      </c>
      <c r="J15" s="77">
        <v>0</v>
      </c>
      <c r="K15" s="77">
        <v>5908.7325000000001</v>
      </c>
      <c r="L15" s="78">
        <v>1E-3</v>
      </c>
      <c r="M15" s="78">
        <v>2.7900000000000001E-2</v>
      </c>
      <c r="N15" s="78">
        <v>1.0699999999999999E-2</v>
      </c>
    </row>
    <row r="16" spans="2:63">
      <c r="B16" s="79" t="s">
        <v>461</v>
      </c>
      <c r="D16" s="16"/>
      <c r="E16" s="16"/>
      <c r="F16" s="16"/>
      <c r="G16" s="16"/>
      <c r="H16" s="81">
        <v>2397241</v>
      </c>
      <c r="J16" s="81">
        <v>0</v>
      </c>
      <c r="K16" s="81">
        <v>139792.92306999999</v>
      </c>
      <c r="M16" s="80">
        <v>0.65949999999999998</v>
      </c>
      <c r="N16" s="80">
        <v>0.25230000000000002</v>
      </c>
    </row>
    <row r="17" spans="2:14">
      <c r="B17" t="s">
        <v>462</v>
      </c>
      <c r="C17" t="s">
        <v>463</v>
      </c>
      <c r="D17" t="s">
        <v>100</v>
      </c>
      <c r="E17" t="s">
        <v>456</v>
      </c>
      <c r="F17" t="s">
        <v>457</v>
      </c>
      <c r="G17" t="s">
        <v>102</v>
      </c>
      <c r="H17" s="77">
        <v>375626</v>
      </c>
      <c r="I17" s="77">
        <v>4722</v>
      </c>
      <c r="J17" s="77">
        <v>0</v>
      </c>
      <c r="K17" s="77">
        <v>17737.059720000001</v>
      </c>
      <c r="L17" s="78">
        <v>3.0999999999999999E-3</v>
      </c>
      <c r="M17" s="78">
        <v>8.3699999999999997E-2</v>
      </c>
      <c r="N17" s="78">
        <v>3.2000000000000001E-2</v>
      </c>
    </row>
    <row r="18" spans="2:14">
      <c r="B18" t="s">
        <v>464</v>
      </c>
      <c r="C18" t="s">
        <v>465</v>
      </c>
      <c r="D18" t="s">
        <v>100</v>
      </c>
      <c r="E18" t="s">
        <v>456</v>
      </c>
      <c r="F18" t="s">
        <v>457</v>
      </c>
      <c r="G18" t="s">
        <v>102</v>
      </c>
      <c r="H18" s="77">
        <v>293937</v>
      </c>
      <c r="I18" s="77">
        <v>6887</v>
      </c>
      <c r="J18" s="77">
        <v>0</v>
      </c>
      <c r="K18" s="77">
        <v>20243.441190000001</v>
      </c>
      <c r="L18" s="78">
        <v>3.7199999999999997E-2</v>
      </c>
      <c r="M18" s="78">
        <v>9.5500000000000002E-2</v>
      </c>
      <c r="N18" s="78">
        <v>3.6499999999999998E-2</v>
      </c>
    </row>
    <row r="19" spans="2:14">
      <c r="B19" t="s">
        <v>466</v>
      </c>
      <c r="C19" t="s">
        <v>467</v>
      </c>
      <c r="D19" t="s">
        <v>100</v>
      </c>
      <c r="E19" t="s">
        <v>468</v>
      </c>
      <c r="F19" t="s">
        <v>457</v>
      </c>
      <c r="G19" t="s">
        <v>102</v>
      </c>
      <c r="H19" s="77">
        <v>86505</v>
      </c>
      <c r="I19" s="77">
        <v>875.6</v>
      </c>
      <c r="J19" s="77">
        <v>0</v>
      </c>
      <c r="K19" s="77">
        <v>757.43777999999998</v>
      </c>
      <c r="L19" s="78">
        <v>3.2000000000000002E-3</v>
      </c>
      <c r="M19" s="78">
        <v>3.5999999999999999E-3</v>
      </c>
      <c r="N19" s="78">
        <v>1.4E-3</v>
      </c>
    </row>
    <row r="20" spans="2:14">
      <c r="B20" t="s">
        <v>469</v>
      </c>
      <c r="C20" t="s">
        <v>470</v>
      </c>
      <c r="D20" t="s">
        <v>100</v>
      </c>
      <c r="E20" t="s">
        <v>468</v>
      </c>
      <c r="F20" t="s">
        <v>457</v>
      </c>
      <c r="G20" t="s">
        <v>102</v>
      </c>
      <c r="H20" s="77">
        <v>417792</v>
      </c>
      <c r="I20" s="77">
        <v>3560</v>
      </c>
      <c r="J20" s="77">
        <v>0</v>
      </c>
      <c r="K20" s="77">
        <v>14873.395200000001</v>
      </c>
      <c r="L20" s="78">
        <v>6.0100000000000001E-2</v>
      </c>
      <c r="M20" s="78">
        <v>7.0199999999999999E-2</v>
      </c>
      <c r="N20" s="78">
        <v>2.6800000000000001E-2</v>
      </c>
    </row>
    <row r="21" spans="2:14">
      <c r="B21" t="s">
        <v>471</v>
      </c>
      <c r="C21" t="s">
        <v>472</v>
      </c>
      <c r="D21" t="s">
        <v>100</v>
      </c>
      <c r="E21" t="s">
        <v>473</v>
      </c>
      <c r="F21" t="s">
        <v>457</v>
      </c>
      <c r="G21" t="s">
        <v>102</v>
      </c>
      <c r="H21" s="77">
        <v>625534</v>
      </c>
      <c r="I21" s="77">
        <v>7461</v>
      </c>
      <c r="J21" s="77">
        <v>0</v>
      </c>
      <c r="K21" s="77">
        <v>46671.091740000003</v>
      </c>
      <c r="L21" s="78">
        <v>3.6799999999999999E-2</v>
      </c>
      <c r="M21" s="78">
        <v>0.22020000000000001</v>
      </c>
      <c r="N21" s="78">
        <v>8.4199999999999997E-2</v>
      </c>
    </row>
    <row r="22" spans="2:14">
      <c r="B22" t="s">
        <v>474</v>
      </c>
      <c r="C22" t="s">
        <v>475</v>
      </c>
      <c r="D22" t="s">
        <v>100</v>
      </c>
      <c r="E22" t="s">
        <v>476</v>
      </c>
      <c r="F22" t="s">
        <v>457</v>
      </c>
      <c r="G22" t="s">
        <v>102</v>
      </c>
      <c r="H22" s="77">
        <v>75312</v>
      </c>
      <c r="I22" s="77">
        <v>13270</v>
      </c>
      <c r="J22" s="77">
        <v>0</v>
      </c>
      <c r="K22" s="77">
        <v>9993.9024000000009</v>
      </c>
      <c r="L22" s="78">
        <v>3.3E-3</v>
      </c>
      <c r="M22" s="78">
        <v>4.7100000000000003E-2</v>
      </c>
      <c r="N22" s="78">
        <v>1.7999999999999999E-2</v>
      </c>
    </row>
    <row r="23" spans="2:14">
      <c r="B23" t="s">
        <v>477</v>
      </c>
      <c r="C23" t="s">
        <v>478</v>
      </c>
      <c r="D23" t="s">
        <v>100</v>
      </c>
      <c r="E23" t="s">
        <v>476</v>
      </c>
      <c r="F23" t="s">
        <v>457</v>
      </c>
      <c r="G23" t="s">
        <v>102</v>
      </c>
      <c r="H23" s="77">
        <v>176391</v>
      </c>
      <c r="I23" s="77">
        <v>7536</v>
      </c>
      <c r="J23" s="77">
        <v>0</v>
      </c>
      <c r="K23" s="77">
        <v>13292.82576</v>
      </c>
      <c r="L23" s="78">
        <v>1.8E-3</v>
      </c>
      <c r="M23" s="78">
        <v>6.2700000000000006E-2</v>
      </c>
      <c r="N23" s="78">
        <v>2.4E-2</v>
      </c>
    </row>
    <row r="24" spans="2:14">
      <c r="B24" t="s">
        <v>479</v>
      </c>
      <c r="C24" t="s">
        <v>480</v>
      </c>
      <c r="D24" t="s">
        <v>100</v>
      </c>
      <c r="E24" t="s">
        <v>460</v>
      </c>
      <c r="F24" t="s">
        <v>457</v>
      </c>
      <c r="G24" t="s">
        <v>102</v>
      </c>
      <c r="H24" s="77">
        <v>346144</v>
      </c>
      <c r="I24" s="77">
        <v>4687</v>
      </c>
      <c r="J24" s="77">
        <v>0</v>
      </c>
      <c r="K24" s="77">
        <v>16223.76928</v>
      </c>
      <c r="L24" s="78">
        <v>5.0000000000000001E-3</v>
      </c>
      <c r="M24" s="78">
        <v>7.6499999999999999E-2</v>
      </c>
      <c r="N24" s="78">
        <v>2.93E-2</v>
      </c>
    </row>
    <row r="25" spans="2:14">
      <c r="B25" s="79" t="s">
        <v>481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216</v>
      </c>
      <c r="C26" t="s">
        <v>216</v>
      </c>
      <c r="D26" s="16"/>
      <c r="E26" s="16"/>
      <c r="F26" t="s">
        <v>216</v>
      </c>
      <c r="G26" t="s">
        <v>216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482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216</v>
      </c>
      <c r="C28" t="s">
        <v>216</v>
      </c>
      <c r="D28" s="16"/>
      <c r="E28" s="16"/>
      <c r="F28" t="s">
        <v>216</v>
      </c>
      <c r="G28" t="s">
        <v>216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242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216</v>
      </c>
      <c r="C30" t="s">
        <v>216</v>
      </c>
      <c r="D30" s="16"/>
      <c r="E30" s="16"/>
      <c r="F30" t="s">
        <v>216</v>
      </c>
      <c r="G30" t="s">
        <v>216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483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216</v>
      </c>
      <c r="C32" t="s">
        <v>216</v>
      </c>
      <c r="D32" s="16"/>
      <c r="E32" s="16"/>
      <c r="F32" t="s">
        <v>216</v>
      </c>
      <c r="G32" t="s">
        <v>216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220</v>
      </c>
      <c r="D33" s="16"/>
      <c r="E33" s="16"/>
      <c r="F33" s="16"/>
      <c r="G33" s="16"/>
      <c r="H33" s="81">
        <v>147340</v>
      </c>
      <c r="J33" s="81">
        <v>13.275370000000001</v>
      </c>
      <c r="K33" s="81">
        <v>56459.400011520003</v>
      </c>
      <c r="M33" s="80">
        <v>0.26640000000000003</v>
      </c>
      <c r="N33" s="80">
        <v>0.1019</v>
      </c>
    </row>
    <row r="34" spans="2:14">
      <c r="B34" s="79" t="s">
        <v>484</v>
      </c>
      <c r="D34" s="16"/>
      <c r="E34" s="16"/>
      <c r="F34" s="16"/>
      <c r="G34" s="16"/>
      <c r="H34" s="81">
        <v>147340</v>
      </c>
      <c r="J34" s="81">
        <v>13.275370000000001</v>
      </c>
      <c r="K34" s="81">
        <v>56459.400011520003</v>
      </c>
      <c r="M34" s="80">
        <v>0.26640000000000003</v>
      </c>
      <c r="N34" s="80">
        <v>0.1019</v>
      </c>
    </row>
    <row r="35" spans="2:14">
      <c r="B35" t="s">
        <v>485</v>
      </c>
      <c r="C35" t="s">
        <v>486</v>
      </c>
      <c r="D35" t="s">
        <v>391</v>
      </c>
      <c r="E35" t="s">
        <v>487</v>
      </c>
      <c r="F35" t="s">
        <v>457</v>
      </c>
      <c r="G35" t="s">
        <v>106</v>
      </c>
      <c r="H35" s="77">
        <v>80155</v>
      </c>
      <c r="I35" s="77">
        <v>15771</v>
      </c>
      <c r="J35" s="77">
        <v>0</v>
      </c>
      <c r="K35" s="77">
        <v>40148.594278800003</v>
      </c>
      <c r="L35" s="78">
        <v>0</v>
      </c>
      <c r="M35" s="78">
        <v>0.18940000000000001</v>
      </c>
      <c r="N35" s="78">
        <v>7.2499999999999995E-2</v>
      </c>
    </row>
    <row r="36" spans="2:14">
      <c r="B36" t="s">
        <v>488</v>
      </c>
      <c r="C36" t="s">
        <v>489</v>
      </c>
      <c r="D36" t="s">
        <v>391</v>
      </c>
      <c r="E36" t="s">
        <v>490</v>
      </c>
      <c r="F36" t="s">
        <v>457</v>
      </c>
      <c r="G36" t="s">
        <v>106</v>
      </c>
      <c r="H36" s="77">
        <v>63142</v>
      </c>
      <c r="I36" s="77">
        <v>5235</v>
      </c>
      <c r="J36" s="77">
        <v>0</v>
      </c>
      <c r="K36" s="77">
        <v>10498.2162312</v>
      </c>
      <c r="L36" s="78">
        <v>0</v>
      </c>
      <c r="M36" s="78">
        <v>4.9500000000000002E-2</v>
      </c>
      <c r="N36" s="78">
        <v>1.89E-2</v>
      </c>
    </row>
    <row r="37" spans="2:14">
      <c r="B37" t="s">
        <v>491</v>
      </c>
      <c r="C37" t="s">
        <v>492</v>
      </c>
      <c r="D37" t="s">
        <v>391</v>
      </c>
      <c r="E37" t="s">
        <v>490</v>
      </c>
      <c r="F37" t="s">
        <v>457</v>
      </c>
      <c r="G37" t="s">
        <v>106</v>
      </c>
      <c r="H37" s="77">
        <v>4043</v>
      </c>
      <c r="I37" s="77">
        <v>45164</v>
      </c>
      <c r="J37" s="77">
        <v>13.275370000000001</v>
      </c>
      <c r="K37" s="77">
        <v>5812.5895015200003</v>
      </c>
      <c r="L37" s="78">
        <v>0</v>
      </c>
      <c r="M37" s="78">
        <v>2.7400000000000001E-2</v>
      </c>
      <c r="N37" s="78">
        <v>1.0500000000000001E-2</v>
      </c>
    </row>
    <row r="38" spans="2:14">
      <c r="B38" s="79" t="s">
        <v>493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216</v>
      </c>
      <c r="C39" t="s">
        <v>216</v>
      </c>
      <c r="D39" s="16"/>
      <c r="E39" s="16"/>
      <c r="F39" t="s">
        <v>216</v>
      </c>
      <c r="G39" t="s">
        <v>216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242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216</v>
      </c>
      <c r="C41" t="s">
        <v>216</v>
      </c>
      <c r="D41" s="16"/>
      <c r="E41" s="16"/>
      <c r="F41" t="s">
        <v>216</v>
      </c>
      <c r="G41" t="s">
        <v>216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483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216</v>
      </c>
      <c r="C43" t="s">
        <v>216</v>
      </c>
      <c r="D43" s="16"/>
      <c r="E43" s="16"/>
      <c r="F43" t="s">
        <v>216</v>
      </c>
      <c r="G43" t="s">
        <v>216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t="s">
        <v>222</v>
      </c>
      <c r="D44" s="16"/>
      <c r="E44" s="16"/>
      <c r="F44" s="16"/>
      <c r="G44" s="16"/>
    </row>
    <row r="45" spans="2:14">
      <c r="B45" t="s">
        <v>228</v>
      </c>
      <c r="D45" s="16"/>
      <c r="E45" s="16"/>
      <c r="F45" s="16"/>
      <c r="G45" s="16"/>
    </row>
    <row r="46" spans="2:14">
      <c r="B46" t="s">
        <v>229</v>
      </c>
      <c r="D46" s="16"/>
      <c r="E46" s="16"/>
      <c r="F46" s="16"/>
      <c r="G46" s="16"/>
    </row>
    <row r="47" spans="2:14">
      <c r="B47" t="s">
        <v>230</v>
      </c>
      <c r="D47" s="16"/>
      <c r="E47" s="16"/>
      <c r="F47" s="16"/>
      <c r="G47" s="16"/>
    </row>
    <row r="48" spans="2:14">
      <c r="B48" t="s">
        <v>231</v>
      </c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19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494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I14" t="s">
        <v>216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495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I16" t="s">
        <v>216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I18" t="s">
        <v>216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242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216</v>
      </c>
      <c r="C20" t="s">
        <v>216</v>
      </c>
      <c r="D20" s="16"/>
      <c r="E20" s="16"/>
      <c r="F20" t="s">
        <v>216</v>
      </c>
      <c r="G20" t="s">
        <v>216</v>
      </c>
      <c r="I20" t="s">
        <v>216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220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494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216</v>
      </c>
      <c r="C23" t="s">
        <v>216</v>
      </c>
      <c r="D23" s="16"/>
      <c r="E23" s="16"/>
      <c r="F23" t="s">
        <v>216</v>
      </c>
      <c r="G23" t="s">
        <v>216</v>
      </c>
      <c r="I23" t="s">
        <v>216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495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216</v>
      </c>
      <c r="C25" t="s">
        <v>216</v>
      </c>
      <c r="D25" s="16"/>
      <c r="E25" s="16"/>
      <c r="F25" t="s">
        <v>216</v>
      </c>
      <c r="G25" t="s">
        <v>216</v>
      </c>
      <c r="I25" t="s">
        <v>216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216</v>
      </c>
      <c r="C27" t="s">
        <v>216</v>
      </c>
      <c r="D27" s="16"/>
      <c r="E27" s="16"/>
      <c r="F27" t="s">
        <v>216</v>
      </c>
      <c r="G27" t="s">
        <v>216</v>
      </c>
      <c r="I27" t="s">
        <v>216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242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216</v>
      </c>
      <c r="C29" t="s">
        <v>216</v>
      </c>
      <c r="D29" s="16"/>
      <c r="E29" s="16"/>
      <c r="F29" t="s">
        <v>216</v>
      </c>
      <c r="G29" t="s">
        <v>216</v>
      </c>
      <c r="I29" t="s">
        <v>216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222</v>
      </c>
      <c r="C30" s="16"/>
      <c r="D30" s="16"/>
      <c r="E30" s="16"/>
    </row>
    <row r="31" spans="2:15">
      <c r="B31" t="s">
        <v>228</v>
      </c>
      <c r="C31" s="16"/>
      <c r="D31" s="16"/>
      <c r="E31" s="16"/>
    </row>
    <row r="32" spans="2:15">
      <c r="B32" t="s">
        <v>229</v>
      </c>
      <c r="C32" s="16"/>
      <c r="D32" s="16"/>
      <c r="E32" s="16"/>
    </row>
    <row r="33" spans="2:5">
      <c r="B33" t="s">
        <v>230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496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216</v>
      </c>
      <c r="C14" t="s">
        <v>216</v>
      </c>
      <c r="D14" s="16"/>
      <c r="E14" t="s">
        <v>216</v>
      </c>
      <c r="F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220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497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216</v>
      </c>
      <c r="C17" t="s">
        <v>216</v>
      </c>
      <c r="D17" s="16"/>
      <c r="E17" t="s">
        <v>216</v>
      </c>
      <c r="F17" t="s">
        <v>216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222</v>
      </c>
      <c r="D18" s="16"/>
      <c r="E18" s="16"/>
    </row>
    <row r="19" spans="2:12">
      <c r="B19" t="s">
        <v>228</v>
      </c>
      <c r="D19" s="16"/>
      <c r="E19" s="16"/>
    </row>
    <row r="20" spans="2:12">
      <c r="B20" t="s">
        <v>229</v>
      </c>
      <c r="D20" s="16"/>
      <c r="E20" s="16"/>
    </row>
    <row r="21" spans="2:12">
      <c r="B21" t="s">
        <v>230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topLeftCell="A25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400</v>
      </c>
      <c r="H11" s="7"/>
      <c r="I11" s="75">
        <v>73.632384000000002</v>
      </c>
      <c r="J11" s="25"/>
      <c r="K11" s="76">
        <v>1</v>
      </c>
      <c r="L11" s="76">
        <v>1E-4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498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216</v>
      </c>
      <c r="C14" t="s">
        <v>216</v>
      </c>
      <c r="D14" s="16"/>
      <c r="E14" t="s">
        <v>216</v>
      </c>
      <c r="F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499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216</v>
      </c>
      <c r="C16" t="s">
        <v>216</v>
      </c>
      <c r="D16" s="16"/>
      <c r="E16" t="s">
        <v>216</v>
      </c>
      <c r="F16" t="s">
        <v>216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500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216</v>
      </c>
      <c r="C18" t="s">
        <v>216</v>
      </c>
      <c r="D18" s="16"/>
      <c r="E18" t="s">
        <v>216</v>
      </c>
      <c r="F18" t="s">
        <v>216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242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216</v>
      </c>
      <c r="C20" t="s">
        <v>216</v>
      </c>
      <c r="D20" s="16"/>
      <c r="E20" t="s">
        <v>216</v>
      </c>
      <c r="F20" t="s">
        <v>216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220</v>
      </c>
      <c r="C21" s="16"/>
      <c r="D21" s="16"/>
      <c r="E21" s="16"/>
      <c r="G21" s="81">
        <v>400</v>
      </c>
      <c r="I21" s="81">
        <v>73.632384000000002</v>
      </c>
      <c r="K21" s="80">
        <v>1</v>
      </c>
      <c r="L21" s="80">
        <v>1E-4</v>
      </c>
    </row>
    <row r="22" spans="2:12">
      <c r="B22" s="79" t="s">
        <v>498</v>
      </c>
      <c r="C22" s="16"/>
      <c r="D22" s="16"/>
      <c r="E22" s="16"/>
      <c r="G22" s="81">
        <v>400</v>
      </c>
      <c r="I22" s="81">
        <v>73.632384000000002</v>
      </c>
      <c r="K22" s="80">
        <v>1</v>
      </c>
      <c r="L22" s="80">
        <v>1E-4</v>
      </c>
    </row>
    <row r="23" spans="2:12">
      <c r="B23" t="s">
        <v>501</v>
      </c>
      <c r="C23" t="s">
        <v>502</v>
      </c>
      <c r="D23" t="s">
        <v>123</v>
      </c>
      <c r="E23" t="s">
        <v>503</v>
      </c>
      <c r="F23" t="s">
        <v>106</v>
      </c>
      <c r="G23" s="77">
        <v>400</v>
      </c>
      <c r="H23" s="77">
        <v>5796</v>
      </c>
      <c r="I23" s="77">
        <v>73.632384000000002</v>
      </c>
      <c r="J23" s="78">
        <v>0</v>
      </c>
      <c r="K23" s="78">
        <v>1</v>
      </c>
      <c r="L23" s="78">
        <v>1E-4</v>
      </c>
    </row>
    <row r="24" spans="2:12">
      <c r="B24" s="79" t="s">
        <v>504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216</v>
      </c>
      <c r="C25" t="s">
        <v>216</v>
      </c>
      <c r="D25" s="16"/>
      <c r="E25" t="s">
        <v>216</v>
      </c>
      <c r="F25" t="s">
        <v>216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500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216</v>
      </c>
      <c r="C27" t="s">
        <v>216</v>
      </c>
      <c r="D27" s="16"/>
      <c r="E27" t="s">
        <v>216</v>
      </c>
      <c r="F27" t="s">
        <v>216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505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216</v>
      </c>
      <c r="C29" t="s">
        <v>216</v>
      </c>
      <c r="D29" s="16"/>
      <c r="E29" t="s">
        <v>216</v>
      </c>
      <c r="F29" t="s">
        <v>216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242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216</v>
      </c>
      <c r="C31" t="s">
        <v>216</v>
      </c>
      <c r="D31" s="16"/>
      <c r="E31" t="s">
        <v>216</v>
      </c>
      <c r="F31" t="s">
        <v>216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222</v>
      </c>
      <c r="C32" s="16"/>
      <c r="D32" s="16"/>
      <c r="E32" s="16"/>
    </row>
    <row r="33" spans="2:5">
      <c r="B33" t="s">
        <v>228</v>
      </c>
      <c r="C33" s="16"/>
      <c r="D33" s="16"/>
      <c r="E33" s="16"/>
    </row>
    <row r="34" spans="2:5">
      <c r="B34" t="s">
        <v>229</v>
      </c>
      <c r="C34" s="16"/>
      <c r="D34" s="16"/>
      <c r="E34" s="16"/>
    </row>
    <row r="35" spans="2:5">
      <c r="B35" t="s">
        <v>230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216</v>
      </c>
      <c r="C13" t="s">
        <v>216</v>
      </c>
      <c r="D13" s="19"/>
      <c r="E13" t="s">
        <v>216</v>
      </c>
      <c r="F13" t="s">
        <v>216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220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216</v>
      </c>
      <c r="C15" t="s">
        <v>216</v>
      </c>
      <c r="D15" s="19"/>
      <c r="E15" t="s">
        <v>216</v>
      </c>
      <c r="F15" t="s">
        <v>216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228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229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230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3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506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216</v>
      </c>
      <c r="C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507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216</v>
      </c>
      <c r="C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508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216</v>
      </c>
      <c r="C18" t="s">
        <v>216</v>
      </c>
      <c r="E18" t="s">
        <v>216</v>
      </c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216</v>
      </c>
      <c r="C19" t="s">
        <v>216</v>
      </c>
      <c r="E19" t="s">
        <v>216</v>
      </c>
      <c r="H19" s="77">
        <v>0</v>
      </c>
      <c r="I19" t="s">
        <v>216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216</v>
      </c>
      <c r="C20" t="s">
        <v>216</v>
      </c>
      <c r="E20" t="s">
        <v>216</v>
      </c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216</v>
      </c>
      <c r="C21" t="s">
        <v>216</v>
      </c>
      <c r="E21" t="s">
        <v>216</v>
      </c>
      <c r="H21" s="77">
        <v>0</v>
      </c>
      <c r="I21" t="s">
        <v>216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506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216</v>
      </c>
      <c r="C24" t="s">
        <v>216</v>
      </c>
      <c r="E24" t="s">
        <v>216</v>
      </c>
      <c r="H24" s="77">
        <v>0</v>
      </c>
      <c r="I24" t="s">
        <v>216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507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216</v>
      </c>
      <c r="C26" t="s">
        <v>216</v>
      </c>
      <c r="E26" t="s">
        <v>216</v>
      </c>
      <c r="H26" s="77">
        <v>0</v>
      </c>
      <c r="I26" t="s">
        <v>216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508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216</v>
      </c>
      <c r="C28" t="s">
        <v>216</v>
      </c>
      <c r="E28" t="s">
        <v>216</v>
      </c>
      <c r="H28" s="77">
        <v>0</v>
      </c>
      <c r="I28" t="s">
        <v>216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216</v>
      </c>
      <c r="C29" t="s">
        <v>216</v>
      </c>
      <c r="E29" t="s">
        <v>216</v>
      </c>
      <c r="H29" s="77">
        <v>0</v>
      </c>
      <c r="I29" t="s">
        <v>216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216</v>
      </c>
      <c r="C30" t="s">
        <v>216</v>
      </c>
      <c r="E30" t="s">
        <v>216</v>
      </c>
      <c r="H30" s="77">
        <v>0</v>
      </c>
      <c r="I30" t="s">
        <v>216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216</v>
      </c>
      <c r="C31" t="s">
        <v>216</v>
      </c>
      <c r="E31" t="s">
        <v>216</v>
      </c>
      <c r="H31" s="77">
        <v>0</v>
      </c>
      <c r="I31" t="s">
        <v>216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222</v>
      </c>
    </row>
    <row r="33" spans="2:2">
      <c r="B33" t="s">
        <v>228</v>
      </c>
    </row>
    <row r="34" spans="2:2">
      <c r="B34" t="s">
        <v>229</v>
      </c>
    </row>
    <row r="35" spans="2:2">
      <c r="B35" t="s">
        <v>230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509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216</v>
      </c>
      <c r="C14" t="s">
        <v>216</v>
      </c>
      <c r="D14" t="s">
        <v>216</v>
      </c>
      <c r="G14" s="77">
        <v>0</v>
      </c>
      <c r="H14" t="s">
        <v>216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510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216</v>
      </c>
      <c r="C16" t="s">
        <v>216</v>
      </c>
      <c r="D16" t="s">
        <v>216</v>
      </c>
      <c r="G16" s="77">
        <v>0</v>
      </c>
      <c r="H16" t="s">
        <v>216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511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G18" s="77">
        <v>0</v>
      </c>
      <c r="H18" t="s">
        <v>216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512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G20" s="77">
        <v>0</v>
      </c>
      <c r="H20" t="s">
        <v>216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216</v>
      </c>
      <c r="C22" t="s">
        <v>216</v>
      </c>
      <c r="D22" t="s">
        <v>216</v>
      </c>
      <c r="G22" s="77">
        <v>0</v>
      </c>
      <c r="H22" t="s">
        <v>216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226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G25" s="77">
        <v>0</v>
      </c>
      <c r="H25" t="s">
        <v>216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513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216</v>
      </c>
      <c r="C27" t="s">
        <v>216</v>
      </c>
      <c r="D27" t="s">
        <v>216</v>
      </c>
      <c r="G27" s="77">
        <v>0</v>
      </c>
      <c r="H27" t="s">
        <v>216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228</v>
      </c>
    </row>
    <row r="29" spans="2:16">
      <c r="B29" t="s">
        <v>229</v>
      </c>
    </row>
    <row r="30" spans="2:16">
      <c r="B30" t="s">
        <v>230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514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J14" s="77">
        <v>0</v>
      </c>
      <c r="K14" t="s">
        <v>216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515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J16" s="77">
        <v>0</v>
      </c>
      <c r="K16" t="s">
        <v>216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233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J18" s="77">
        <v>0</v>
      </c>
      <c r="K18" t="s">
        <v>216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216</v>
      </c>
      <c r="C20" t="s">
        <v>216</v>
      </c>
      <c r="D20" s="16"/>
      <c r="E20" s="16"/>
      <c r="F20" t="s">
        <v>216</v>
      </c>
      <c r="G20" t="s">
        <v>216</v>
      </c>
      <c r="J20" s="77">
        <v>0</v>
      </c>
      <c r="K20" t="s">
        <v>216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516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216</v>
      </c>
      <c r="C23" t="s">
        <v>216</v>
      </c>
      <c r="D23" s="16"/>
      <c r="E23" s="16"/>
      <c r="F23" t="s">
        <v>216</v>
      </c>
      <c r="G23" t="s">
        <v>216</v>
      </c>
      <c r="J23" s="77">
        <v>0</v>
      </c>
      <c r="K23" t="s">
        <v>216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517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216</v>
      </c>
      <c r="C25" t="s">
        <v>216</v>
      </c>
      <c r="D25" s="16"/>
      <c r="E25" s="16"/>
      <c r="F25" t="s">
        <v>216</v>
      </c>
      <c r="G25" t="s">
        <v>216</v>
      </c>
      <c r="J25" s="77">
        <v>0</v>
      </c>
      <c r="K25" t="s">
        <v>216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228</v>
      </c>
      <c r="D27" s="16"/>
      <c r="E27" s="16"/>
      <c r="F27" s="16"/>
    </row>
    <row r="28" spans="2:19">
      <c r="B28" t="s">
        <v>229</v>
      </c>
      <c r="D28" s="16"/>
      <c r="E28" s="16"/>
      <c r="F28" s="16"/>
    </row>
    <row r="29" spans="2:19">
      <c r="B29" t="s">
        <v>230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2.23</v>
      </c>
      <c r="K11" s="7"/>
      <c r="L11" s="7"/>
      <c r="M11" s="76">
        <v>3.9800000000000002E-2</v>
      </c>
      <c r="N11" s="75">
        <v>86763.79</v>
      </c>
      <c r="O11" s="7"/>
      <c r="P11" s="75">
        <v>87.180256192000002</v>
      </c>
      <c r="Q11" s="7"/>
      <c r="R11" s="76">
        <v>1</v>
      </c>
      <c r="S11" s="76">
        <v>2.0000000000000001E-4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2.23</v>
      </c>
      <c r="M12" s="80">
        <v>3.9800000000000002E-2</v>
      </c>
      <c r="N12" s="81">
        <v>86763.79</v>
      </c>
      <c r="P12" s="81">
        <v>87.180256192000002</v>
      </c>
      <c r="R12" s="80">
        <v>1</v>
      </c>
      <c r="S12" s="80">
        <v>2.0000000000000001E-4</v>
      </c>
    </row>
    <row r="13" spans="2:81">
      <c r="B13" s="79" t="s">
        <v>514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J14" s="77">
        <v>0</v>
      </c>
      <c r="K14" t="s">
        <v>216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515</v>
      </c>
      <c r="C15" s="16"/>
      <c r="D15" s="16"/>
      <c r="E15" s="16"/>
      <c r="J15" s="81">
        <v>2.23</v>
      </c>
      <c r="M15" s="80">
        <v>3.9800000000000002E-2</v>
      </c>
      <c r="N15" s="81">
        <v>86763.79</v>
      </c>
      <c r="P15" s="81">
        <v>87.180256192000002</v>
      </c>
      <c r="R15" s="80">
        <v>1</v>
      </c>
      <c r="S15" s="80">
        <v>2.0000000000000001E-4</v>
      </c>
    </row>
    <row r="16" spans="2:81">
      <c r="B16" t="s">
        <v>518</v>
      </c>
      <c r="C16" t="s">
        <v>519</v>
      </c>
      <c r="D16" t="s">
        <v>123</v>
      </c>
      <c r="E16" t="s">
        <v>520</v>
      </c>
      <c r="F16" t="s">
        <v>252</v>
      </c>
      <c r="G16" t="s">
        <v>521</v>
      </c>
      <c r="H16" t="s">
        <v>150</v>
      </c>
      <c r="I16" t="s">
        <v>522</v>
      </c>
      <c r="J16" s="77">
        <v>2.23</v>
      </c>
      <c r="K16" t="s">
        <v>102</v>
      </c>
      <c r="L16" s="78">
        <v>4.1000000000000002E-2</v>
      </c>
      <c r="M16" s="78">
        <v>3.9800000000000002E-2</v>
      </c>
      <c r="N16" s="77">
        <v>86763.79</v>
      </c>
      <c r="O16" s="77">
        <v>100.48</v>
      </c>
      <c r="P16" s="77">
        <v>87.180256192000002</v>
      </c>
      <c r="Q16" s="78">
        <v>1E-4</v>
      </c>
      <c r="R16" s="78">
        <v>1</v>
      </c>
      <c r="S16" s="78">
        <v>2.0000000000000001E-4</v>
      </c>
    </row>
    <row r="17" spans="2:19">
      <c r="B17" s="79" t="s">
        <v>233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J18" s="77">
        <v>0</v>
      </c>
      <c r="K18" t="s">
        <v>216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242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216</v>
      </c>
      <c r="C20" t="s">
        <v>216</v>
      </c>
      <c r="D20" s="16"/>
      <c r="E20" s="16"/>
      <c r="F20" t="s">
        <v>216</v>
      </c>
      <c r="G20" t="s">
        <v>216</v>
      </c>
      <c r="J20" s="77">
        <v>0</v>
      </c>
      <c r="K20" t="s">
        <v>216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220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234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216</v>
      </c>
      <c r="C23" t="s">
        <v>216</v>
      </c>
      <c r="D23" s="16"/>
      <c r="E23" s="16"/>
      <c r="F23" t="s">
        <v>216</v>
      </c>
      <c r="G23" t="s">
        <v>216</v>
      </c>
      <c r="J23" s="77">
        <v>0</v>
      </c>
      <c r="K23" t="s">
        <v>216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235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216</v>
      </c>
      <c r="C25" t="s">
        <v>216</v>
      </c>
      <c r="D25" s="16"/>
      <c r="E25" s="16"/>
      <c r="F25" t="s">
        <v>216</v>
      </c>
      <c r="G25" t="s">
        <v>216</v>
      </c>
      <c r="J25" s="77">
        <v>0</v>
      </c>
      <c r="K25" t="s">
        <v>216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222</v>
      </c>
      <c r="C26" s="16"/>
      <c r="D26" s="16"/>
      <c r="E26" s="16"/>
    </row>
    <row r="27" spans="2:19">
      <c r="B27" t="s">
        <v>228</v>
      </c>
      <c r="C27" s="16"/>
      <c r="D27" s="16"/>
      <c r="E27" s="16"/>
    </row>
    <row r="28" spans="2:19">
      <c r="B28" t="s">
        <v>229</v>
      </c>
      <c r="C28" s="16"/>
      <c r="D28" s="16"/>
      <c r="E28" s="16"/>
    </row>
    <row r="29" spans="2:19">
      <c r="B29" t="s">
        <v>230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216</v>
      </c>
      <c r="C13" t="s">
        <v>216</v>
      </c>
      <c r="D13" s="16"/>
      <c r="E13" s="16"/>
      <c r="F13" t="s">
        <v>216</v>
      </c>
      <c r="G13" t="s">
        <v>216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220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234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235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228</v>
      </c>
      <c r="C20" s="16"/>
      <c r="D20" s="16"/>
      <c r="E20" s="16"/>
    </row>
    <row r="21" spans="2:13">
      <c r="B21" t="s">
        <v>229</v>
      </c>
      <c r="C21" s="16"/>
      <c r="D21" s="16"/>
      <c r="E21" s="16"/>
    </row>
    <row r="22" spans="2:13">
      <c r="B22" t="s">
        <v>230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523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216</v>
      </c>
      <c r="C14" t="s">
        <v>216</v>
      </c>
      <c r="D14" t="s">
        <v>216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524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216</v>
      </c>
      <c r="C16" t="s">
        <v>216</v>
      </c>
      <c r="D16" t="s">
        <v>216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525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216</v>
      </c>
      <c r="C18" t="s">
        <v>216</v>
      </c>
      <c r="D18" t="s">
        <v>216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526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216</v>
      </c>
      <c r="C20" t="s">
        <v>216</v>
      </c>
      <c r="D20" t="s">
        <v>216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220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527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216</v>
      </c>
      <c r="C23" t="s">
        <v>216</v>
      </c>
      <c r="D23" t="s">
        <v>216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528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216</v>
      </c>
      <c r="C25" t="s">
        <v>216</v>
      </c>
      <c r="D25" t="s">
        <v>216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529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216</v>
      </c>
      <c r="C27" t="s">
        <v>216</v>
      </c>
      <c r="D27" t="s">
        <v>216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530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216</v>
      </c>
      <c r="C29" t="s">
        <v>216</v>
      </c>
      <c r="D29" t="s">
        <v>216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222</v>
      </c>
      <c r="C30" s="16"/>
    </row>
    <row r="31" spans="2:11">
      <c r="B31" t="s">
        <v>228</v>
      </c>
      <c r="C31" s="16"/>
    </row>
    <row r="32" spans="2:11">
      <c r="B32" t="s">
        <v>229</v>
      </c>
      <c r="C32" s="16"/>
    </row>
    <row r="33" spans="2:3">
      <c r="B33" t="s">
        <v>230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531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216</v>
      </c>
      <c r="C13" t="s">
        <v>216</v>
      </c>
      <c r="D13" t="s">
        <v>216</v>
      </c>
      <c r="E13" t="s">
        <v>216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497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216</v>
      </c>
      <c r="C15" t="s">
        <v>216</v>
      </c>
      <c r="D15" t="s">
        <v>216</v>
      </c>
      <c r="E15" t="s">
        <v>216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222</v>
      </c>
      <c r="C16" s="16"/>
      <c r="D16" s="16"/>
    </row>
    <row r="17" spans="2:4">
      <c r="B17" t="s">
        <v>228</v>
      </c>
      <c r="C17" s="16"/>
      <c r="D17" s="16"/>
    </row>
    <row r="18" spans="2:4">
      <c r="B18" t="s">
        <v>229</v>
      </c>
      <c r="C18" s="16"/>
      <c r="D18" s="16"/>
    </row>
    <row r="19" spans="2:4">
      <c r="B19" t="s">
        <v>230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topLeftCell="A22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498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216</v>
      </c>
      <c r="C14" t="s">
        <v>216</v>
      </c>
      <c r="D14" t="s">
        <v>216</v>
      </c>
      <c r="E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499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216</v>
      </c>
      <c r="C16" t="s">
        <v>216</v>
      </c>
      <c r="D16" t="s">
        <v>216</v>
      </c>
      <c r="E16" t="s">
        <v>216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532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216</v>
      </c>
      <c r="C18" t="s">
        <v>216</v>
      </c>
      <c r="D18" t="s">
        <v>216</v>
      </c>
      <c r="E18" t="s">
        <v>216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500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216</v>
      </c>
      <c r="C20" t="s">
        <v>216</v>
      </c>
      <c r="D20" t="s">
        <v>216</v>
      </c>
      <c r="E20" t="s">
        <v>216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216</v>
      </c>
      <c r="C22" t="s">
        <v>216</v>
      </c>
      <c r="D22" t="s">
        <v>216</v>
      </c>
      <c r="E22" t="s">
        <v>216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498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216</v>
      </c>
      <c r="C25" t="s">
        <v>216</v>
      </c>
      <c r="D25" t="s">
        <v>216</v>
      </c>
      <c r="E25" t="s">
        <v>216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504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216</v>
      </c>
      <c r="C27" t="s">
        <v>216</v>
      </c>
      <c r="D27" t="s">
        <v>216</v>
      </c>
      <c r="E27" t="s">
        <v>216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500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216</v>
      </c>
      <c r="C29" t="s">
        <v>216</v>
      </c>
      <c r="D29" t="s">
        <v>216</v>
      </c>
      <c r="E29" t="s">
        <v>216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505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216</v>
      </c>
      <c r="C31" t="s">
        <v>216</v>
      </c>
      <c r="D31" t="s">
        <v>216</v>
      </c>
      <c r="E31" t="s">
        <v>216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242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216</v>
      </c>
      <c r="C33" t="s">
        <v>216</v>
      </c>
      <c r="D33" t="s">
        <v>216</v>
      </c>
      <c r="E33" t="s">
        <v>216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222</v>
      </c>
      <c r="C34" s="16"/>
      <c r="D34" s="16"/>
    </row>
    <row r="35" spans="2:12">
      <c r="B35" t="s">
        <v>228</v>
      </c>
      <c r="C35" s="16"/>
      <c r="D35" s="16"/>
    </row>
    <row r="36" spans="2:12">
      <c r="B36" t="s">
        <v>229</v>
      </c>
      <c r="C36" s="16"/>
      <c r="D36" s="16"/>
    </row>
    <row r="37" spans="2:12">
      <c r="B37" t="s">
        <v>230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498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216</v>
      </c>
      <c r="C14" t="s">
        <v>216</v>
      </c>
      <c r="D14" t="s">
        <v>216</v>
      </c>
      <c r="E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499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216</v>
      </c>
      <c r="C16" t="s">
        <v>216</v>
      </c>
      <c r="D16" t="s">
        <v>216</v>
      </c>
      <c r="E16" t="s">
        <v>216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532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216</v>
      </c>
      <c r="C18" t="s">
        <v>216</v>
      </c>
      <c r="D18" t="s">
        <v>216</v>
      </c>
      <c r="E18" t="s">
        <v>216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500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216</v>
      </c>
      <c r="C20" t="s">
        <v>216</v>
      </c>
      <c r="D20" t="s">
        <v>216</v>
      </c>
      <c r="E20" t="s">
        <v>216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242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216</v>
      </c>
      <c r="C22" t="s">
        <v>216</v>
      </c>
      <c r="D22" t="s">
        <v>216</v>
      </c>
      <c r="E22" t="s">
        <v>216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220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498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216</v>
      </c>
      <c r="C25" t="s">
        <v>216</v>
      </c>
      <c r="D25" t="s">
        <v>216</v>
      </c>
      <c r="E25" t="s">
        <v>216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504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216</v>
      </c>
      <c r="C27" t="s">
        <v>216</v>
      </c>
      <c r="D27" t="s">
        <v>216</v>
      </c>
      <c r="E27" t="s">
        <v>216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500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216</v>
      </c>
      <c r="C29" t="s">
        <v>216</v>
      </c>
      <c r="D29" t="s">
        <v>216</v>
      </c>
      <c r="E29" t="s">
        <v>216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242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216</v>
      </c>
      <c r="C31" t="s">
        <v>216</v>
      </c>
      <c r="D31" t="s">
        <v>216</v>
      </c>
      <c r="E31" t="s">
        <v>216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222</v>
      </c>
      <c r="C32" s="16"/>
      <c r="D32" s="16"/>
    </row>
    <row r="33" spans="2:4">
      <c r="B33" t="s">
        <v>228</v>
      </c>
      <c r="C33" s="16"/>
      <c r="D33" s="16"/>
    </row>
    <row r="34" spans="2:4">
      <c r="B34" t="s">
        <v>229</v>
      </c>
      <c r="C34" s="16"/>
      <c r="D34" s="16"/>
    </row>
    <row r="35" spans="2:4">
      <c r="B35" t="s">
        <v>230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506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216</v>
      </c>
      <c r="C14" t="s">
        <v>216</v>
      </c>
      <c r="D14" s="16"/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507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216</v>
      </c>
      <c r="C16" t="s">
        <v>216</v>
      </c>
      <c r="D16" s="16"/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508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216</v>
      </c>
      <c r="C18" t="s">
        <v>216</v>
      </c>
      <c r="D18" s="16"/>
      <c r="E18" t="s">
        <v>216</v>
      </c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216</v>
      </c>
      <c r="C19" t="s">
        <v>216</v>
      </c>
      <c r="D19" s="16"/>
      <c r="E19" t="s">
        <v>216</v>
      </c>
      <c r="H19" s="77">
        <v>0</v>
      </c>
      <c r="I19" t="s">
        <v>216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216</v>
      </c>
      <c r="C20" t="s">
        <v>216</v>
      </c>
      <c r="D20" s="16"/>
      <c r="E20" t="s">
        <v>216</v>
      </c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216</v>
      </c>
      <c r="C21" t="s">
        <v>216</v>
      </c>
      <c r="D21" s="16"/>
      <c r="E21" t="s">
        <v>216</v>
      </c>
      <c r="H21" s="77">
        <v>0</v>
      </c>
      <c r="I21" t="s">
        <v>216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506</v>
      </c>
      <c r="D23" s="16"/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216</v>
      </c>
      <c r="C24" t="s">
        <v>216</v>
      </c>
      <c r="D24" s="16"/>
      <c r="E24" t="s">
        <v>216</v>
      </c>
      <c r="H24" s="77">
        <v>0</v>
      </c>
      <c r="I24" t="s">
        <v>216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507</v>
      </c>
      <c r="D25" s="16"/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216</v>
      </c>
      <c r="C26" t="s">
        <v>216</v>
      </c>
      <c r="D26" s="16"/>
      <c r="E26" t="s">
        <v>216</v>
      </c>
      <c r="H26" s="77">
        <v>0</v>
      </c>
      <c r="I26" t="s">
        <v>216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508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216</v>
      </c>
      <c r="C28" t="s">
        <v>216</v>
      </c>
      <c r="D28" s="16"/>
      <c r="E28" t="s">
        <v>216</v>
      </c>
      <c r="H28" s="77">
        <v>0</v>
      </c>
      <c r="I28" t="s">
        <v>216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216</v>
      </c>
      <c r="C29" t="s">
        <v>216</v>
      </c>
      <c r="D29" s="16"/>
      <c r="E29" t="s">
        <v>216</v>
      </c>
      <c r="H29" s="77">
        <v>0</v>
      </c>
      <c r="I29" t="s">
        <v>216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216</v>
      </c>
      <c r="C30" t="s">
        <v>216</v>
      </c>
      <c r="D30" s="16"/>
      <c r="E30" t="s">
        <v>216</v>
      </c>
      <c r="H30" s="77">
        <v>0</v>
      </c>
      <c r="I30" t="s">
        <v>216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216</v>
      </c>
      <c r="C31" t="s">
        <v>216</v>
      </c>
      <c r="D31" s="16"/>
      <c r="E31" t="s">
        <v>216</v>
      </c>
      <c r="H31" s="77">
        <v>0</v>
      </c>
      <c r="I31" t="s">
        <v>216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222</v>
      </c>
      <c r="D32" s="16"/>
    </row>
    <row r="33" spans="2:4">
      <c r="B33" t="s">
        <v>228</v>
      </c>
      <c r="D33" s="16"/>
    </row>
    <row r="34" spans="2:4">
      <c r="B34" t="s">
        <v>229</v>
      </c>
      <c r="D34" s="16"/>
    </row>
    <row r="35" spans="2:4">
      <c r="B35" t="s">
        <v>230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533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216</v>
      </c>
      <c r="D14" t="s">
        <v>216</v>
      </c>
      <c r="F14" t="s">
        <v>216</v>
      </c>
      <c r="I14" s="77">
        <v>0</v>
      </c>
      <c r="J14" t="s">
        <v>216</v>
      </c>
      <c r="K14" t="s">
        <v>216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534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216</v>
      </c>
      <c r="D16" t="s">
        <v>216</v>
      </c>
      <c r="F16" t="s">
        <v>216</v>
      </c>
      <c r="I16" s="77">
        <v>0</v>
      </c>
      <c r="J16" t="s">
        <v>216</v>
      </c>
      <c r="K16" t="s">
        <v>216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535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216</v>
      </c>
      <c r="D18" t="s">
        <v>216</v>
      </c>
      <c r="F18" t="s">
        <v>216</v>
      </c>
      <c r="I18" s="77">
        <v>0</v>
      </c>
      <c r="J18" t="s">
        <v>216</v>
      </c>
      <c r="K18" t="s">
        <v>216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536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216</v>
      </c>
      <c r="D20" t="s">
        <v>216</v>
      </c>
      <c r="F20" t="s">
        <v>216</v>
      </c>
      <c r="I20" s="77">
        <v>0</v>
      </c>
      <c r="J20" t="s">
        <v>216</v>
      </c>
      <c r="K20" t="s">
        <v>216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537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216</v>
      </c>
      <c r="D22" t="s">
        <v>216</v>
      </c>
      <c r="F22" t="s">
        <v>216</v>
      </c>
      <c r="I22" s="77">
        <v>0</v>
      </c>
      <c r="J22" t="s">
        <v>216</v>
      </c>
      <c r="K22" t="s">
        <v>216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538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539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216</v>
      </c>
      <c r="D25" t="s">
        <v>216</v>
      </c>
      <c r="F25" t="s">
        <v>216</v>
      </c>
      <c r="I25" s="77">
        <v>0</v>
      </c>
      <c r="J25" t="s">
        <v>216</v>
      </c>
      <c r="K25" t="s">
        <v>216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540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216</v>
      </c>
      <c r="D27" t="s">
        <v>216</v>
      </c>
      <c r="F27" t="s">
        <v>216</v>
      </c>
      <c r="I27" s="77">
        <v>0</v>
      </c>
      <c r="J27" t="s">
        <v>216</v>
      </c>
      <c r="K27" t="s">
        <v>216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541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216</v>
      </c>
      <c r="D29" t="s">
        <v>216</v>
      </c>
      <c r="F29" t="s">
        <v>216</v>
      </c>
      <c r="I29" s="77">
        <v>0</v>
      </c>
      <c r="J29" t="s">
        <v>216</v>
      </c>
      <c r="K29" t="s">
        <v>216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542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216</v>
      </c>
      <c r="D31" t="s">
        <v>216</v>
      </c>
      <c r="F31" t="s">
        <v>216</v>
      </c>
      <c r="I31" s="77">
        <v>0</v>
      </c>
      <c r="J31" t="s">
        <v>216</v>
      </c>
      <c r="K31" t="s">
        <v>216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220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543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216</v>
      </c>
      <c r="D34" t="s">
        <v>216</v>
      </c>
      <c r="F34" t="s">
        <v>216</v>
      </c>
      <c r="I34" s="77">
        <v>0</v>
      </c>
      <c r="J34" t="s">
        <v>216</v>
      </c>
      <c r="K34" t="s">
        <v>216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535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216</v>
      </c>
      <c r="D36" t="s">
        <v>216</v>
      </c>
      <c r="F36" t="s">
        <v>216</v>
      </c>
      <c r="I36" s="77">
        <v>0</v>
      </c>
      <c r="J36" t="s">
        <v>216</v>
      </c>
      <c r="K36" t="s">
        <v>216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536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216</v>
      </c>
      <c r="D38" t="s">
        <v>216</v>
      </c>
      <c r="F38" t="s">
        <v>216</v>
      </c>
      <c r="I38" s="77">
        <v>0</v>
      </c>
      <c r="J38" t="s">
        <v>216</v>
      </c>
      <c r="K38" t="s">
        <v>216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542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216</v>
      </c>
      <c r="D40" t="s">
        <v>216</v>
      </c>
      <c r="F40" t="s">
        <v>216</v>
      </c>
      <c r="I40" s="77">
        <v>0</v>
      </c>
      <c r="J40" t="s">
        <v>216</v>
      </c>
      <c r="K40" t="s">
        <v>216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222</v>
      </c>
    </row>
    <row r="42" spans="2:18">
      <c r="B42" t="s">
        <v>228</v>
      </c>
    </row>
    <row r="43" spans="2:18">
      <c r="B43" t="s">
        <v>229</v>
      </c>
    </row>
    <row r="44" spans="2:18">
      <c r="B44" t="s">
        <v>230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514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216</v>
      </c>
      <c r="C14" t="s">
        <v>216</v>
      </c>
      <c r="E14" t="s">
        <v>216</v>
      </c>
      <c r="G14" s="77">
        <v>0</v>
      </c>
      <c r="H14" t="s">
        <v>216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515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216</v>
      </c>
      <c r="C16" t="s">
        <v>216</v>
      </c>
      <c r="E16" t="s">
        <v>216</v>
      </c>
      <c r="G16" s="77">
        <v>0</v>
      </c>
      <c r="H16" t="s">
        <v>216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544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216</v>
      </c>
      <c r="C18" t="s">
        <v>216</v>
      </c>
      <c r="E18" t="s">
        <v>216</v>
      </c>
      <c r="G18" s="77">
        <v>0</v>
      </c>
      <c r="H18" t="s">
        <v>216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545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216</v>
      </c>
      <c r="C20" t="s">
        <v>216</v>
      </c>
      <c r="E20" t="s">
        <v>216</v>
      </c>
      <c r="G20" s="77">
        <v>0</v>
      </c>
      <c r="H20" t="s">
        <v>216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242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216</v>
      </c>
      <c r="C22" t="s">
        <v>216</v>
      </c>
      <c r="E22" t="s">
        <v>216</v>
      </c>
      <c r="G22" s="77">
        <v>0</v>
      </c>
      <c r="H22" t="s">
        <v>216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216</v>
      </c>
      <c r="C24" t="s">
        <v>216</v>
      </c>
      <c r="E24" t="s">
        <v>216</v>
      </c>
      <c r="G24" s="77">
        <v>0</v>
      </c>
      <c r="H24" t="s">
        <v>216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222</v>
      </c>
    </row>
    <row r="26" spans="2:15">
      <c r="B26" t="s">
        <v>228</v>
      </c>
    </row>
    <row r="27" spans="2:15">
      <c r="B27" t="s">
        <v>229</v>
      </c>
    </row>
    <row r="28" spans="2:15">
      <c r="B28" t="s">
        <v>230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topLeftCell="A22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546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216</v>
      </c>
      <c r="E14" s="78">
        <v>0</v>
      </c>
      <c r="F14" t="s">
        <v>216</v>
      </c>
      <c r="G14" s="77">
        <v>0</v>
      </c>
      <c r="H14" s="78">
        <v>0</v>
      </c>
      <c r="I14" s="78">
        <v>0</v>
      </c>
    </row>
    <row r="15" spans="2:55">
      <c r="B15" s="79" t="s">
        <v>547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216</v>
      </c>
      <c r="E16" s="78">
        <v>0</v>
      </c>
      <c r="F16" t="s">
        <v>216</v>
      </c>
      <c r="G16" s="77">
        <v>0</v>
      </c>
      <c r="H16" s="78">
        <v>0</v>
      </c>
      <c r="I16" s="78">
        <v>0</v>
      </c>
    </row>
    <row r="17" spans="2:9">
      <c r="B17" s="79" t="s">
        <v>220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546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216</v>
      </c>
      <c r="E19" s="78">
        <v>0</v>
      </c>
      <c r="F19" t="s">
        <v>216</v>
      </c>
      <c r="G19" s="77">
        <v>0</v>
      </c>
      <c r="H19" s="78">
        <v>0</v>
      </c>
      <c r="I19" s="78">
        <v>0</v>
      </c>
    </row>
    <row r="20" spans="2:9">
      <c r="B20" s="79" t="s">
        <v>547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216</v>
      </c>
      <c r="E21" s="78">
        <v>0</v>
      </c>
      <c r="F21" t="s">
        <v>216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216</v>
      </c>
      <c r="D13" t="s">
        <v>216</v>
      </c>
      <c r="E13" s="19"/>
      <c r="F13" s="78">
        <v>0</v>
      </c>
      <c r="G13" t="s">
        <v>216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216</v>
      </c>
      <c r="D15" t="s">
        <v>216</v>
      </c>
      <c r="E15" s="19"/>
      <c r="F15" s="78">
        <v>0</v>
      </c>
      <c r="G15" t="s">
        <v>216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216</v>
      </c>
      <c r="C13" t="s">
        <v>216</v>
      </c>
      <c r="D13" t="s">
        <v>216</v>
      </c>
      <c r="E13" s="19"/>
      <c r="F13" s="78">
        <v>0</v>
      </c>
      <c r="G13" t="s">
        <v>216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216</v>
      </c>
      <c r="C15" t="s">
        <v>216</v>
      </c>
      <c r="D15" t="s">
        <v>216</v>
      </c>
      <c r="E15" s="19"/>
      <c r="F15" s="78">
        <v>0</v>
      </c>
      <c r="G15" t="s">
        <v>216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tabSelected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216</v>
      </c>
      <c r="C13" s="77">
        <v>0</v>
      </c>
    </row>
    <row r="14" spans="2:17">
      <c r="B14" s="79" t="s">
        <v>220</v>
      </c>
      <c r="C14" s="81">
        <v>0</v>
      </c>
    </row>
    <row r="15" spans="2:17">
      <c r="B15" t="s">
        <v>216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232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216</v>
      </c>
      <c r="C14" t="s">
        <v>216</v>
      </c>
      <c r="D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216</v>
      </c>
      <c r="C16" t="s">
        <v>216</v>
      </c>
      <c r="D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E18" t="s">
        <v>216</v>
      </c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E20" t="s">
        <v>216</v>
      </c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234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235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222</v>
      </c>
      <c r="D26" s="16"/>
    </row>
    <row r="27" spans="2:16">
      <c r="B27" t="s">
        <v>228</v>
      </c>
      <c r="D27" s="16"/>
    </row>
    <row r="28" spans="2:16">
      <c r="B28" t="s">
        <v>230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514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216</v>
      </c>
      <c r="C14" t="s">
        <v>216</v>
      </c>
      <c r="D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515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216</v>
      </c>
      <c r="C16" t="s">
        <v>216</v>
      </c>
      <c r="D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E18" t="s">
        <v>216</v>
      </c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E20" t="s">
        <v>216</v>
      </c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234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235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222</v>
      </c>
      <c r="D26" s="16"/>
    </row>
    <row r="27" spans="2:16">
      <c r="B27" t="s">
        <v>228</v>
      </c>
      <c r="D27" s="16"/>
    </row>
    <row r="28" spans="2:16">
      <c r="B28" t="s">
        <v>230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514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216</v>
      </c>
      <c r="C14" t="s">
        <v>216</v>
      </c>
      <c r="D14" t="s">
        <v>216</v>
      </c>
      <c r="E14" t="s">
        <v>216</v>
      </c>
      <c r="F14" s="15"/>
      <c r="G14" s="15"/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515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216</v>
      </c>
      <c r="C16" t="s">
        <v>216</v>
      </c>
      <c r="D16" t="s">
        <v>216</v>
      </c>
      <c r="E16" t="s">
        <v>216</v>
      </c>
      <c r="F16" s="15"/>
      <c r="G16" s="15"/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233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216</v>
      </c>
      <c r="C18" t="s">
        <v>216</v>
      </c>
      <c r="D18" t="s">
        <v>216</v>
      </c>
      <c r="E18" t="s">
        <v>216</v>
      </c>
      <c r="F18" s="15"/>
      <c r="G18" s="15"/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242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216</v>
      </c>
      <c r="C20" t="s">
        <v>216</v>
      </c>
      <c r="D20" t="s">
        <v>216</v>
      </c>
      <c r="E20" t="s">
        <v>216</v>
      </c>
      <c r="F20" s="15"/>
      <c r="G20" s="15"/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234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235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222</v>
      </c>
      <c r="D26" s="16"/>
    </row>
    <row r="27" spans="2:23">
      <c r="B27" t="s">
        <v>228</v>
      </c>
      <c r="D27" s="16"/>
    </row>
    <row r="28" spans="2:23">
      <c r="B28" t="s">
        <v>229</v>
      </c>
      <c r="D28" s="16"/>
    </row>
    <row r="29" spans="2:23">
      <c r="B29" t="s">
        <v>230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009A89-F53F-4149-80F8-45AF210812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6E1042-A77F-4780-9CDB-F6A8EA8E08C2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ca4df27-5183-4bee-9dbd-0c46c9c4aa4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CC3CA28-449D-49BF-8229-8E5832E46C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ליטל מוליוף</cp:lastModifiedBy>
  <dcterms:created xsi:type="dcterms:W3CDTF">2015-11-10T09:34:27Z</dcterms:created>
  <dcterms:modified xsi:type="dcterms:W3CDTF">2022-09-15T08:43:25Z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