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3" activeTab="10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כללי'!$B$1:$I$83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E32" i="24" l="1"/>
  <c r="E31" i="24"/>
  <c r="D32" i="1" l="1"/>
  <c r="D31" i="1"/>
  <c r="E27" i="24" l="1"/>
  <c r="E26" i="24"/>
  <c r="E25" i="24"/>
  <c r="D26" i="20" l="1"/>
  <c r="D25" i="20"/>
  <c r="D29" i="19"/>
  <c r="D28" i="19"/>
  <c r="D27" i="19"/>
  <c r="D30" i="18"/>
  <c r="D29" i="18"/>
  <c r="D25" i="1"/>
  <c r="D27" i="1"/>
  <c r="D26" i="1"/>
  <c r="E98" i="24" l="1"/>
  <c r="D21" i="1" l="1"/>
  <c r="D20" i="1"/>
  <c r="D21" i="20"/>
  <c r="D20" i="20"/>
  <c r="D20" i="19"/>
  <c r="D22" i="19"/>
  <c r="D21" i="19"/>
  <c r="D25" i="18"/>
  <c r="D24" i="18"/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64" i="24" l="1"/>
  <c r="H18" i="2" l="1"/>
  <c r="E64" i="24" l="1"/>
  <c r="E15" i="24" l="1"/>
  <c r="E81" i="24" l="1"/>
  <c r="E47" i="24" l="1"/>
  <c r="H16" i="19" l="1"/>
  <c r="D15" i="22" l="1"/>
  <c r="D15" i="20"/>
  <c r="D15" i="19"/>
  <c r="D15" i="18"/>
  <c r="D17" i="2"/>
  <c r="D15" i="10"/>
  <c r="D15" i="1"/>
  <c r="C81" i="24" l="1"/>
  <c r="B9" i="2" l="1"/>
  <c r="C47" i="24" l="1"/>
  <c r="C15" i="24"/>
  <c r="B15" i="22"/>
  <c r="B15" i="20"/>
  <c r="B15" i="19"/>
  <c r="B15" i="18"/>
  <c r="B15" i="1"/>
  <c r="B17" i="2"/>
  <c r="B15" i="10"/>
  <c r="I82" i="24" l="1"/>
  <c r="I80" i="24"/>
  <c r="I79" i="24"/>
  <c r="I78" i="24"/>
  <c r="I76" i="24"/>
  <c r="I74" i="24"/>
  <c r="I71" i="24"/>
  <c r="H9" i="1" l="1"/>
  <c r="H10" i="2"/>
  <c r="D81" i="24" l="1"/>
  <c r="I81" i="24" s="1"/>
  <c r="D64" i="24"/>
  <c r="D47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45" i="24" l="1"/>
  <c r="I48" i="24" l="1"/>
  <c r="I46" i="24"/>
  <c r="I44" i="24"/>
  <c r="I42" i="24"/>
  <c r="I40" i="24"/>
  <c r="I37" i="24"/>
  <c r="I47" i="24" l="1"/>
  <c r="I16" i="24"/>
  <c r="I14" i="24"/>
  <c r="I13" i="24"/>
  <c r="I12" i="24"/>
  <c r="I10" i="24"/>
  <c r="I8" i="24"/>
  <c r="I5" i="24"/>
  <c r="I65" i="24"/>
  <c r="I63" i="24"/>
  <c r="I62" i="24"/>
  <c r="I61" i="24"/>
  <c r="I59" i="24"/>
  <c r="I57" i="24"/>
  <c r="I54" i="24"/>
  <c r="I64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<sst xmlns="http://schemas.openxmlformats.org/spreadsheetml/2006/main" count="1516" uniqueCount="527">
  <si>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</si>
  <si>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</si>
  <si>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</si>
  <si>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</si>
  <si>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</si>
  <si>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</si>
  <si>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</si>
  <si>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</si>
  <si>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</si>
  <si>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</si>
  <si>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</si>
  <si>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</si>
  <si>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</si>
  <si>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</si>
  <si>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</si>
  <si>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</si>
  <si>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</si>
  <si>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</si>
  <si>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</si>
  <si>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</si>
  <si>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</si>
  <si>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</si>
  <si>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</si>
  <si>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</si>
  <si>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</si>
  <si>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</si>
  <si>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</si>
  <si>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</si>
  <si>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</si>
  <si>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</si>
  <si>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</si>
  <si>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</si>
  <si>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</si>
  <si>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</si>
  <si>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</si>
  <si>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</si>
  <si>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</si>
  <si>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</si>
  <si>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</si>
  <si>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</si>
  <si>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</si>
  <si>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</si>
  <si>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</si>
  <si>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</si>
  <si>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</si>
  <si>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</si>
  <si>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</si>
  <si>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</si>
  <si>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</si>
  <si>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</si>
  <si>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</si>
  <si>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</si>
  <si>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</si>
  <si>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</si>
  <si>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</si>
  <si>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</si>
  <si>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</si>
  <si>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</si>
  <si>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</si>
  <si>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</si>
  <si>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</si>
  <si>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</si>
  <si>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</si>
  <si>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</si>
  <si>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</si>
  <si>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</si>
  <si>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</si>
  <si>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</si>
  <si>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</si>
  <si>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</si>
  <si>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</si>
  <si>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</si>
  <si>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</si>
  <si>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</si>
  <si>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</si>
  <si>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</si>
  <si>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</si>
  <si>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</si>
  <si>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</si>
  <si>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</si>
  <si>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</si>
  <si>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</si>
  <si>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</si>
  <si>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</si>
  <si>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</si>
  <si>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</si>
  <si>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</si>
  <si>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</si>
  <si>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</si>
  <si>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</si>
  <si>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</si>
  <si>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</si>
  <si>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</si>
  <si>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</si>
  <si>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</si>
  <si>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</si>
  <si>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</si>
  <si>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</si>
  <si>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</si>
  <si>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</si>
  <si>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</si>
  <si>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</si>
  <si>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</si>
  <si>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</si>
  <si>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</si>
  <si>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</si>
  <si>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</si>
  <si>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</si>
  <si>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</si>
  <si>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</si>
  <si>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</si>
  <si>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</si>
  <si>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</si>
  <si>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</si>
  <si>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</si>
  <si>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</si>
  <si>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</si>
  <si>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</si>
  <si>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</si>
  <si>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</si>
  <si>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</si>
  <si>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</si>
  <si>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</si>
  <si>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</si>
  <si>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</si>
  <si>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</si>
  <si>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</si>
  <si>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</si>
  <si>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</si>
  <si>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</si>
  <si>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</si>
  <si>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</si>
  <si>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</si>
  <si>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</si>
  <si>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</si>
  <si>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</si>
  <si>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</si>
  <si>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</si>
  <si>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</si>
  <si>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</si>
  <si>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</si>
  <si>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</si>
  <si>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</si>
  <si>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</si>
  <si>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</si>
  <si>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</si>
  <si>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</si>
  <si>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</si>
  <si>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</si>
  <si>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</si>
  <si>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</si>
  <si>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</si>
  <si>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</si>
  <si>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</si>
  <si>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</si>
  <si>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</si>
  <si>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</si>
  <si>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</si>
  <si>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</si>
  <si>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</si>
  <si>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</si>
  <si>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</si>
  <si>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</si>
  <si>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</si>
  <si>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</si>
  <si>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</si>
  <si>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</si>
  <si>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</si>
  <si>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</si>
  <si>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</si>
  <si>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</si>
  <si>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</si>
  <si>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</si>
  <si>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</si>
  <si>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</si>
  <si>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</si>
  <si>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</si>
  <si>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</si>
  <si>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</si>
  <si>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</si>
  <si>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</si>
  <si>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</si>
  <si>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</si>
  <si>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</si>
  <si>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</si>
  <si>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</si>
  <si>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</si>
  <si>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</si>
  <si>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</si>
  <si>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</si>
  <si>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</si>
  <si>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</si>
  <si>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</si>
  <si>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</si>
  <si>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</si>
  <si>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</si>
  <si>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</si>
  <si>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</si>
  <si>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</si>
  <si>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</si>
  <si>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</si>
  <si>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</si>
  <si>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</si>
  <si>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</si>
  <si>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</si>
  <si>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</si>
  <si>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</si>
  <si>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</si>
  <si>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</si>
  <si>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</si>
  <si>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</si>
  <si>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</si>
  <si>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</si>
  <si>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</si>
  <si>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</si>
  <si>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</si>
  <si>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</si>
  <si>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</si>
  <si>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</si>
  <si>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</si>
  <si>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</si>
  <si>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</si>
  <si>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</si>
  <si>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</si>
  <si>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</si>
  <si>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</si>
  <si>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</si>
  <si>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</si>
  <si>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</si>
  <si>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</si>
  <si>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</si>
  <si>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</si>
  <si>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</si>
  <si>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</si>
  <si>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</si>
  <si>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</si>
  <si>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</si>
  <si>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</si>
  <si>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</si>
  <si>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</si>
  <si>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</si>
  <si>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</si>
  <si>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</si>
  <si>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</si>
  <si>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</si>
  <si>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</si>
  <si>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</si>
  <si>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</si>
  <si>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</si>
  <si>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</si>
  <si>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</si>
  <si>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</si>
  <si>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</si>
  <si>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</si>
  <si>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</si>
  <si>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</si>
  <si>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</si>
  <si>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</si>
  <si>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</si>
  <si>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</si>
  <si>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</si>
  <si>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</si>
  <si>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</si>
  <si>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</si>
  <si>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</si>
  <si>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</si>
  <si>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</si>
  <si>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</si>
  <si>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</si>
  <si>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</si>
  <si>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</si>
  <si>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</si>
  <si>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</si>
  <si>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</si>
  <si>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</si>
  <si>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</si>
  <si>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</si>
  <si>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</si>
  <si>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</si>
  <si>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</si>
  <si>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</si>
  <si>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</si>
  <si>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</si>
  <si>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</si>
  <si>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</si>
  <si>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</si>
  <si>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</si>
  <si>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</si>
  <si>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</si>
  <si>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</si>
  <si>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</si>
  <si>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</si>
  <si>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</si>
  <si>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</si>
  <si>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</si>
  <si>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</si>
  <si>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</si>
  <si>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</si>
  <si>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</si>
  <si>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</si>
  <si>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</si>
  <si>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</si>
  <si>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</si>
  <si>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</si>
  <si>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</si>
  <si>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</si>
  <si>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</si>
  <si>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</si>
  <si>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</si>
  <si>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</si>
  <si>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</si>
  <si>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</si>
  <si>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</si>
  <si>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</si>
  <si>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</si>
  <si>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</si>
  <si>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</si>
  <si>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</si>
  <si>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</si>
  <si>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</si>
  <si>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</si>
  <si>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</si>
  <si>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</si>
  <si>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</si>
  <si>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</si>
  <si>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</si>
  <si>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</si>
  <si>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</si>
  <si>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</si>
  <si>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</si>
  <si>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</si>
  <si>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</si>
  <si>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</si>
  <si>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</si>
  <si>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</si>
  <si>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</si>
  <si>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</si>
  <si>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</si>
  <si>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</si>
  <si>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</si>
  <si>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</si>
  <si>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</si>
  <si>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</si>
  <si>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</si>
  <si>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</si>
  <si>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</si>
  <si>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</si>
  <si>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</si>
  <si>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</si>
  <si>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</si>
  <si>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</si>
  <si>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</si>
  <si>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</si>
  <si>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</si>
  <si>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</si>
  <si>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</si>
  <si>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</si>
  <si>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</si>
  <si>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</si>
  <si>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</si>
  <si>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</si>
  <si>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</si>
  <si>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</si>
  <si>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</si>
  <si>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</si>
  <si>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</si>
  <si>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</si>
  <si>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</si>
  <si>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</si>
  <si>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</si>
  <si>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</si>
  <si>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</si>
  <si>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</si>
  <si>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</si>
  <si>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</si>
  <si>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</si>
  <si>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</si>
  <si>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</si>
  <si>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</si>
  <si>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</si>
  <si>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</si>
  <si>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</si>
  <si>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</si>
  <si>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</si>
  <si>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</si>
  <si>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</si>
  <si>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</si>
  <si>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</si>
  <si>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</si>
  <si>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</si>
  <si>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</si>
  <si>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</si>
  <si>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</si>
  <si>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</si>
  <si>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</si>
  <si>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</si>
  <si>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</si>
  <si>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</si>
  <si>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</si>
  <si>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</si>
  <si>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</si>
  <si>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</si>
  <si>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</si>
  <si>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</si>
  <si>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</si>
  <si>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</si>
  <si>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</si>
  <si>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</si>
  <si>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</si>
  <si>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</si>
  <si>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</si>
  <si>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</si>
  <si>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</si>
  <si>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</si>
  <si>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</si>
  <si>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</si>
  <si>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</si>
  <si>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</si>
  <si>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</si>
  <si>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</si>
  <si>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</si>
  <si>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</si>
  <si>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</si>
  <si>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</si>
  <si>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</si>
  <si>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</si>
  <si>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</si>
  <si>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</si>
  <si>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</si>
  <si>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</si>
  <si>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</si>
  <si>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</si>
  <si>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</si>
  <si>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</si>
  <si>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</si>
  <si>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</si>
  <si>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</si>
  <si>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</si>
  <si>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</si>
  <si>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</si>
  <si>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</si>
  <si>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</si>
  <si>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</si>
  <si>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</si>
  <si>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</si>
  <si>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</si>
  <si>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</si>
  <si>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</si>
  <si>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</si>
  <si>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</si>
  <si>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</si>
  <si>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</si>
  <si>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</si>
  <si>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</si>
  <si>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</si>
  <si>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</si>
  <si>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</si>
  <si>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</si>
  <si>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</si>
  <si>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</si>
  <si>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</si>
  <si>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</si>
  <si>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</si>
  <si>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</si>
  <si>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</si>
  <si>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</si>
  <si>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</si>
  <si>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</si>
  <si>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</si>
  <si>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</si>
  <si>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</si>
  <si>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</si>
  <si>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</si>
  <si>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</si>
  <si>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</si>
  <si>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</si>
  <si>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</si>
  <si>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</si>
  <si>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</si>
  <si>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</si>
  <si>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</si>
  <si>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</si>
  <si>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</si>
  <si>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</si>
  <si>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</si>
  <si>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</si>
  <si>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</si>
  <si>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</si>
  <si>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</si>
  <si>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</si>
  <si>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</si>
  <si>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</si>
  <si>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</si>
  <si>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</si>
  <si>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</si>
  <si>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</si>
  <si>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</si>
  <si>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</si>
  <si>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</si>
  <si>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</si>
  <si>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</si>
  <si>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</si>
  <si>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</si>
  <si>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</si>
  <si>
    <t>בתאריך 26.05.2022 אישר הדירקטוריון את השינוי הבא</t>
  </si>
  <si>
    <t>שיעור חשיפה מומלץ קודם</t>
  </si>
  <si>
    <t>שינוי החל מתאריך 26.05.22</t>
  </si>
  <si>
    <t>12%-22%</t>
  </si>
  <si>
    <t>אחר</t>
  </si>
  <si>
    <t>9%-19%</t>
  </si>
  <si>
    <t>הכשרה חברה לביטוח, אלטשולר שחם, מיטב, ילין לפידות, מור, אנליסט</t>
  </si>
  <si>
    <t>מסלול כללי מיטב 2022</t>
  </si>
  <si>
    <t>ל.ר</t>
  </si>
  <si>
    <t>ל"ר</t>
  </si>
  <si>
    <t>17%-29%</t>
  </si>
  <si>
    <t>* המסלול החל לפעול ב- 19/5/22</t>
  </si>
  <si>
    <t>מסלול כללי אנליסט 2022 *</t>
  </si>
  <si>
    <t>בתאריך 27.07.2022 אישר הדירקטוריון את השינוי הבא</t>
  </si>
  <si>
    <t>מניות</t>
  </si>
  <si>
    <t>שינוי החל מתאריך 27.07.22</t>
  </si>
  <si>
    <t>37%-49%</t>
  </si>
  <si>
    <t>בתאריך 22.09.2022 אישר הדירקטוריון את השינוי הבא</t>
  </si>
  <si>
    <t>42%-54%</t>
  </si>
  <si>
    <t>שינוי החל מתאריך 18.10.22</t>
  </si>
  <si>
    <t>בתאריך 30.10.2022 אישר הדירקטוריון את השינוי הבא</t>
  </si>
  <si>
    <t>בתאריך 28.11.2022 אישר הדירקטוריון את השינוי הבא</t>
  </si>
  <si>
    <t>33%-43%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</si>
</sst>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40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11" borderId="15" xfId="3" applyFont="1" applyFill="1" applyBorder="1" applyAlignment="1">
      <alignment horizontal="center" vertical="center" wrapText="1"/>
    </xf>
    <xf numFmtId="164" fontId="0" fillId="12" borderId="23" xfId="1" applyNumberFormat="1" applyFont="1" applyFill="1" applyBorder="1" applyAlignment="1">
      <alignment horizontal="center" vertical="center" wrapText="1"/>
    </xf>
    <xf numFmtId="164" fontId="0" fillId="12" borderId="1" xfId="1" applyNumberFormat="1" applyFont="1" applyFill="1" applyBorder="1" applyAlignment="1">
      <alignment horizontal="center" vertical="center"/>
    </xf>
    <xf numFmtId="9" fontId="10" fillId="4" borderId="55" xfId="3" applyNumberFormat="1" applyFill="1" applyBorder="1" applyAlignment="1">
      <alignment horizontal="center" vertical="center"/>
    </xf>
    <xf numFmtId="9" fontId="0" fillId="0" borderId="55" xfId="3" applyNumberFormat="1" applyFont="1" applyBorder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 vertical="center"/>
    </xf>
    <xf numFmtId="164" fontId="0" fillId="12" borderId="6" xfId="1" applyNumberFormat="1" applyFont="1" applyFill="1" applyBorder="1" applyAlignment="1">
      <alignment horizontal="center" vertical="center"/>
    </xf>
    <xf numFmtId="9" fontId="10" fillId="4" borderId="11" xfId="3" applyNumberForma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164" fontId="0" fillId="12" borderId="35" xfId="1" applyNumberFormat="1" applyFont="1" applyFill="1" applyBorder="1" applyAlignment="1">
      <alignment horizontal="center" vertical="center"/>
    </xf>
    <xf numFmtId="164" fontId="0" fillId="12" borderId="25" xfId="1" applyNumberFormat="1" applyFont="1" applyFill="1" applyBorder="1" applyAlignment="1">
      <alignment horizontal="center" vertical="center"/>
    </xf>
    <xf numFmtId="9" fontId="7" fillId="4" borderId="49" xfId="3" applyNumberFormat="1" applyFont="1" applyFill="1" applyBorder="1" applyAlignment="1">
      <alignment horizontal="center" vertical="center"/>
    </xf>
    <xf numFmtId="164" fontId="0" fillId="12" borderId="21" xfId="1" applyNumberFormat="1" applyFont="1" applyFill="1" applyBorder="1" applyAlignment="1">
      <alignment horizontal="center" vertical="center"/>
    </xf>
    <xf numFmtId="164" fontId="0" fillId="12" borderId="2" xfId="1" applyNumberFormat="1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13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40" xfId="3" applyFont="1" applyFill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9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2" xfId="1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9" fontId="10" fillId="12" borderId="1" xfId="3" applyNumberFormat="1" applyFill="1" applyBorder="1" applyAlignment="1">
      <alignment horizontal="center" vertical="center"/>
    </xf>
    <xf numFmtId="9" fontId="10" fillId="4" borderId="44" xfId="3" applyNumberFormat="1" applyFill="1" applyBorder="1" applyAlignment="1">
      <alignment horizontal="center" vertical="center"/>
    </xf>
    <xf numFmtId="9" fontId="10" fillId="4" borderId="39" xfId="3" applyNumberFormat="1" applyFill="1" applyBorder="1" applyAlignment="1">
      <alignment horizontal="center" vertical="center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0" fontId="0" fillId="3" borderId="67" xfId="3" applyFont="1" applyFill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/>
    </xf>
    <xf numFmtId="164" fontId="10" fillId="12" borderId="23" xfId="1" applyNumberFormat="1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0" fontId="0" fillId="12" borderId="23" xfId="1" applyNumberFormat="1" applyFont="1" applyFill="1" applyBorder="1" applyAlignment="1">
      <alignment horizontal="center" vertical="center" wrapText="1"/>
    </xf>
    <xf numFmtId="10" fontId="0" fillId="12" borderId="1" xfId="1" applyNumberFormat="1" applyFont="1" applyFill="1" applyBorder="1" applyAlignment="1">
      <alignment horizontal="center" vertical="center" wrapText="1"/>
    </xf>
    <xf numFmtId="9" fontId="10" fillId="4" borderId="57" xfId="3" applyNumberFormat="1" applyFill="1" applyBorder="1" applyAlignment="1">
      <alignment horizontal="center" vertical="center"/>
    </xf>
    <xf numFmtId="9" fontId="10" fillId="4" borderId="42" xfId="3" applyNumberFormat="1" applyFill="1" applyBorder="1" applyAlignment="1">
      <alignment horizontal="center" vertical="center"/>
    </xf>
    <xf numFmtId="49" fontId="7" fillId="3" borderId="56" xfId="3" applyNumberFormat="1" applyFont="1" applyFill="1" applyBorder="1" applyAlignment="1">
      <alignment horizontal="center" vertical="center"/>
    </xf>
    <xf numFmtId="49" fontId="7" fillId="3" borderId="26" xfId="3" applyNumberFormat="1" applyFont="1" applyFill="1" applyBorder="1" applyAlignment="1">
      <alignment horizontal="center" vertical="center"/>
    </xf>
    <xf numFmtId="9" fontId="0" fillId="3" borderId="11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9" fontId="10" fillId="11" borderId="14" xfId="3" applyNumberForma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9" fontId="3" fillId="4" borderId="14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2"/>
  <sheetViews>
    <sheetView rightToLeft="1" zoomScale="90" zoomScaleNormal="90" workbookViewId="0">
      <selection activeCell="G19" sqref="G19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299" t="s">
        <v>62</v>
      </c>
    </row>
    <row r="2" spans="1:8" ht="15.75" thickTop="1" thickBot="1"/>
    <row r="3" spans="1:8" s="55" customFormat="1" ht="43.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85" t="s">
        <v>3</v>
      </c>
      <c r="H3" s="279" t="s">
        <v>470</v>
      </c>
    </row>
    <row r="4" spans="1:8">
      <c r="A4" s="356" t="s">
        <v>496</v>
      </c>
      <c r="B4" s="368">
        <v>0.434</v>
      </c>
      <c r="C4" s="358">
        <v>0.42</v>
      </c>
      <c r="D4" s="360">
        <v>0.44</v>
      </c>
      <c r="E4" s="362" t="s">
        <v>6</v>
      </c>
      <c r="F4" s="366" t="s">
        <v>478</v>
      </c>
      <c r="G4" s="140" t="s">
        <v>39</v>
      </c>
      <c r="H4" s="372">
        <f>D4-C4</f>
        <v>2.0000000000000018E-2</v>
      </c>
    </row>
    <row r="5" spans="1:8">
      <c r="A5" s="357"/>
      <c r="B5" s="368"/>
      <c r="C5" s="358"/>
      <c r="D5" s="361"/>
      <c r="E5" s="363"/>
      <c r="F5" s="367"/>
      <c r="G5" s="140" t="s">
        <v>22</v>
      </c>
      <c r="H5" s="373"/>
    </row>
    <row r="6" spans="1:8">
      <c r="A6" s="357"/>
      <c r="B6" s="369"/>
      <c r="C6" s="359"/>
      <c r="D6" s="361"/>
      <c r="E6" s="363"/>
      <c r="F6" s="367"/>
      <c r="G6" s="142"/>
      <c r="H6" s="373"/>
    </row>
    <row r="7" spans="1:8" ht="14.25" customHeight="1">
      <c r="A7" s="151" t="s">
        <v>497</v>
      </c>
      <c r="B7" s="370">
        <v>0.16769999999999999</v>
      </c>
      <c r="C7" s="374">
        <v>0.2</v>
      </c>
      <c r="D7" s="376">
        <v>0.2</v>
      </c>
      <c r="E7" s="363" t="s">
        <v>7</v>
      </c>
      <c r="F7" s="367" t="s">
        <v>441</v>
      </c>
      <c r="G7" s="140" t="s">
        <v>25</v>
      </c>
      <c r="H7" s="378">
        <f>D7-C7</f>
        <v>0</v>
      </c>
    </row>
    <row r="8" spans="1:8">
      <c r="A8" s="152"/>
      <c r="B8" s="379"/>
      <c r="C8" s="375"/>
      <c r="D8" s="376"/>
      <c r="E8" s="363"/>
      <c r="F8" s="377"/>
      <c r="G8" s="140" t="s">
        <v>26</v>
      </c>
      <c r="H8" s="373"/>
    </row>
    <row r="9" spans="1:8" ht="14.25" customHeight="1">
      <c r="A9" s="138" t="s">
        <v>498</v>
      </c>
      <c r="B9" s="370">
        <v>7.2499999999999995E-2</v>
      </c>
      <c r="C9" s="364">
        <v>0.12</v>
      </c>
      <c r="D9" s="376">
        <v>0.08</v>
      </c>
      <c r="E9" s="382" t="s">
        <v>6</v>
      </c>
      <c r="F9" s="384" t="s">
        <v>474</v>
      </c>
      <c r="G9" s="62" t="s">
        <v>27</v>
      </c>
      <c r="H9" s="380">
        <f>D9-C9</f>
        <v>-3.9999999999999994E-2</v>
      </c>
    </row>
    <row r="10" spans="1:8">
      <c r="A10" s="137"/>
      <c r="B10" s="371"/>
      <c r="C10" s="365"/>
      <c r="D10" s="381"/>
      <c r="E10" s="383"/>
      <c r="F10" s="385"/>
      <c r="G10" s="141" t="s">
        <v>28</v>
      </c>
      <c r="H10" s="372"/>
    </row>
    <row r="11" spans="1:8" ht="15">
      <c r="A11" s="308" t="s">
        <v>15</v>
      </c>
      <c r="B11" s="220">
        <v>5.7000000000000002E-2</v>
      </c>
      <c r="C11" s="60">
        <v>0.05</v>
      </c>
      <c r="D11" s="256">
        <v>0.05</v>
      </c>
      <c r="E11" s="251" t="s">
        <v>7</v>
      </c>
      <c r="F11" s="244" t="s">
        <v>10</v>
      </c>
      <c r="G11" s="66" t="s">
        <v>428</v>
      </c>
      <c r="H11" s="248">
        <f>D11-C11</f>
        <v>0</v>
      </c>
    </row>
    <row r="12" spans="1:8" s="82" customFormat="1" ht="15">
      <c r="A12" s="133" t="s">
        <v>501</v>
      </c>
      <c r="B12" s="220">
        <v>0.193</v>
      </c>
      <c r="C12" s="60">
        <v>0.16</v>
      </c>
      <c r="D12" s="256">
        <v>0.18</v>
      </c>
      <c r="E12" s="251" t="s">
        <v>7</v>
      </c>
      <c r="F12" s="244" t="s">
        <v>450</v>
      </c>
      <c r="G12" s="93" t="s">
        <v>435</v>
      </c>
      <c r="H12" s="248">
        <f>D12-C12</f>
        <v>1.999999999999999E-2</v>
      </c>
    </row>
    <row r="13" spans="1:8" ht="15">
      <c r="A13" s="133" t="s">
        <v>426</v>
      </c>
      <c r="B13" s="246">
        <v>1.7299999999999999E-2</v>
      </c>
      <c r="C13" s="60">
        <v>0.03</v>
      </c>
      <c r="D13" s="257">
        <v>0.03</v>
      </c>
      <c r="E13" s="251" t="s">
        <v>7</v>
      </c>
      <c r="F13" s="244" t="s">
        <v>447</v>
      </c>
      <c r="G13" s="143" t="s">
        <v>429</v>
      </c>
      <c r="H13" s="59">
        <f>D13-C13</f>
        <v>0</v>
      </c>
    </row>
    <row r="14" spans="1:8" ht="15.75" thickBot="1">
      <c r="A14" s="309" t="s">
        <v>499</v>
      </c>
      <c r="B14" s="245">
        <v>9.5000000000000001E-2</v>
      </c>
      <c r="C14" s="250">
        <v>0.13</v>
      </c>
      <c r="D14" s="258">
        <v>0.13</v>
      </c>
      <c r="E14" s="238" t="s">
        <v>7</v>
      </c>
      <c r="F14" s="247" t="s">
        <v>463</v>
      </c>
      <c r="G14" s="252" t="s">
        <v>18</v>
      </c>
      <c r="H14" s="249">
        <f>D14-C14</f>
        <v>0</v>
      </c>
    </row>
    <row r="15" spans="1:8" ht="15.75" thickBot="1">
      <c r="A15" s="134" t="s">
        <v>4</v>
      </c>
      <c r="B15" s="150">
        <f>SUM(B4:B14)</f>
        <v>1.0365000000000002</v>
      </c>
      <c r="C15" s="254">
        <f>SUM(C4:C14)</f>
        <v>1.1100000000000001</v>
      </c>
      <c r="D15" s="259">
        <f>SUM(D4:D14)</f>
        <v>1.1099999999999999</v>
      </c>
      <c r="E15" s="236"/>
      <c r="F15" s="130"/>
      <c r="G15" s="144"/>
      <c r="H15" s="132">
        <f>SUM(H4:H14)</f>
        <v>1.3877787807814457E-17</v>
      </c>
    </row>
    <row r="16" spans="1:8" ht="15.75" thickBot="1">
      <c r="A16" s="148" t="s">
        <v>5</v>
      </c>
      <c r="B16" s="221">
        <v>0.1918</v>
      </c>
      <c r="C16" s="71">
        <v>0.2</v>
      </c>
      <c r="D16" s="260">
        <v>0.15</v>
      </c>
      <c r="E16" s="237" t="s">
        <v>6</v>
      </c>
      <c r="F16" s="253" t="s">
        <v>446</v>
      </c>
      <c r="G16" s="145" t="s">
        <v>29</v>
      </c>
      <c r="H16" s="79">
        <f>D16-C16</f>
        <v>-5.0000000000000017E-2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0.18</v>
      </c>
      <c r="C20" s="306">
        <v>0.2</v>
      </c>
      <c r="D20" s="306">
        <f>C20-B20</f>
        <v>2.0000000000000018E-2</v>
      </c>
      <c r="E20" s="307" t="s">
        <v>441</v>
      </c>
    </row>
    <row r="21" spans="1:5" s="82" customFormat="1" ht="15">
      <c r="A21" s="314" t="s">
        <v>508</v>
      </c>
      <c r="B21" s="305">
        <v>0.13</v>
      </c>
      <c r="C21" s="306">
        <v>0.11</v>
      </c>
      <c r="D21" s="306">
        <f>C21-B21</f>
        <v>-2.0000000000000004E-2</v>
      </c>
      <c r="E21" s="307" t="s">
        <v>442</v>
      </c>
    </row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518</v>
      </c>
      <c r="B25" s="305">
        <v>0.44</v>
      </c>
      <c r="C25" s="306">
        <v>0.43</v>
      </c>
      <c r="D25" s="306">
        <f>C25-B25</f>
        <v>-1.0000000000000009E-2</v>
      </c>
      <c r="E25" s="307" t="s">
        <v>520</v>
      </c>
    </row>
    <row r="26" spans="1:5" s="82" customFormat="1" ht="15">
      <c r="A26" s="333" t="s">
        <v>501</v>
      </c>
      <c r="B26" s="305">
        <v>0.2</v>
      </c>
      <c r="C26" s="306">
        <v>0.23</v>
      </c>
      <c r="D26" s="306">
        <f>C26-B26</f>
        <v>0.03</v>
      </c>
      <c r="E26" s="307" t="s">
        <v>485</v>
      </c>
    </row>
    <row r="27" spans="1:5" s="82" customFormat="1" ht="15">
      <c r="A27" s="333" t="s">
        <v>508</v>
      </c>
      <c r="B27" s="305">
        <v>0.11</v>
      </c>
      <c r="C27" s="306">
        <v>0.09</v>
      </c>
      <c r="D27" s="306">
        <f>C27-B27</f>
        <v>-2.0000000000000004E-2</v>
      </c>
      <c r="E27" s="307" t="s">
        <v>432</v>
      </c>
    </row>
    <row r="29" spans="1:5" ht="15">
      <c r="A29" s="36" t="s">
        <v>524</v>
      </c>
    </row>
    <row r="30" spans="1:5" ht="45">
      <c r="A30" s="303" t="s">
        <v>0</v>
      </c>
      <c r="B30" s="303" t="s">
        <v>469</v>
      </c>
      <c r="C30" s="303" t="s">
        <v>523</v>
      </c>
      <c r="D30" s="303" t="s">
        <v>489</v>
      </c>
      <c r="E30" s="303" t="s">
        <v>490</v>
      </c>
    </row>
    <row r="31" spans="1:5" ht="15">
      <c r="A31" s="352" t="s">
        <v>518</v>
      </c>
      <c r="B31" s="305">
        <v>0.44</v>
      </c>
      <c r="C31" s="306">
        <v>0.42</v>
      </c>
      <c r="D31" s="306">
        <f>C31-B31</f>
        <v>-2.0000000000000018E-2</v>
      </c>
      <c r="E31" s="307" t="s">
        <v>421</v>
      </c>
    </row>
    <row r="32" spans="1:5" ht="15">
      <c r="A32" s="352" t="s">
        <v>15</v>
      </c>
      <c r="B32" s="305">
        <v>0.05</v>
      </c>
      <c r="C32" s="306">
        <v>0.08</v>
      </c>
      <c r="D32" s="306">
        <f>C32-B32</f>
        <v>0.03</v>
      </c>
      <c r="E32" s="307" t="s">
        <v>431</v>
      </c>
    </row>
  </sheetData>
  <mergeCells count="19"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  <mergeCell ref="A4:A6"/>
    <mergeCell ref="C4:C6"/>
    <mergeCell ref="D4:D6"/>
    <mergeCell ref="E4:E6"/>
    <mergeCell ref="C9:C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2" sqref="B2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75">
      <c r="B2" s="11" t="s">
        <v>510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75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 ht="15">
      <c r="B10" s="280" t="s">
        <v>454</v>
      </c>
    </row>
    <row r="11" spans="2:5" ht="15" thickBot="1"/>
    <row r="12" spans="2:5" s="82" customFormat="1" ht="23.25" customHeight="1">
      <c r="B12" s="473" t="s">
        <v>88</v>
      </c>
      <c r="C12" s="474"/>
      <c r="D12" s="475"/>
    </row>
    <row r="13" spans="2:5" s="82" customFormat="1">
      <c r="B13" s="476"/>
      <c r="C13" s="477"/>
      <c r="D13" s="478"/>
    </row>
    <row r="14" spans="2:5" s="82" customFormat="1" ht="15" thickBot="1">
      <c r="B14" s="479"/>
      <c r="C14" s="480"/>
      <c r="D14" s="481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101"/>
  <sheetViews>
    <sheetView rightToLeft="1" tabSelected="1" zoomScale="90" zoomScaleNormal="90" zoomScaleSheetLayoutView="85" workbookViewId="0">
      <selection activeCell="F33" sqref="F33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500" t="s">
        <v>472</v>
      </c>
      <c r="C2" s="501"/>
      <c r="D2" s="501"/>
      <c r="E2" s="501"/>
      <c r="F2" s="501"/>
      <c r="G2" s="501"/>
      <c r="H2" s="501"/>
      <c r="I2" s="502"/>
    </row>
    <row r="3" spans="2:9" s="41" customFormat="1" ht="14.25" customHeight="1" thickBot="1">
      <c r="B3" s="503"/>
      <c r="C3" s="504"/>
      <c r="D3" s="504"/>
      <c r="E3" s="504"/>
      <c r="F3" s="504"/>
      <c r="G3" s="504"/>
      <c r="H3" s="504"/>
      <c r="I3" s="505"/>
    </row>
    <row r="4" spans="2:9" s="41" customFormat="1" ht="30.75" thickBot="1">
      <c r="B4" s="320" t="s">
        <v>0</v>
      </c>
      <c r="C4" s="315" t="s">
        <v>467</v>
      </c>
      <c r="D4" s="84" t="s">
        <v>468</v>
      </c>
      <c r="E4" s="83" t="s">
        <v>469</v>
      </c>
      <c r="F4" s="85" t="s">
        <v>1</v>
      </c>
      <c r="G4" s="281" t="s">
        <v>422</v>
      </c>
      <c r="H4" s="282" t="s">
        <v>3</v>
      </c>
      <c r="I4" s="292" t="s">
        <v>471</v>
      </c>
    </row>
    <row r="5" spans="2:9" s="41" customFormat="1" ht="14.25" customHeight="1">
      <c r="B5" s="422" t="s">
        <v>500</v>
      </c>
      <c r="C5" s="525">
        <v>0.489562</v>
      </c>
      <c r="D5" s="520">
        <v>0.48</v>
      </c>
      <c r="E5" s="533">
        <v>0.5</v>
      </c>
      <c r="F5" s="534" t="s">
        <v>6</v>
      </c>
      <c r="G5" s="399" t="s">
        <v>483</v>
      </c>
      <c r="H5" s="86" t="s">
        <v>39</v>
      </c>
      <c r="I5" s="513">
        <f>E5-D5</f>
        <v>2.0000000000000018E-2</v>
      </c>
    </row>
    <row r="6" spans="2:9" s="41" customFormat="1" ht="14.25" customHeight="1">
      <c r="B6" s="422"/>
      <c r="C6" s="525"/>
      <c r="D6" s="520"/>
      <c r="E6" s="533"/>
      <c r="F6" s="404"/>
      <c r="G6" s="400"/>
      <c r="H6" s="86" t="s">
        <v>22</v>
      </c>
      <c r="I6" s="513"/>
    </row>
    <row r="7" spans="2:9" s="41" customFormat="1" ht="14.25" customHeight="1">
      <c r="B7" s="356"/>
      <c r="C7" s="526"/>
      <c r="D7" s="516"/>
      <c r="E7" s="533"/>
      <c r="F7" s="405"/>
      <c r="G7" s="401"/>
      <c r="H7" s="87"/>
      <c r="I7" s="495"/>
    </row>
    <row r="8" spans="2:9" s="41" customFormat="1" ht="14.25" customHeight="1">
      <c r="B8" s="428" t="s">
        <v>497</v>
      </c>
      <c r="C8" s="531">
        <v>0.38262122999999998</v>
      </c>
      <c r="D8" s="515">
        <v>0.35</v>
      </c>
      <c r="E8" s="533">
        <v>0.39</v>
      </c>
      <c r="F8" s="406" t="s">
        <v>7</v>
      </c>
      <c r="G8" s="413" t="s">
        <v>482</v>
      </c>
      <c r="H8" s="88" t="s">
        <v>25</v>
      </c>
      <c r="I8" s="484">
        <f>E8-D8</f>
        <v>4.0000000000000036E-2</v>
      </c>
    </row>
    <row r="9" spans="2:9" s="41" customFormat="1" ht="14.25" customHeight="1">
      <c r="B9" s="448"/>
      <c r="C9" s="532"/>
      <c r="D9" s="516"/>
      <c r="E9" s="533"/>
      <c r="F9" s="407"/>
      <c r="G9" s="414"/>
      <c r="H9" s="87" t="s">
        <v>26</v>
      </c>
      <c r="I9" s="485"/>
    </row>
    <row r="10" spans="2:9" s="41" customFormat="1" ht="14.25" customHeight="1">
      <c r="B10" s="312" t="s">
        <v>498</v>
      </c>
      <c r="C10" s="529">
        <v>0.15171900999999999</v>
      </c>
      <c r="D10" s="515">
        <v>0.15</v>
      </c>
      <c r="E10" s="533">
        <v>0.15</v>
      </c>
      <c r="F10" s="408" t="s">
        <v>6</v>
      </c>
      <c r="G10" s="415" t="s">
        <v>446</v>
      </c>
      <c r="H10" s="88" t="s">
        <v>27</v>
      </c>
      <c r="I10" s="514">
        <f>E10-D10</f>
        <v>0</v>
      </c>
    </row>
    <row r="11" spans="2:9" s="41" customFormat="1" ht="14.25" customHeight="1">
      <c r="B11" s="146"/>
      <c r="C11" s="530"/>
      <c r="D11" s="516"/>
      <c r="E11" s="533"/>
      <c r="F11" s="405"/>
      <c r="G11" s="401"/>
      <c r="H11" s="89" t="s">
        <v>28</v>
      </c>
      <c r="I11" s="495"/>
    </row>
    <row r="12" spans="2:9" s="41" customFormat="1">
      <c r="B12" s="311" t="s">
        <v>501</v>
      </c>
      <c r="C12" s="316">
        <v>8.8712000000000003E-4</v>
      </c>
      <c r="D12" s="90">
        <v>0.01</v>
      </c>
      <c r="E12" s="286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1" t="s">
        <v>426</v>
      </c>
      <c r="C13" s="316">
        <v>1.443961E-2</v>
      </c>
      <c r="D13" s="90">
        <v>0.01</v>
      </c>
      <c r="E13" s="286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5.75" thickBot="1">
      <c r="B14" s="321" t="s">
        <v>499</v>
      </c>
      <c r="C14" s="317">
        <v>8.2635899999999998E-2</v>
      </c>
      <c r="D14" s="243">
        <v>0.08</v>
      </c>
      <c r="E14" s="287">
        <v>0.11</v>
      </c>
      <c r="F14" s="95" t="s">
        <v>7</v>
      </c>
      <c r="G14" s="241" t="s">
        <v>442</v>
      </c>
      <c r="H14" s="96" t="s">
        <v>18</v>
      </c>
      <c r="I14" s="97">
        <f>E14-D14</f>
        <v>0.03</v>
      </c>
    </row>
    <row r="15" spans="2:9" s="41" customFormat="1" ht="15.75" thickBot="1">
      <c r="B15" s="147" t="s">
        <v>4</v>
      </c>
      <c r="C15" s="318">
        <f>SUM(C5:C14)</f>
        <v>1.12186487</v>
      </c>
      <c r="D15" s="98">
        <f>SUM(D5:D14)</f>
        <v>1.08</v>
      </c>
      <c r="E15" s="288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5.75" thickBot="1">
      <c r="B16" s="148" t="s">
        <v>5</v>
      </c>
      <c r="C16" s="319">
        <v>0.15947500000000001</v>
      </c>
      <c r="D16" s="240">
        <v>0.17</v>
      </c>
      <c r="E16" s="289">
        <v>0.13</v>
      </c>
      <c r="F16" s="104" t="s">
        <v>6</v>
      </c>
      <c r="G16" s="105" t="s">
        <v>481</v>
      </c>
      <c r="H16" s="106" t="s">
        <v>29</v>
      </c>
      <c r="I16" s="107">
        <f>E16-D16</f>
        <v>-4.0000000000000008E-2</v>
      </c>
    </row>
    <row r="17" spans="2:6" ht="15" customHeight="1"/>
    <row r="18" spans="2:6" s="82" customFormat="1" ht="15" customHeight="1">
      <c r="B18" s="36" t="s">
        <v>495</v>
      </c>
      <c r="C18" s="54"/>
      <c r="D18" s="302"/>
      <c r="F18" s="55"/>
    </row>
    <row r="19" spans="2:6" s="82" customFormat="1" ht="30">
      <c r="B19" s="303" t="s">
        <v>0</v>
      </c>
      <c r="C19" s="303" t="s">
        <v>488</v>
      </c>
      <c r="D19" s="303" t="s">
        <v>493</v>
      </c>
      <c r="E19" s="303" t="s">
        <v>489</v>
      </c>
      <c r="F19" s="303" t="s">
        <v>490</v>
      </c>
    </row>
    <row r="20" spans="2:6" s="82" customFormat="1" ht="15" customHeight="1">
      <c r="B20" s="304" t="s">
        <v>491</v>
      </c>
      <c r="C20" s="305">
        <v>0.39</v>
      </c>
      <c r="D20" s="306">
        <v>0.36</v>
      </c>
      <c r="E20" s="306">
        <f>D20-C20</f>
        <v>-3.0000000000000027E-2</v>
      </c>
      <c r="F20" s="307" t="s">
        <v>494</v>
      </c>
    </row>
    <row r="21" spans="2:6" s="82" customFormat="1" ht="15" customHeight="1">
      <c r="B21" s="304" t="s">
        <v>492</v>
      </c>
      <c r="C21" s="305">
        <v>0.13</v>
      </c>
      <c r="D21" s="306">
        <v>0.19</v>
      </c>
      <c r="E21" s="306">
        <f>D21-C21</f>
        <v>0.06</v>
      </c>
      <c r="F21" s="307" t="s">
        <v>444</v>
      </c>
    </row>
    <row r="22" spans="2:6" s="82" customFormat="1" ht="15" customHeight="1">
      <c r="B22" s="353"/>
      <c r="C22" s="354"/>
      <c r="D22" s="1"/>
      <c r="E22" s="1"/>
      <c r="F22" s="355"/>
    </row>
    <row r="23" spans="2:6" s="82" customFormat="1" ht="15" customHeight="1">
      <c r="B23" s="36" t="s">
        <v>521</v>
      </c>
      <c r="C23" s="54"/>
      <c r="D23" s="302"/>
      <c r="F23" s="55"/>
    </row>
    <row r="24" spans="2:6" s="82" customFormat="1" ht="15" customHeight="1">
      <c r="B24" s="303" t="s">
        <v>0</v>
      </c>
      <c r="C24" s="303" t="s">
        <v>488</v>
      </c>
      <c r="D24" s="303" t="s">
        <v>493</v>
      </c>
      <c r="E24" s="303" t="s">
        <v>489</v>
      </c>
      <c r="F24" s="303" t="s">
        <v>490</v>
      </c>
    </row>
    <row r="25" spans="2:6" s="82" customFormat="1" ht="15" customHeight="1">
      <c r="B25" s="304" t="s">
        <v>518</v>
      </c>
      <c r="C25" s="305">
        <v>0.5</v>
      </c>
      <c r="D25" s="306">
        <v>0.48</v>
      </c>
      <c r="E25" s="306">
        <f>D25-C25</f>
        <v>-2.0000000000000018E-2</v>
      </c>
      <c r="F25" s="307" t="s">
        <v>522</v>
      </c>
    </row>
    <row r="26" spans="2:6" s="82" customFormat="1" ht="15" customHeight="1">
      <c r="B26" s="304" t="s">
        <v>508</v>
      </c>
      <c r="C26" s="305">
        <v>0.11</v>
      </c>
      <c r="D26" s="306">
        <v>0.09</v>
      </c>
      <c r="E26" s="306">
        <f>D26-C26</f>
        <v>-2.0000000000000004E-2</v>
      </c>
      <c r="F26" s="307" t="s">
        <v>432</v>
      </c>
    </row>
    <row r="27" spans="2:6" s="82" customFormat="1" ht="15" customHeight="1">
      <c r="B27" s="304" t="s">
        <v>492</v>
      </c>
      <c r="C27" s="305">
        <v>0.19</v>
      </c>
      <c r="D27" s="306">
        <v>0.16</v>
      </c>
      <c r="E27" s="306">
        <f>D27-C27</f>
        <v>-0.03</v>
      </c>
      <c r="F27" s="307" t="s">
        <v>448</v>
      </c>
    </row>
    <row r="28" spans="2:6" s="82" customFormat="1" ht="15" customHeight="1">
      <c r="B28" s="353"/>
      <c r="C28" s="354"/>
      <c r="D28" s="1"/>
      <c r="E28" s="1"/>
      <c r="F28" s="355"/>
    </row>
    <row r="29" spans="2:6" s="82" customFormat="1" ht="15" customHeight="1">
      <c r="B29" s="36" t="s">
        <v>525</v>
      </c>
      <c r="C29" s="54"/>
      <c r="D29" s="302"/>
      <c r="F29" s="55"/>
    </row>
    <row r="30" spans="2:6" s="82" customFormat="1" ht="15" customHeight="1">
      <c r="B30" s="303" t="s">
        <v>0</v>
      </c>
      <c r="C30" s="303" t="s">
        <v>488</v>
      </c>
      <c r="D30" s="303" t="s">
        <v>493</v>
      </c>
      <c r="E30" s="303" t="s">
        <v>489</v>
      </c>
      <c r="F30" s="303" t="s">
        <v>490</v>
      </c>
    </row>
    <row r="31" spans="2:6" s="82" customFormat="1" ht="15" customHeight="1">
      <c r="B31" s="304" t="s">
        <v>518</v>
      </c>
      <c r="C31" s="306">
        <v>0.48</v>
      </c>
      <c r="D31" s="306">
        <v>0.45</v>
      </c>
      <c r="E31" s="306">
        <f>D31-C31</f>
        <v>-2.9999999999999971E-2</v>
      </c>
      <c r="F31" s="307" t="s">
        <v>479</v>
      </c>
    </row>
    <row r="32" spans="2:6" s="82" customFormat="1" ht="15" customHeight="1">
      <c r="B32" s="304" t="s">
        <v>491</v>
      </c>
      <c r="C32" s="306">
        <v>0.36</v>
      </c>
      <c r="D32" s="306">
        <v>0.38</v>
      </c>
      <c r="E32" s="306">
        <f>D32-C32</f>
        <v>2.0000000000000018E-2</v>
      </c>
      <c r="F32" s="307" t="s">
        <v>526</v>
      </c>
    </row>
    <row r="33" spans="2:9" ht="15.75" thickBot="1"/>
    <row r="34" spans="2:9" s="41" customFormat="1" ht="14.25" customHeight="1">
      <c r="B34" s="500" t="s">
        <v>511</v>
      </c>
      <c r="C34" s="501"/>
      <c r="D34" s="501"/>
      <c r="E34" s="501"/>
      <c r="F34" s="501"/>
      <c r="G34" s="501"/>
      <c r="H34" s="501"/>
      <c r="I34" s="502"/>
    </row>
    <row r="35" spans="2:9" s="41" customFormat="1" ht="14.25" customHeight="1" thickBot="1">
      <c r="B35" s="503"/>
      <c r="C35" s="504"/>
      <c r="D35" s="504"/>
      <c r="E35" s="504"/>
      <c r="F35" s="504"/>
      <c r="G35" s="504"/>
      <c r="H35" s="504"/>
      <c r="I35" s="505"/>
    </row>
    <row r="36" spans="2:9" s="41" customFormat="1" ht="30.75" thickBot="1">
      <c r="B36" s="320" t="s">
        <v>0</v>
      </c>
      <c r="C36" s="315" t="s">
        <v>467</v>
      </c>
      <c r="D36" s="84" t="s">
        <v>468</v>
      </c>
      <c r="E36" s="83" t="s">
        <v>469</v>
      </c>
      <c r="F36" s="109" t="s">
        <v>1</v>
      </c>
      <c r="G36" s="281" t="s">
        <v>422</v>
      </c>
      <c r="H36" s="282" t="s">
        <v>3</v>
      </c>
      <c r="I36" s="283" t="s">
        <v>471</v>
      </c>
    </row>
    <row r="37" spans="2:9" s="41" customFormat="1" ht="14.25" customHeight="1">
      <c r="B37" s="422" t="s">
        <v>500</v>
      </c>
      <c r="C37" s="525">
        <v>0.42046699999999998</v>
      </c>
      <c r="D37" s="519">
        <v>0.41</v>
      </c>
      <c r="E37" s="537">
        <v>0.41</v>
      </c>
      <c r="F37" s="511" t="s">
        <v>6</v>
      </c>
      <c r="G37" s="399" t="s">
        <v>453</v>
      </c>
      <c r="H37" s="86" t="s">
        <v>39</v>
      </c>
      <c r="I37" s="513">
        <f>E37-D37</f>
        <v>0</v>
      </c>
    </row>
    <row r="38" spans="2:9" s="41" customFormat="1" ht="14.25" customHeight="1">
      <c r="B38" s="422"/>
      <c r="C38" s="525"/>
      <c r="D38" s="520"/>
      <c r="E38" s="538"/>
      <c r="F38" s="511"/>
      <c r="G38" s="400"/>
      <c r="H38" s="86" t="s">
        <v>22</v>
      </c>
      <c r="I38" s="513"/>
    </row>
    <row r="39" spans="2:9" s="41" customFormat="1" ht="14.25" customHeight="1">
      <c r="B39" s="356"/>
      <c r="C39" s="526"/>
      <c r="D39" s="516"/>
      <c r="E39" s="446"/>
      <c r="F39" s="491"/>
      <c r="G39" s="401"/>
      <c r="H39" s="87"/>
      <c r="I39" s="495"/>
    </row>
    <row r="40" spans="2:9" s="41" customFormat="1" ht="14.25" customHeight="1">
      <c r="B40" s="428" t="s">
        <v>497</v>
      </c>
      <c r="C40" s="531">
        <v>0.28842704000000002</v>
      </c>
      <c r="D40" s="515">
        <v>0.31</v>
      </c>
      <c r="E40" s="445">
        <v>0.31</v>
      </c>
      <c r="F40" s="498" t="s">
        <v>7</v>
      </c>
      <c r="G40" s="413" t="s">
        <v>461</v>
      </c>
      <c r="H40" s="88" t="s">
        <v>25</v>
      </c>
      <c r="I40" s="484">
        <f>E40-D40</f>
        <v>0</v>
      </c>
    </row>
    <row r="41" spans="2:9" s="41" customFormat="1" ht="14.25" customHeight="1">
      <c r="B41" s="448"/>
      <c r="C41" s="532"/>
      <c r="D41" s="516"/>
      <c r="E41" s="446"/>
      <c r="F41" s="499"/>
      <c r="G41" s="414"/>
      <c r="H41" s="87" t="s">
        <v>26</v>
      </c>
      <c r="I41" s="485"/>
    </row>
    <row r="42" spans="2:9" s="41" customFormat="1" ht="14.25" customHeight="1">
      <c r="B42" s="312" t="s">
        <v>498</v>
      </c>
      <c r="C42" s="535">
        <v>0.2081373</v>
      </c>
      <c r="D42" s="515">
        <v>0.22</v>
      </c>
      <c r="E42" s="445">
        <v>0.22</v>
      </c>
      <c r="F42" s="490" t="s">
        <v>6</v>
      </c>
      <c r="G42" s="415" t="s">
        <v>60</v>
      </c>
      <c r="H42" s="88" t="s">
        <v>27</v>
      </c>
      <c r="I42" s="514">
        <f>E42-D42</f>
        <v>0</v>
      </c>
    </row>
    <row r="43" spans="2:9" s="41" customFormat="1" ht="14.25" customHeight="1">
      <c r="B43" s="146"/>
      <c r="C43" s="536"/>
      <c r="D43" s="516"/>
      <c r="E43" s="446"/>
      <c r="F43" s="491"/>
      <c r="G43" s="401"/>
      <c r="H43" s="89" t="s">
        <v>28</v>
      </c>
      <c r="I43" s="495"/>
    </row>
    <row r="44" spans="2:9" s="82" customFormat="1" ht="14.25" customHeight="1">
      <c r="B44" s="311" t="s">
        <v>501</v>
      </c>
      <c r="C44" s="316">
        <v>0</v>
      </c>
      <c r="D44" s="90">
        <v>0</v>
      </c>
      <c r="E44" s="257">
        <v>0</v>
      </c>
      <c r="F44" s="110" t="s">
        <v>7</v>
      </c>
      <c r="G44" s="92" t="s">
        <v>436</v>
      </c>
      <c r="H44" s="93" t="s">
        <v>435</v>
      </c>
      <c r="I44" s="94">
        <f>E44-D44</f>
        <v>0</v>
      </c>
    </row>
    <row r="45" spans="2:9" s="41" customFormat="1">
      <c r="B45" s="311" t="s">
        <v>426</v>
      </c>
      <c r="C45" s="316">
        <v>8.9055999999999996E-3</v>
      </c>
      <c r="D45" s="90">
        <v>0.02</v>
      </c>
      <c r="E45" s="257">
        <v>0.02</v>
      </c>
      <c r="F45" s="123" t="s">
        <v>7</v>
      </c>
      <c r="G45" s="92" t="s">
        <v>61</v>
      </c>
      <c r="H45" s="124" t="s">
        <v>429</v>
      </c>
      <c r="I45" s="125">
        <f>E45-D45</f>
        <v>0</v>
      </c>
    </row>
    <row r="46" spans="2:9" s="41" customFormat="1" ht="15.75" thickBot="1">
      <c r="B46" s="321" t="s">
        <v>499</v>
      </c>
      <c r="C46" s="317">
        <v>5.7966579999999997E-2</v>
      </c>
      <c r="D46" s="240">
        <v>0.04</v>
      </c>
      <c r="E46" s="290">
        <v>0.04</v>
      </c>
      <c r="F46" s="111" t="s">
        <v>7</v>
      </c>
      <c r="G46" s="108" t="s">
        <v>38</v>
      </c>
      <c r="H46" s="96" t="s">
        <v>18</v>
      </c>
      <c r="I46" s="97">
        <f>E46-D46</f>
        <v>0</v>
      </c>
    </row>
    <row r="47" spans="2:9" s="41" customFormat="1" ht="15.75" thickBot="1">
      <c r="B47" s="147" t="s">
        <v>4</v>
      </c>
      <c r="C47" s="318">
        <f>SUM(C37:C46)</f>
        <v>0.98390351999999992</v>
      </c>
      <c r="D47" s="98">
        <f>SUM(D37:D46)</f>
        <v>1</v>
      </c>
      <c r="E47" s="291">
        <f>SUM(E37:E46)</f>
        <v>1</v>
      </c>
      <c r="F47" s="112"/>
      <c r="G47" s="100"/>
      <c r="H47" s="101"/>
      <c r="I47" s="102">
        <f>E47-D47</f>
        <v>0</v>
      </c>
    </row>
    <row r="48" spans="2:9" s="41" customFormat="1" ht="15.75" thickBot="1">
      <c r="B48" s="148" t="s">
        <v>5</v>
      </c>
      <c r="C48" s="319">
        <v>0.17058200000000001</v>
      </c>
      <c r="D48" s="103">
        <v>0.18</v>
      </c>
      <c r="E48" s="264">
        <v>0.18</v>
      </c>
      <c r="F48" s="113" t="s">
        <v>6</v>
      </c>
      <c r="G48" s="105" t="s">
        <v>462</v>
      </c>
      <c r="H48" s="106" t="s">
        <v>29</v>
      </c>
      <c r="I48" s="107">
        <f>E48-D48</f>
        <v>0</v>
      </c>
    </row>
    <row r="50" spans="2:9" ht="15.75" thickBot="1"/>
    <row r="51" spans="2:9" s="41" customFormat="1" ht="14.25" customHeight="1">
      <c r="B51" s="500" t="s">
        <v>476</v>
      </c>
      <c r="C51" s="501"/>
      <c r="D51" s="501"/>
      <c r="E51" s="501"/>
      <c r="F51" s="501"/>
      <c r="G51" s="501"/>
      <c r="H51" s="501"/>
      <c r="I51" s="502"/>
    </row>
    <row r="52" spans="2:9" s="41" customFormat="1" ht="14.25" customHeight="1" thickBot="1">
      <c r="B52" s="503"/>
      <c r="C52" s="504"/>
      <c r="D52" s="504"/>
      <c r="E52" s="504"/>
      <c r="F52" s="504"/>
      <c r="G52" s="504"/>
      <c r="H52" s="504"/>
      <c r="I52" s="505"/>
    </row>
    <row r="53" spans="2:9" s="41" customFormat="1" ht="30.75" thickBot="1">
      <c r="B53" s="320" t="s">
        <v>0</v>
      </c>
      <c r="C53" s="315" t="s">
        <v>467</v>
      </c>
      <c r="D53" s="84" t="s">
        <v>468</v>
      </c>
      <c r="E53" s="83" t="s">
        <v>469</v>
      </c>
      <c r="F53" s="85" t="s">
        <v>1</v>
      </c>
      <c r="G53" s="281" t="s">
        <v>422</v>
      </c>
      <c r="H53" s="282" t="s">
        <v>3</v>
      </c>
      <c r="I53" s="283" t="s">
        <v>471</v>
      </c>
    </row>
    <row r="54" spans="2:9" s="41" customFormat="1" ht="14.25" customHeight="1">
      <c r="B54" s="422" t="s">
        <v>500</v>
      </c>
      <c r="C54" s="525">
        <v>0.44552900000000001</v>
      </c>
      <c r="D54" s="520">
        <v>0.41</v>
      </c>
      <c r="E54" s="538">
        <v>0.45</v>
      </c>
      <c r="F54" s="404" t="s">
        <v>6</v>
      </c>
      <c r="G54" s="399" t="s">
        <v>479</v>
      </c>
      <c r="H54" s="86" t="s">
        <v>39</v>
      </c>
      <c r="I54" s="513">
        <f>E54-D54</f>
        <v>4.0000000000000036E-2</v>
      </c>
    </row>
    <row r="55" spans="2:9" s="41" customFormat="1" ht="14.25" customHeight="1">
      <c r="B55" s="422"/>
      <c r="C55" s="525"/>
      <c r="D55" s="520"/>
      <c r="E55" s="538"/>
      <c r="F55" s="404"/>
      <c r="G55" s="400"/>
      <c r="H55" s="86" t="s">
        <v>22</v>
      </c>
      <c r="I55" s="513"/>
    </row>
    <row r="56" spans="2:9" s="41" customFormat="1" ht="14.25" customHeight="1">
      <c r="B56" s="356"/>
      <c r="C56" s="526"/>
      <c r="D56" s="516"/>
      <c r="E56" s="446"/>
      <c r="F56" s="405"/>
      <c r="G56" s="401"/>
      <c r="H56" s="87"/>
      <c r="I56" s="495"/>
    </row>
    <row r="57" spans="2:9" s="41" customFormat="1" ht="14.25" customHeight="1">
      <c r="B57" s="428" t="s">
        <v>497</v>
      </c>
      <c r="C57" s="527">
        <v>0.30689967000000001</v>
      </c>
      <c r="D57" s="515">
        <v>0.34</v>
      </c>
      <c r="E57" s="445">
        <v>0.34</v>
      </c>
      <c r="F57" s="498" t="s">
        <v>7</v>
      </c>
      <c r="G57" s="413" t="s">
        <v>456</v>
      </c>
      <c r="H57" s="88" t="s">
        <v>25</v>
      </c>
      <c r="I57" s="484">
        <f>E57-D57</f>
        <v>0</v>
      </c>
    </row>
    <row r="58" spans="2:9" s="41" customFormat="1" ht="14.25" customHeight="1">
      <c r="B58" s="448"/>
      <c r="C58" s="528"/>
      <c r="D58" s="516"/>
      <c r="E58" s="446"/>
      <c r="F58" s="499"/>
      <c r="G58" s="414"/>
      <c r="H58" s="87" t="s">
        <v>26</v>
      </c>
      <c r="I58" s="485"/>
    </row>
    <row r="59" spans="2:9" s="41" customFormat="1" ht="14.25" customHeight="1">
      <c r="B59" s="312" t="s">
        <v>498</v>
      </c>
      <c r="C59" s="517">
        <v>0.26238822000000001</v>
      </c>
      <c r="D59" s="515">
        <v>0.28999999999999998</v>
      </c>
      <c r="E59" s="445">
        <v>0.25</v>
      </c>
      <c r="F59" s="490" t="s">
        <v>6</v>
      </c>
      <c r="G59" s="415" t="s">
        <v>480</v>
      </c>
      <c r="H59" s="88" t="s">
        <v>27</v>
      </c>
      <c r="I59" s="514">
        <f>E59-D59</f>
        <v>-3.999999999999998E-2</v>
      </c>
    </row>
    <row r="60" spans="2:9" s="41" customFormat="1" ht="14.25" customHeight="1">
      <c r="B60" s="146"/>
      <c r="C60" s="518"/>
      <c r="D60" s="516"/>
      <c r="E60" s="446"/>
      <c r="F60" s="491"/>
      <c r="G60" s="401"/>
      <c r="H60" s="89" t="s">
        <v>28</v>
      </c>
      <c r="I60" s="495"/>
    </row>
    <row r="61" spans="2:9" s="41" customFormat="1">
      <c r="B61" s="311" t="s">
        <v>501</v>
      </c>
      <c r="C61" s="322">
        <v>3.2088099999999999E-3</v>
      </c>
      <c r="D61" s="90">
        <v>0.01</v>
      </c>
      <c r="E61" s="257">
        <v>0.01</v>
      </c>
      <c r="F61" s="91" t="s">
        <v>7</v>
      </c>
      <c r="G61" s="92" t="s">
        <v>419</v>
      </c>
      <c r="H61" s="93" t="s">
        <v>435</v>
      </c>
      <c r="I61" s="94">
        <f>E61-D61</f>
        <v>0</v>
      </c>
    </row>
    <row r="62" spans="2:9" s="82" customFormat="1">
      <c r="B62" s="311" t="s">
        <v>426</v>
      </c>
      <c r="C62" s="322">
        <v>1.523245E-2</v>
      </c>
      <c r="D62" s="90">
        <v>0.01</v>
      </c>
      <c r="E62" s="257">
        <v>0.02</v>
      </c>
      <c r="F62" s="91" t="s">
        <v>7</v>
      </c>
      <c r="G62" s="92" t="s">
        <v>61</v>
      </c>
      <c r="H62" s="124" t="s">
        <v>429</v>
      </c>
      <c r="I62" s="94">
        <f>E62-D62</f>
        <v>0.01</v>
      </c>
    </row>
    <row r="63" spans="2:9" s="41" customFormat="1" ht="15.75" thickBot="1">
      <c r="B63" s="321" t="s">
        <v>499</v>
      </c>
      <c r="C63" s="323">
        <v>9.4870689999999994E-2</v>
      </c>
      <c r="D63" s="205">
        <v>0.06</v>
      </c>
      <c r="E63" s="295">
        <v>0.06</v>
      </c>
      <c r="F63" s="95" t="s">
        <v>7</v>
      </c>
      <c r="G63" s="108" t="s">
        <v>439</v>
      </c>
      <c r="H63" s="96" t="s">
        <v>18</v>
      </c>
      <c r="I63" s="97">
        <f>E63-D63</f>
        <v>0</v>
      </c>
    </row>
    <row r="64" spans="2:9" s="41" customFormat="1" ht="15.75" thickBot="1">
      <c r="B64" s="147" t="s">
        <v>4</v>
      </c>
      <c r="C64" s="318">
        <f>SUM(C54:C63)</f>
        <v>1.1281288400000002</v>
      </c>
      <c r="D64" s="98">
        <f>SUM(D54:D63)</f>
        <v>1.1200000000000001</v>
      </c>
      <c r="E64" s="291">
        <f>SUM(E54:E63)</f>
        <v>1.1300000000000001</v>
      </c>
      <c r="F64" s="99"/>
      <c r="G64" s="100"/>
      <c r="H64" s="101"/>
      <c r="I64" s="102">
        <f>E64-D64</f>
        <v>1.0000000000000009E-2</v>
      </c>
    </row>
    <row r="65" spans="2:9" s="41" customFormat="1" ht="15.75" thickBot="1">
      <c r="B65" s="148" t="s">
        <v>5</v>
      </c>
      <c r="C65" s="319">
        <v>0.18702199999999999</v>
      </c>
      <c r="D65" s="103">
        <v>0.19</v>
      </c>
      <c r="E65" s="264">
        <v>0.19</v>
      </c>
      <c r="F65" s="104" t="s">
        <v>6</v>
      </c>
      <c r="G65" s="105" t="s">
        <v>444</v>
      </c>
      <c r="H65" s="106" t="s">
        <v>29</v>
      </c>
      <c r="I65" s="107">
        <f>E65-D65</f>
        <v>0</v>
      </c>
    </row>
    <row r="67" spans="2:9" ht="15.75" thickBot="1"/>
    <row r="68" spans="2:9" ht="15" customHeight="1">
      <c r="B68" s="500" t="s">
        <v>477</v>
      </c>
      <c r="C68" s="501"/>
      <c r="D68" s="501"/>
      <c r="E68" s="501"/>
      <c r="F68" s="501"/>
      <c r="G68" s="501"/>
      <c r="H68" s="501"/>
      <c r="I68" s="502"/>
    </row>
    <row r="69" spans="2:9" ht="15.75" customHeight="1" thickBot="1">
      <c r="B69" s="503"/>
      <c r="C69" s="504"/>
      <c r="D69" s="504"/>
      <c r="E69" s="504"/>
      <c r="F69" s="504"/>
      <c r="G69" s="504"/>
      <c r="H69" s="504"/>
      <c r="I69" s="505"/>
    </row>
    <row r="70" spans="2:9" ht="30.75" thickBot="1">
      <c r="B70" s="320" t="s">
        <v>0</v>
      </c>
      <c r="C70" s="315" t="s">
        <v>467</v>
      </c>
      <c r="D70" s="212" t="s">
        <v>468</v>
      </c>
      <c r="E70" s="213" t="s">
        <v>469</v>
      </c>
      <c r="F70" s="214" t="s">
        <v>1</v>
      </c>
      <c r="G70" s="293" t="s">
        <v>422</v>
      </c>
      <c r="H70" s="294" t="s">
        <v>3</v>
      </c>
      <c r="I70" s="283" t="s">
        <v>473</v>
      </c>
    </row>
    <row r="71" spans="2:9" ht="14.25" customHeight="1">
      <c r="B71" s="422" t="s">
        <v>500</v>
      </c>
      <c r="C71" s="525">
        <v>0.43529200000000001</v>
      </c>
      <c r="D71" s="519">
        <v>0.42</v>
      </c>
      <c r="E71" s="537">
        <v>0.44</v>
      </c>
      <c r="F71" s="510" t="s">
        <v>6</v>
      </c>
      <c r="G71" s="521" t="s">
        <v>478</v>
      </c>
      <c r="H71" s="159" t="s">
        <v>39</v>
      </c>
      <c r="I71" s="513">
        <f>E71-D71</f>
        <v>2.0000000000000018E-2</v>
      </c>
    </row>
    <row r="72" spans="2:9" ht="14.25" customHeight="1">
      <c r="B72" s="422"/>
      <c r="C72" s="525"/>
      <c r="D72" s="520"/>
      <c r="E72" s="538"/>
      <c r="F72" s="511"/>
      <c r="G72" s="522"/>
      <c r="H72" s="159" t="s">
        <v>22</v>
      </c>
      <c r="I72" s="513"/>
    </row>
    <row r="73" spans="2:9" ht="14.25" customHeight="1">
      <c r="B73" s="356"/>
      <c r="C73" s="526"/>
      <c r="D73" s="516"/>
      <c r="E73" s="446"/>
      <c r="F73" s="491"/>
      <c r="G73" s="523"/>
      <c r="H73" s="160"/>
      <c r="I73" s="495"/>
    </row>
    <row r="74" spans="2:9" ht="14.25" customHeight="1">
      <c r="B74" s="428" t="s">
        <v>497</v>
      </c>
      <c r="C74" s="527">
        <v>0.36785405999999998</v>
      </c>
      <c r="D74" s="515">
        <v>0.4</v>
      </c>
      <c r="E74" s="445">
        <v>0.32</v>
      </c>
      <c r="F74" s="498" t="s">
        <v>7</v>
      </c>
      <c r="G74" s="482" t="s">
        <v>452</v>
      </c>
      <c r="H74" s="161" t="s">
        <v>25</v>
      </c>
      <c r="I74" s="484">
        <f>E74-D74</f>
        <v>-8.0000000000000016E-2</v>
      </c>
    </row>
    <row r="75" spans="2:9" ht="14.25" customHeight="1">
      <c r="B75" s="448"/>
      <c r="C75" s="528"/>
      <c r="D75" s="516"/>
      <c r="E75" s="446"/>
      <c r="F75" s="499"/>
      <c r="G75" s="483"/>
      <c r="H75" s="160" t="s">
        <v>26</v>
      </c>
      <c r="I75" s="485"/>
    </row>
    <row r="76" spans="2:9" ht="14.25" customHeight="1">
      <c r="B76" s="312" t="s">
        <v>498</v>
      </c>
      <c r="C76" s="517">
        <v>0.21959967999999999</v>
      </c>
      <c r="D76" s="515">
        <v>0.18</v>
      </c>
      <c r="E76" s="445">
        <v>0.22</v>
      </c>
      <c r="F76" s="490" t="s">
        <v>6</v>
      </c>
      <c r="G76" s="524" t="s">
        <v>60</v>
      </c>
      <c r="H76" s="161" t="s">
        <v>27</v>
      </c>
      <c r="I76" s="514">
        <f>E76-D76</f>
        <v>4.0000000000000008E-2</v>
      </c>
    </row>
    <row r="77" spans="2:9" ht="14.25" customHeight="1">
      <c r="B77" s="146"/>
      <c r="C77" s="518"/>
      <c r="D77" s="516"/>
      <c r="E77" s="446"/>
      <c r="F77" s="491"/>
      <c r="G77" s="523"/>
      <c r="H77" s="162" t="s">
        <v>28</v>
      </c>
      <c r="I77" s="495"/>
    </row>
    <row r="78" spans="2:9">
      <c r="B78" s="311" t="s">
        <v>501</v>
      </c>
      <c r="C78" s="322">
        <v>0</v>
      </c>
      <c r="D78" s="90">
        <v>0.05</v>
      </c>
      <c r="E78" s="257">
        <v>0.05</v>
      </c>
      <c r="F78" s="91" t="s">
        <v>7</v>
      </c>
      <c r="G78" s="92" t="s">
        <v>10</v>
      </c>
      <c r="H78" s="163" t="s">
        <v>435</v>
      </c>
      <c r="I78" s="94">
        <f>E78-D78</f>
        <v>0</v>
      </c>
    </row>
    <row r="79" spans="2:9">
      <c r="B79" s="311" t="s">
        <v>426</v>
      </c>
      <c r="C79" s="322">
        <v>9.8877700000000006E-3</v>
      </c>
      <c r="D79" s="90">
        <v>0.05</v>
      </c>
      <c r="E79" s="257">
        <v>0.05</v>
      </c>
      <c r="F79" s="91" t="s">
        <v>7</v>
      </c>
      <c r="G79" s="92" t="s">
        <v>10</v>
      </c>
      <c r="H79" s="164" t="s">
        <v>429</v>
      </c>
      <c r="I79" s="94">
        <f>E79-D79</f>
        <v>0</v>
      </c>
    </row>
    <row r="80" spans="2:9" ht="15.75" thickBot="1">
      <c r="B80" s="321" t="s">
        <v>499</v>
      </c>
      <c r="C80" s="323">
        <v>0.19198241999999999</v>
      </c>
      <c r="D80" s="205">
        <v>0.15</v>
      </c>
      <c r="E80" s="295">
        <v>0.15</v>
      </c>
      <c r="F80" s="95" t="s">
        <v>7</v>
      </c>
      <c r="G80" s="108" t="s">
        <v>460</v>
      </c>
      <c r="H80" s="165" t="s">
        <v>18</v>
      </c>
      <c r="I80" s="97">
        <f>E80-D80</f>
        <v>0</v>
      </c>
    </row>
    <row r="81" spans="2:9" ht="15.75" thickBot="1">
      <c r="B81" s="147" t="s">
        <v>4</v>
      </c>
      <c r="C81" s="318">
        <f>SUM(C71:C80)</f>
        <v>1.2246159299999999</v>
      </c>
      <c r="D81" s="98">
        <f>SUM(D71:D80)</f>
        <v>1.25</v>
      </c>
      <c r="E81" s="291">
        <f>SUM(E71:E80)</f>
        <v>1.23</v>
      </c>
      <c r="F81" s="99"/>
      <c r="G81" s="100"/>
      <c r="H81" s="166"/>
      <c r="I81" s="102">
        <f>E81-D81</f>
        <v>-2.0000000000000018E-2</v>
      </c>
    </row>
    <row r="82" spans="2:9" ht="15.75" thickBot="1">
      <c r="B82" s="148" t="s">
        <v>5</v>
      </c>
      <c r="C82" s="319">
        <v>0.119796</v>
      </c>
      <c r="D82" s="103">
        <v>0.16</v>
      </c>
      <c r="E82" s="264">
        <v>0.08</v>
      </c>
      <c r="F82" s="104" t="s">
        <v>6</v>
      </c>
      <c r="G82" s="105" t="s">
        <v>474</v>
      </c>
      <c r="H82" s="167" t="s">
        <v>29</v>
      </c>
      <c r="I82" s="107">
        <f>E82-D82</f>
        <v>-0.08</v>
      </c>
    </row>
    <row r="84" spans="2:9" ht="15.75" thickBot="1"/>
    <row r="85" spans="2:9" s="82" customFormat="1" ht="15" customHeight="1">
      <c r="B85" s="500" t="s">
        <v>516</v>
      </c>
      <c r="C85" s="501"/>
      <c r="D85" s="501"/>
      <c r="E85" s="501"/>
      <c r="F85" s="501"/>
      <c r="G85" s="501"/>
      <c r="H85" s="501"/>
      <c r="I85" s="502"/>
    </row>
    <row r="86" spans="2:9" s="82" customFormat="1" ht="15.75" customHeight="1" thickBot="1">
      <c r="B86" s="503"/>
      <c r="C86" s="504"/>
      <c r="D86" s="504"/>
      <c r="E86" s="504"/>
      <c r="F86" s="504"/>
      <c r="G86" s="504"/>
      <c r="H86" s="504"/>
      <c r="I86" s="505"/>
    </row>
    <row r="87" spans="2:9" s="82" customFormat="1" ht="30.75" thickBot="1">
      <c r="B87" s="320" t="s">
        <v>0</v>
      </c>
      <c r="C87" s="334" t="s">
        <v>467</v>
      </c>
      <c r="D87" s="335" t="s">
        <v>468</v>
      </c>
      <c r="E87" s="213" t="s">
        <v>469</v>
      </c>
      <c r="F87" s="214" t="s">
        <v>1</v>
      </c>
      <c r="G87" s="293" t="s">
        <v>422</v>
      </c>
      <c r="H87" s="294" t="s">
        <v>3</v>
      </c>
      <c r="I87" s="283" t="s">
        <v>471</v>
      </c>
    </row>
    <row r="88" spans="2:9" s="82" customFormat="1" ht="14.25" customHeight="1">
      <c r="B88" s="422" t="s">
        <v>500</v>
      </c>
      <c r="C88" s="506" t="s">
        <v>512</v>
      </c>
      <c r="D88" s="507" t="s">
        <v>512</v>
      </c>
      <c r="E88" s="508">
        <v>0.46</v>
      </c>
      <c r="F88" s="510" t="s">
        <v>6</v>
      </c>
      <c r="G88" s="399" t="s">
        <v>455</v>
      </c>
      <c r="H88" s="159" t="s">
        <v>39</v>
      </c>
      <c r="I88" s="512" t="s">
        <v>513</v>
      </c>
    </row>
    <row r="89" spans="2:9" s="82" customFormat="1" ht="14.25" customHeight="1">
      <c r="B89" s="422"/>
      <c r="C89" s="506"/>
      <c r="D89" s="507"/>
      <c r="E89" s="509"/>
      <c r="F89" s="511"/>
      <c r="G89" s="399"/>
      <c r="H89" s="159" t="s">
        <v>22</v>
      </c>
      <c r="I89" s="513"/>
    </row>
    <row r="90" spans="2:9" s="82" customFormat="1" ht="14.25" customHeight="1">
      <c r="B90" s="356"/>
      <c r="C90" s="506"/>
      <c r="D90" s="507"/>
      <c r="E90" s="489"/>
      <c r="F90" s="491"/>
      <c r="G90" s="493"/>
      <c r="H90" s="160"/>
      <c r="I90" s="495"/>
    </row>
    <row r="91" spans="2:9" s="82" customFormat="1" ht="14.25" customHeight="1">
      <c r="B91" s="428" t="s">
        <v>497</v>
      </c>
      <c r="C91" s="496" t="s">
        <v>512</v>
      </c>
      <c r="D91" s="487" t="s">
        <v>512</v>
      </c>
      <c r="E91" s="488">
        <v>0.2</v>
      </c>
      <c r="F91" s="498" t="s">
        <v>7</v>
      </c>
      <c r="G91" s="482" t="s">
        <v>441</v>
      </c>
      <c r="H91" s="161" t="s">
        <v>25</v>
      </c>
      <c r="I91" s="484" t="s">
        <v>513</v>
      </c>
    </row>
    <row r="92" spans="2:9" s="82" customFormat="1" ht="14.25" customHeight="1">
      <c r="B92" s="448"/>
      <c r="C92" s="497"/>
      <c r="D92" s="487"/>
      <c r="E92" s="489"/>
      <c r="F92" s="499"/>
      <c r="G92" s="483"/>
      <c r="H92" s="160" t="s">
        <v>26</v>
      </c>
      <c r="I92" s="485"/>
    </row>
    <row r="93" spans="2:9" s="82" customFormat="1" ht="14.25" customHeight="1">
      <c r="B93" s="332" t="s">
        <v>498</v>
      </c>
      <c r="C93" s="486" t="s">
        <v>512</v>
      </c>
      <c r="D93" s="487" t="s">
        <v>512</v>
      </c>
      <c r="E93" s="488">
        <v>0.23</v>
      </c>
      <c r="F93" s="490" t="s">
        <v>6</v>
      </c>
      <c r="G93" s="492" t="s">
        <v>514</v>
      </c>
      <c r="H93" s="161" t="s">
        <v>27</v>
      </c>
      <c r="I93" s="494" t="s">
        <v>513</v>
      </c>
    </row>
    <row r="94" spans="2:9" s="82" customFormat="1" ht="14.25" customHeight="1">
      <c r="B94" s="146"/>
      <c r="C94" s="486"/>
      <c r="D94" s="487"/>
      <c r="E94" s="489"/>
      <c r="F94" s="491"/>
      <c r="G94" s="493"/>
      <c r="H94" s="162" t="s">
        <v>28</v>
      </c>
      <c r="I94" s="495"/>
    </row>
    <row r="95" spans="2:9" s="82" customFormat="1">
      <c r="B95" s="331" t="s">
        <v>501</v>
      </c>
      <c r="C95" s="336" t="s">
        <v>512</v>
      </c>
      <c r="D95" s="337" t="s">
        <v>512</v>
      </c>
      <c r="E95" s="338">
        <v>0</v>
      </c>
      <c r="F95" s="91" t="s">
        <v>7</v>
      </c>
      <c r="G95" s="92" t="s">
        <v>436</v>
      </c>
      <c r="H95" s="163" t="s">
        <v>435</v>
      </c>
      <c r="I95" s="339" t="s">
        <v>513</v>
      </c>
    </row>
    <row r="96" spans="2:9" s="82" customFormat="1">
      <c r="B96" s="331" t="s">
        <v>426</v>
      </c>
      <c r="C96" s="336" t="s">
        <v>512</v>
      </c>
      <c r="D96" s="337" t="s">
        <v>512</v>
      </c>
      <c r="E96" s="338">
        <v>0.01</v>
      </c>
      <c r="F96" s="91" t="s">
        <v>7</v>
      </c>
      <c r="G96" s="92" t="s">
        <v>419</v>
      </c>
      <c r="H96" s="164" t="s">
        <v>429</v>
      </c>
      <c r="I96" s="339" t="s">
        <v>513</v>
      </c>
    </row>
    <row r="97" spans="2:9" s="82" customFormat="1" ht="15.75" thickBot="1">
      <c r="B97" s="321" t="s">
        <v>499</v>
      </c>
      <c r="C97" s="340" t="s">
        <v>512</v>
      </c>
      <c r="D97" s="341" t="s">
        <v>512</v>
      </c>
      <c r="E97" s="342">
        <v>0.1</v>
      </c>
      <c r="F97" s="95" t="s">
        <v>7</v>
      </c>
      <c r="G97" s="108" t="s">
        <v>449</v>
      </c>
      <c r="H97" s="165" t="s">
        <v>18</v>
      </c>
      <c r="I97" s="343" t="s">
        <v>513</v>
      </c>
    </row>
    <row r="98" spans="2:9" s="82" customFormat="1" ht="15.75" thickBot="1">
      <c r="B98" s="147" t="s">
        <v>4</v>
      </c>
      <c r="C98" s="344" t="s">
        <v>512</v>
      </c>
      <c r="D98" s="345" t="s">
        <v>512</v>
      </c>
      <c r="E98" s="346">
        <f>SUM(E88:E97)</f>
        <v>1</v>
      </c>
      <c r="F98" s="99"/>
      <c r="G98" s="100"/>
      <c r="H98" s="166"/>
      <c r="I98" s="102"/>
    </row>
    <row r="99" spans="2:9" s="82" customFormat="1" ht="15.75" thickBot="1">
      <c r="B99" s="148" t="s">
        <v>5</v>
      </c>
      <c r="C99" s="347" t="s">
        <v>512</v>
      </c>
      <c r="D99" s="348" t="s">
        <v>512</v>
      </c>
      <c r="E99" s="349">
        <v>0.19</v>
      </c>
      <c r="F99" s="104" t="s">
        <v>6</v>
      </c>
      <c r="G99" s="105" t="s">
        <v>444</v>
      </c>
      <c r="H99" s="167" t="s">
        <v>29</v>
      </c>
      <c r="I99" s="350" t="s">
        <v>513</v>
      </c>
    </row>
    <row r="101" spans="2:9">
      <c r="B101" s="351" t="s">
        <v>515</v>
      </c>
    </row>
  </sheetData>
  <mergeCells count="105">
    <mergeCell ref="D57:D58"/>
    <mergeCell ref="E57:E58"/>
    <mergeCell ref="F57:F58"/>
    <mergeCell ref="G57:G58"/>
    <mergeCell ref="E71:E73"/>
    <mergeCell ref="E74:E75"/>
    <mergeCell ref="G54:G56"/>
    <mergeCell ref="B54:B56"/>
    <mergeCell ref="C54:C56"/>
    <mergeCell ref="D54:D56"/>
    <mergeCell ref="E54:E56"/>
    <mergeCell ref="F54:F56"/>
    <mergeCell ref="B51:I52"/>
    <mergeCell ref="I71:I73"/>
    <mergeCell ref="B37:B39"/>
    <mergeCell ref="C37:C39"/>
    <mergeCell ref="D37:D39"/>
    <mergeCell ref="D40:D41"/>
    <mergeCell ref="E40:E41"/>
    <mergeCell ref="F40:F41"/>
    <mergeCell ref="C42:C43"/>
    <mergeCell ref="B57:B58"/>
    <mergeCell ref="C57:C58"/>
    <mergeCell ref="F42:F43"/>
    <mergeCell ref="B40:B41"/>
    <mergeCell ref="C40:C41"/>
    <mergeCell ref="I57:I58"/>
    <mergeCell ref="I40:I41"/>
    <mergeCell ref="E37:E39"/>
    <mergeCell ref="D42:D43"/>
    <mergeCell ref="E42:E43"/>
    <mergeCell ref="I54:I56"/>
    <mergeCell ref="G37:G39"/>
    <mergeCell ref="I37:I39"/>
    <mergeCell ref="G42:G43"/>
    <mergeCell ref="I42:I43"/>
    <mergeCell ref="B5:B7"/>
    <mergeCell ref="C5:C7"/>
    <mergeCell ref="D5:D7"/>
    <mergeCell ref="C10:C11"/>
    <mergeCell ref="D10:D11"/>
    <mergeCell ref="D8:D9"/>
    <mergeCell ref="G40:G41"/>
    <mergeCell ref="F37:F39"/>
    <mergeCell ref="B2:I3"/>
    <mergeCell ref="C8:C9"/>
    <mergeCell ref="B8:B9"/>
    <mergeCell ref="G5:G7"/>
    <mergeCell ref="G10:G11"/>
    <mergeCell ref="B34:I35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59:I60"/>
    <mergeCell ref="D76:D77"/>
    <mergeCell ref="G59:G60"/>
    <mergeCell ref="C59:C60"/>
    <mergeCell ref="D59:D60"/>
    <mergeCell ref="E59:E60"/>
    <mergeCell ref="F59:F60"/>
    <mergeCell ref="B68:I69"/>
    <mergeCell ref="B71:B73"/>
    <mergeCell ref="B74:B75"/>
    <mergeCell ref="D71:D73"/>
    <mergeCell ref="D74:D75"/>
    <mergeCell ref="I74:I75"/>
    <mergeCell ref="F71:F73"/>
    <mergeCell ref="G71:G73"/>
    <mergeCell ref="G74:G75"/>
    <mergeCell ref="F74:F75"/>
    <mergeCell ref="F76:F77"/>
    <mergeCell ref="G76:G77"/>
    <mergeCell ref="I76:I77"/>
    <mergeCell ref="C71:C73"/>
    <mergeCell ref="C74:C75"/>
    <mergeCell ref="C76:C77"/>
    <mergeCell ref="B85:I86"/>
    <mergeCell ref="B88:B90"/>
    <mergeCell ref="C88:C90"/>
    <mergeCell ref="D88:D90"/>
    <mergeCell ref="E88:E90"/>
    <mergeCell ref="F88:F90"/>
    <mergeCell ref="G88:G90"/>
    <mergeCell ref="I88:I90"/>
    <mergeCell ref="E76:E77"/>
    <mergeCell ref="G91:G92"/>
    <mergeCell ref="I91:I92"/>
    <mergeCell ref="C93:C94"/>
    <mergeCell ref="D93:D94"/>
    <mergeCell ref="E93:E94"/>
    <mergeCell ref="F93:F94"/>
    <mergeCell ref="G93:G94"/>
    <mergeCell ref="I93:I94"/>
    <mergeCell ref="B91:B92"/>
    <mergeCell ref="C91:C92"/>
    <mergeCell ref="D91:D92"/>
    <mergeCell ref="E91:E92"/>
    <mergeCell ref="F91:F92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19" sqref="A19:G19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464</v>
      </c>
    </row>
    <row r="2" spans="1:8" s="37" customFormat="1" ht="15" thickBot="1"/>
    <row r="3" spans="1:8" ht="56.25" customHeight="1" thickBot="1">
      <c r="A3" s="182" t="s">
        <v>58</v>
      </c>
      <c r="B3" s="174" t="s">
        <v>467</v>
      </c>
      <c r="C3" s="84" t="s">
        <v>468</v>
      </c>
      <c r="D3" s="83" t="s">
        <v>469</v>
      </c>
      <c r="E3" s="174" t="s">
        <v>1</v>
      </c>
      <c r="F3" s="173" t="s">
        <v>63</v>
      </c>
      <c r="G3" s="175" t="s">
        <v>3</v>
      </c>
      <c r="H3" s="178" t="s">
        <v>471</v>
      </c>
    </row>
    <row r="4" spans="1:8">
      <c r="A4" s="183" t="s">
        <v>37</v>
      </c>
      <c r="B4" s="179">
        <v>3.5499999999999997E-2</v>
      </c>
      <c r="C4" s="207">
        <v>0.04</v>
      </c>
      <c r="D4" s="170">
        <v>0.04</v>
      </c>
      <c r="E4" s="171" t="s">
        <v>64</v>
      </c>
      <c r="F4" s="172" t="s">
        <v>41</v>
      </c>
      <c r="G4" s="176" t="s">
        <v>18</v>
      </c>
      <c r="H4" s="513">
        <f>D4-C4</f>
        <v>0</v>
      </c>
    </row>
    <row r="5" spans="1:8">
      <c r="A5" s="184" t="s">
        <v>43</v>
      </c>
      <c r="B5" s="180">
        <v>0.2409</v>
      </c>
      <c r="C5" s="208">
        <v>0.24</v>
      </c>
      <c r="D5" s="169">
        <v>0.24</v>
      </c>
      <c r="E5" s="168" t="s">
        <v>64</v>
      </c>
      <c r="F5" s="15" t="s">
        <v>42</v>
      </c>
      <c r="G5" s="177" t="str">
        <f>A5</f>
        <v>אג"ח ממשלתי כללי</v>
      </c>
      <c r="H5" s="513"/>
    </row>
    <row r="6" spans="1:8">
      <c r="A6" s="184" t="s">
        <v>45</v>
      </c>
      <c r="B6" s="181">
        <v>0.17799999999999999</v>
      </c>
      <c r="C6" s="208">
        <v>0.18</v>
      </c>
      <c r="D6" s="169">
        <v>0.18</v>
      </c>
      <c r="E6" s="168" t="s">
        <v>64</v>
      </c>
      <c r="F6" s="15" t="s">
        <v>44</v>
      </c>
      <c r="G6" s="177" t="str">
        <f>A6</f>
        <v>תל בונד מאגר</v>
      </c>
      <c r="H6" s="495"/>
    </row>
    <row r="7" spans="1:8">
      <c r="A7" s="184" t="s">
        <v>466</v>
      </c>
      <c r="B7" s="181">
        <v>9.8000000000000004E-2</v>
      </c>
      <c r="C7" s="208">
        <v>0.1</v>
      </c>
      <c r="D7" s="169">
        <v>0.1</v>
      </c>
      <c r="E7" s="168" t="s">
        <v>64</v>
      </c>
      <c r="F7" s="15" t="s">
        <v>47</v>
      </c>
      <c r="G7" s="177" t="s">
        <v>465</v>
      </c>
      <c r="H7" s="296">
        <f>D7-C7</f>
        <v>0</v>
      </c>
    </row>
    <row r="8" spans="1:8">
      <c r="A8" s="184" t="s">
        <v>46</v>
      </c>
      <c r="B8" s="181">
        <v>3.85E-2</v>
      </c>
      <c r="C8" s="208">
        <v>0.04</v>
      </c>
      <c r="D8" s="169">
        <v>0.04</v>
      </c>
      <c r="E8" s="168" t="s">
        <v>64</v>
      </c>
      <c r="F8" s="15" t="s">
        <v>41</v>
      </c>
      <c r="G8" s="177" t="s">
        <v>54</v>
      </c>
      <c r="H8" s="514">
        <f>D8-C8</f>
        <v>0</v>
      </c>
    </row>
    <row r="9" spans="1:8">
      <c r="A9" s="184" t="s">
        <v>48</v>
      </c>
      <c r="B9" s="181">
        <v>0.104</v>
      </c>
      <c r="C9" s="208">
        <v>0.1</v>
      </c>
      <c r="D9" s="169">
        <v>0.1</v>
      </c>
      <c r="E9" s="168" t="s">
        <v>64</v>
      </c>
      <c r="F9" s="15" t="s">
        <v>47</v>
      </c>
      <c r="G9" s="177" t="s">
        <v>48</v>
      </c>
      <c r="H9" s="495"/>
    </row>
    <row r="10" spans="1:8">
      <c r="A10" s="184" t="s">
        <v>49</v>
      </c>
      <c r="B10" s="181">
        <v>7.5499999999999998E-2</v>
      </c>
      <c r="C10" s="208">
        <v>7.0000000000000007E-2</v>
      </c>
      <c r="D10" s="169">
        <v>7.0000000000000007E-2</v>
      </c>
      <c r="E10" s="168" t="s">
        <v>64</v>
      </c>
      <c r="F10" s="15" t="s">
        <v>425</v>
      </c>
      <c r="G10" s="177" t="s">
        <v>55</v>
      </c>
      <c r="H10" s="94">
        <f>D10-C10</f>
        <v>0</v>
      </c>
    </row>
    <row r="11" spans="1:8">
      <c r="A11" s="184" t="s">
        <v>50</v>
      </c>
      <c r="B11" s="181">
        <v>6.7799999999999999E-2</v>
      </c>
      <c r="C11" s="208">
        <v>7.0000000000000007E-2</v>
      </c>
      <c r="D11" s="169">
        <v>7.0000000000000007E-2</v>
      </c>
      <c r="E11" s="168" t="s">
        <v>64</v>
      </c>
      <c r="F11" s="15" t="str">
        <f>F10</f>
        <v>5%-9%</v>
      </c>
      <c r="G11" s="177" t="s">
        <v>56</v>
      </c>
      <c r="H11" s="125">
        <f>D11-C11</f>
        <v>0</v>
      </c>
    </row>
    <row r="12" spans="1:8">
      <c r="A12" s="184" t="s">
        <v>423</v>
      </c>
      <c r="B12" s="181">
        <v>2.8500000000000001E-2</v>
      </c>
      <c r="C12" s="208">
        <v>0.03</v>
      </c>
      <c r="D12" s="169">
        <v>0.03</v>
      </c>
      <c r="E12" s="168" t="s">
        <v>64</v>
      </c>
      <c r="F12" s="15" t="s">
        <v>51</v>
      </c>
      <c r="G12" s="177" t="s">
        <v>424</v>
      </c>
      <c r="H12" s="97">
        <f>D12-C12</f>
        <v>0</v>
      </c>
    </row>
    <row r="13" spans="1:8" ht="15" thickBot="1">
      <c r="A13" s="185" t="s">
        <v>53</v>
      </c>
      <c r="B13" s="186">
        <v>0.1333</v>
      </c>
      <c r="C13" s="209">
        <v>0.13</v>
      </c>
      <c r="D13" s="187">
        <v>0.13</v>
      </c>
      <c r="E13" s="188" t="s">
        <v>64</v>
      </c>
      <c r="F13" s="20" t="s">
        <v>52</v>
      </c>
      <c r="G13" s="189" t="s">
        <v>57</v>
      </c>
      <c r="H13" s="97">
        <f>D13-C13</f>
        <v>0</v>
      </c>
    </row>
    <row r="14" spans="1:8" s="82" customFormat="1" ht="15.75" thickBot="1">
      <c r="A14" s="196" t="s">
        <v>4</v>
      </c>
      <c r="B14" s="197">
        <f>SUM(B4:B13)</f>
        <v>0.99999999999999989</v>
      </c>
      <c r="C14" s="210">
        <v>1</v>
      </c>
      <c r="D14" s="198">
        <f>SUM(D4:D13)</f>
        <v>1</v>
      </c>
      <c r="E14" s="199"/>
      <c r="F14" s="200"/>
      <c r="G14" s="201"/>
      <c r="H14" s="102">
        <f>D13-C13</f>
        <v>0</v>
      </c>
    </row>
    <row r="15" spans="1:8" s="82" customFormat="1" ht="15" thickBot="1">
      <c r="A15" s="190" t="s">
        <v>5</v>
      </c>
      <c r="B15" s="191">
        <v>0.14710000000000001</v>
      </c>
      <c r="C15" s="211">
        <v>0.15</v>
      </c>
      <c r="D15" s="192">
        <v>0.15</v>
      </c>
      <c r="E15" s="193" t="s">
        <v>433</v>
      </c>
      <c r="F15" s="194" t="s">
        <v>434</v>
      </c>
      <c r="G15" s="195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39"/>
      <c r="B18" s="539"/>
      <c r="C18" s="539"/>
      <c r="D18" s="539"/>
      <c r="E18" s="539"/>
      <c r="F18" s="539"/>
      <c r="G18" s="539"/>
    </row>
    <row r="19" spans="1:8">
      <c r="A19" s="539"/>
      <c r="B19" s="539"/>
      <c r="C19" s="539"/>
      <c r="D19" s="539"/>
      <c r="E19" s="539"/>
      <c r="F19" s="539"/>
      <c r="G19" s="539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299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78" t="s">
        <v>3</v>
      </c>
      <c r="H3" s="279" t="s">
        <v>470</v>
      </c>
    </row>
    <row r="4" spans="1:8" ht="15" customHeight="1">
      <c r="A4" s="356" t="s">
        <v>500</v>
      </c>
      <c r="B4" s="398">
        <v>0.40279999999999999</v>
      </c>
      <c r="C4" s="397">
        <v>0.4</v>
      </c>
      <c r="D4" s="396">
        <v>0.4</v>
      </c>
      <c r="E4" s="362" t="s">
        <v>6</v>
      </c>
      <c r="F4" s="366" t="s">
        <v>59</v>
      </c>
      <c r="G4" s="61" t="s">
        <v>39</v>
      </c>
      <c r="H4" s="386">
        <f>D4-C4</f>
        <v>0</v>
      </c>
    </row>
    <row r="5" spans="1:8">
      <c r="A5" s="357"/>
      <c r="B5" s="391"/>
      <c r="C5" s="358"/>
      <c r="D5" s="395"/>
      <c r="E5" s="363"/>
      <c r="F5" s="367"/>
      <c r="G5" s="61" t="s">
        <v>22</v>
      </c>
      <c r="H5" s="387"/>
    </row>
    <row r="6" spans="1:8" ht="15" thickBot="1">
      <c r="A6" s="389"/>
      <c r="B6" s="391"/>
      <c r="C6" s="359"/>
      <c r="D6" s="395"/>
      <c r="E6" s="363"/>
      <c r="F6" s="367"/>
      <c r="G6" s="61"/>
      <c r="H6" s="387"/>
    </row>
    <row r="7" spans="1:8">
      <c r="A7" s="261" t="s">
        <v>14</v>
      </c>
      <c r="B7" s="392">
        <v>0.41010000000000002</v>
      </c>
      <c r="C7" s="374">
        <v>0.41</v>
      </c>
      <c r="D7" s="393">
        <v>0.41</v>
      </c>
      <c r="E7" s="363" t="s">
        <v>7</v>
      </c>
      <c r="F7" s="390" t="s">
        <v>443</v>
      </c>
      <c r="G7" s="62" t="s">
        <v>25</v>
      </c>
      <c r="H7" s="388">
        <f>D7-C7</f>
        <v>0</v>
      </c>
    </row>
    <row r="8" spans="1:8">
      <c r="A8" s="262" t="s">
        <v>13</v>
      </c>
      <c r="B8" s="392"/>
      <c r="C8" s="375"/>
      <c r="D8" s="393"/>
      <c r="E8" s="363"/>
      <c r="F8" s="390"/>
      <c r="G8" s="35" t="s">
        <v>26</v>
      </c>
      <c r="H8" s="387"/>
    </row>
    <row r="9" spans="1:8" ht="15">
      <c r="A9" s="262" t="s">
        <v>11</v>
      </c>
      <c r="B9" s="215">
        <f>B7-B10</f>
        <v>0</v>
      </c>
      <c r="C9" s="63">
        <v>0.04</v>
      </c>
      <c r="D9" s="265">
        <v>0.04</v>
      </c>
      <c r="E9" s="232"/>
      <c r="F9" s="69" t="s">
        <v>486</v>
      </c>
      <c r="G9" s="35"/>
      <c r="H9" s="64">
        <f>D9-C9</f>
        <v>0</v>
      </c>
    </row>
    <row r="10" spans="1:8" ht="15.75" thickBot="1">
      <c r="A10" s="263" t="s">
        <v>12</v>
      </c>
      <c r="B10" s="215">
        <v>0.41010000000000002</v>
      </c>
      <c r="C10" s="202">
        <v>0.39</v>
      </c>
      <c r="D10" s="265">
        <v>0.39</v>
      </c>
      <c r="E10" s="232"/>
      <c r="F10" s="69" t="s">
        <v>487</v>
      </c>
      <c r="G10" s="65"/>
      <c r="H10" s="64">
        <f>D10-C10</f>
        <v>0</v>
      </c>
    </row>
    <row r="11" spans="1:8" ht="14.25" customHeight="1">
      <c r="A11" s="310" t="s">
        <v>498</v>
      </c>
      <c r="B11" s="391">
        <v>2.86E-2</v>
      </c>
      <c r="C11" s="394">
        <v>7.0000000000000007E-2</v>
      </c>
      <c r="D11" s="395">
        <v>0.05</v>
      </c>
      <c r="E11" s="363" t="s">
        <v>6</v>
      </c>
      <c r="F11" s="390" t="s">
        <v>475</v>
      </c>
      <c r="G11" s="62" t="s">
        <v>27</v>
      </c>
      <c r="H11" s="388">
        <f>D11-C11</f>
        <v>-2.0000000000000004E-2</v>
      </c>
    </row>
    <row r="12" spans="1:8">
      <c r="A12" s="139"/>
      <c r="B12" s="391"/>
      <c r="C12" s="359"/>
      <c r="D12" s="395"/>
      <c r="E12" s="363"/>
      <c r="F12" s="390"/>
      <c r="G12" s="35" t="s">
        <v>28</v>
      </c>
      <c r="H12" s="387"/>
    </row>
    <row r="13" spans="1:8" ht="15">
      <c r="A13" s="133" t="s">
        <v>15</v>
      </c>
      <c r="B13" s="222">
        <v>1E-3</v>
      </c>
      <c r="C13" s="60">
        <v>0.01</v>
      </c>
      <c r="D13" s="266">
        <v>0.01</v>
      </c>
      <c r="E13" s="233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 ht="15">
      <c r="A14" s="308" t="s">
        <v>501</v>
      </c>
      <c r="B14" s="222">
        <v>0.1076</v>
      </c>
      <c r="C14" s="60">
        <v>0.08</v>
      </c>
      <c r="D14" s="266">
        <v>0.1</v>
      </c>
      <c r="E14" s="233" t="s">
        <v>7</v>
      </c>
      <c r="F14" s="70" t="s">
        <v>449</v>
      </c>
      <c r="G14" s="93" t="s">
        <v>435</v>
      </c>
      <c r="H14" s="64">
        <f>D14-C14</f>
        <v>2.0000000000000004E-2</v>
      </c>
    </row>
    <row r="15" spans="1:8" ht="15">
      <c r="A15" s="308" t="s">
        <v>426</v>
      </c>
      <c r="B15" s="223">
        <v>1.21E-2</v>
      </c>
      <c r="C15" s="202">
        <v>0.02</v>
      </c>
      <c r="D15" s="265">
        <v>0.02</v>
      </c>
      <c r="E15" s="234" t="s">
        <v>7</v>
      </c>
      <c r="F15" s="70" t="s">
        <v>61</v>
      </c>
      <c r="G15" s="116" t="s">
        <v>429</v>
      </c>
      <c r="H15" s="64">
        <f>D15-C15</f>
        <v>0</v>
      </c>
    </row>
    <row r="16" spans="1:8" ht="15.75" thickBot="1">
      <c r="A16" s="309" t="s">
        <v>499</v>
      </c>
      <c r="B16" s="224">
        <v>5.0599999999999999E-2</v>
      </c>
      <c r="C16" s="203">
        <v>0.09</v>
      </c>
      <c r="D16" s="267">
        <v>0.09</v>
      </c>
      <c r="E16" s="235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5.75" thickBot="1">
      <c r="A17" s="134" t="s">
        <v>4</v>
      </c>
      <c r="B17" s="149">
        <f>B16+B15+B14+B13+B11+B7+B4</f>
        <v>1.0128000000000001</v>
      </c>
      <c r="C17" s="206">
        <f>SUM(C4:C16)-C9-C10</f>
        <v>1.0800000000000005</v>
      </c>
      <c r="D17" s="268">
        <f>SUM(D4:D16)-D9-D10</f>
        <v>1.0800000000000005</v>
      </c>
      <c r="E17" s="236"/>
      <c r="F17" s="130"/>
      <c r="G17" s="131"/>
      <c r="H17" s="132">
        <f>SUM(H4:H16)</f>
        <v>0</v>
      </c>
    </row>
    <row r="18" spans="1:8" ht="15.75" thickBot="1">
      <c r="A18" s="135" t="s">
        <v>5</v>
      </c>
      <c r="B18" s="225">
        <v>0.17660000000000001</v>
      </c>
      <c r="C18" s="71">
        <v>0.19</v>
      </c>
      <c r="D18" s="269">
        <v>0.15</v>
      </c>
      <c r="E18" s="237" t="s">
        <v>6</v>
      </c>
      <c r="F18" s="129" t="s">
        <v>446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 ht="15">
      <c r="A21" s="36"/>
    </row>
  </sheetData>
  <dataConsolidate link="1"/>
  <mergeCells count="19"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  <mergeCell ref="F4:F6"/>
    <mergeCell ref="E4:E6"/>
    <mergeCell ref="H4:H6"/>
    <mergeCell ref="H7:H8"/>
    <mergeCell ref="H11:H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299" t="s">
        <v>40</v>
      </c>
    </row>
    <row r="2" spans="1:8" ht="15.75" thickTop="1" thickBot="1"/>
    <row r="3" spans="1:8" s="55" customFormat="1" ht="45.75" thickBot="1">
      <c r="A3" s="320" t="s">
        <v>0</v>
      </c>
      <c r="B3" s="324" t="s">
        <v>467</v>
      </c>
      <c r="C3" s="84" t="s">
        <v>468</v>
      </c>
      <c r="D3" s="83" t="s">
        <v>469</v>
      </c>
      <c r="E3" s="85" t="s">
        <v>1</v>
      </c>
      <c r="F3" s="281" t="s">
        <v>35</v>
      </c>
      <c r="G3" s="282" t="s">
        <v>3</v>
      </c>
      <c r="H3" s="283" t="s">
        <v>471</v>
      </c>
    </row>
    <row r="4" spans="1:8" ht="15" customHeight="1">
      <c r="A4" s="421" t="s">
        <v>496</v>
      </c>
      <c r="B4" s="416">
        <v>0.456507</v>
      </c>
      <c r="C4" s="423">
        <v>0.42</v>
      </c>
      <c r="D4" s="360">
        <v>0.44</v>
      </c>
      <c r="E4" s="404" t="s">
        <v>6</v>
      </c>
      <c r="F4" s="399" t="s">
        <v>478</v>
      </c>
      <c r="G4" s="86" t="s">
        <v>39</v>
      </c>
      <c r="H4" s="409">
        <f>D4-C4</f>
        <v>2.0000000000000018E-2</v>
      </c>
    </row>
    <row r="5" spans="1:8">
      <c r="A5" s="422"/>
      <c r="B5" s="417"/>
      <c r="C5" s="424"/>
      <c r="D5" s="361"/>
      <c r="E5" s="404"/>
      <c r="F5" s="400"/>
      <c r="G5" s="86" t="s">
        <v>22</v>
      </c>
      <c r="H5" s="410"/>
    </row>
    <row r="6" spans="1:8" ht="18" customHeight="1">
      <c r="A6" s="356"/>
      <c r="B6" s="418"/>
      <c r="C6" s="425"/>
      <c r="D6" s="361"/>
      <c r="E6" s="405"/>
      <c r="F6" s="401"/>
      <c r="G6" s="87"/>
      <c r="H6" s="403"/>
    </row>
    <row r="7" spans="1:8">
      <c r="A7" s="428" t="s">
        <v>497</v>
      </c>
      <c r="B7" s="419">
        <v>0.21280878</v>
      </c>
      <c r="C7" s="426">
        <v>0.22</v>
      </c>
      <c r="D7" s="376">
        <v>0.23</v>
      </c>
      <c r="E7" s="406" t="s">
        <v>7</v>
      </c>
      <c r="F7" s="413" t="s">
        <v>485</v>
      </c>
      <c r="G7" s="88" t="s">
        <v>25</v>
      </c>
      <c r="H7" s="411">
        <f>D7-C7</f>
        <v>1.0000000000000009E-2</v>
      </c>
    </row>
    <row r="8" spans="1:8">
      <c r="A8" s="429"/>
      <c r="B8" s="420"/>
      <c r="C8" s="427"/>
      <c r="D8" s="376"/>
      <c r="E8" s="407"/>
      <c r="F8" s="414"/>
      <c r="G8" s="87" t="s">
        <v>26</v>
      </c>
      <c r="H8" s="412"/>
    </row>
    <row r="9" spans="1:8" ht="14.25" customHeight="1">
      <c r="A9" s="312" t="s">
        <v>498</v>
      </c>
      <c r="B9" s="430">
        <v>8.8640129999999998E-2</v>
      </c>
      <c r="C9" s="426">
        <v>0.14000000000000001</v>
      </c>
      <c r="D9" s="376">
        <v>0.08</v>
      </c>
      <c r="E9" s="408" t="s">
        <v>6</v>
      </c>
      <c r="F9" s="415" t="s">
        <v>474</v>
      </c>
      <c r="G9" s="88" t="s">
        <v>27</v>
      </c>
      <c r="H9" s="402">
        <f>D9-C9</f>
        <v>-6.0000000000000012E-2</v>
      </c>
    </row>
    <row r="10" spans="1:8">
      <c r="A10" s="146"/>
      <c r="B10" s="418"/>
      <c r="C10" s="427"/>
      <c r="D10" s="381"/>
      <c r="E10" s="405"/>
      <c r="F10" s="401"/>
      <c r="G10" s="89" t="s">
        <v>28</v>
      </c>
      <c r="H10" s="403">
        <f t="shared" ref="H10:H14" si="0">D10-C10</f>
        <v>0</v>
      </c>
    </row>
    <row r="11" spans="1:8" ht="15">
      <c r="A11" s="136" t="s">
        <v>15</v>
      </c>
      <c r="B11" s="325">
        <v>2.906651E-2</v>
      </c>
      <c r="C11" s="204">
        <v>0.05</v>
      </c>
      <c r="D11" s="256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 ht="15">
      <c r="A12" s="311" t="s">
        <v>501</v>
      </c>
      <c r="B12" s="326">
        <v>9.7608410000000007E-2</v>
      </c>
      <c r="C12" s="75">
        <v>0.12</v>
      </c>
      <c r="D12" s="256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 ht="15">
      <c r="A13" s="311" t="s">
        <v>426</v>
      </c>
      <c r="B13" s="327">
        <v>1.8534490000000001E-2</v>
      </c>
      <c r="C13" s="75">
        <v>0.03</v>
      </c>
      <c r="D13" s="257">
        <v>0.03</v>
      </c>
      <c r="E13" s="91" t="s">
        <v>7</v>
      </c>
      <c r="F13" s="92" t="s">
        <v>447</v>
      </c>
      <c r="G13" s="116" t="s">
        <v>429</v>
      </c>
      <c r="H13" s="80">
        <f t="shared" si="0"/>
        <v>0</v>
      </c>
    </row>
    <row r="14" spans="1:8" ht="15.75" thickBot="1">
      <c r="A14" s="313" t="s">
        <v>499</v>
      </c>
      <c r="B14" s="328">
        <v>0.15283274999999999</v>
      </c>
      <c r="C14" s="68">
        <v>0.14000000000000001</v>
      </c>
      <c r="D14" s="257">
        <v>0.15</v>
      </c>
      <c r="E14" s="95" t="s">
        <v>7</v>
      </c>
      <c r="F14" s="108" t="s">
        <v>460</v>
      </c>
      <c r="G14" s="96" t="s">
        <v>18</v>
      </c>
      <c r="H14" s="97">
        <f t="shared" si="0"/>
        <v>9.9999999999999811E-3</v>
      </c>
    </row>
    <row r="15" spans="1:8" ht="15.75" thickBot="1">
      <c r="A15" s="147" t="s">
        <v>4</v>
      </c>
      <c r="B15" s="329">
        <f>SUM(B4:B14)</f>
        <v>1.05599807</v>
      </c>
      <c r="C15" s="98">
        <f>SUM(C4:C14)</f>
        <v>1.1200000000000001</v>
      </c>
      <c r="D15" s="259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5.75" thickBot="1">
      <c r="A16" s="148" t="s">
        <v>5</v>
      </c>
      <c r="B16" s="330">
        <v>0.1429</v>
      </c>
      <c r="C16" s="103">
        <v>0.19</v>
      </c>
      <c r="D16" s="264">
        <v>0.14000000000000001</v>
      </c>
      <c r="E16" s="104" t="s">
        <v>6</v>
      </c>
      <c r="F16" s="105" t="s">
        <v>457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C9:C10"/>
    <mergeCell ref="D9:D10"/>
    <mergeCell ref="A7:A8"/>
    <mergeCell ref="C7:C8"/>
    <mergeCell ref="D7:D8"/>
    <mergeCell ref="B9:B10"/>
    <mergeCell ref="B4:B6"/>
    <mergeCell ref="B7:B8"/>
    <mergeCell ref="A4:A6"/>
    <mergeCell ref="C4:C6"/>
    <mergeCell ref="D4:D6"/>
    <mergeCell ref="F4:F6"/>
    <mergeCell ref="H9:H10"/>
    <mergeCell ref="E4:E6"/>
    <mergeCell ref="E7:E8"/>
    <mergeCell ref="E9:E10"/>
    <mergeCell ref="H4:H6"/>
    <mergeCell ref="H7:H8"/>
    <mergeCell ref="F7:F8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0"/>
  <sheetViews>
    <sheetView rightToLeft="1" zoomScale="90" zoomScaleNormal="90" workbookViewId="0">
      <selection activeCell="E31" sqref="E31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5">
      <c r="A4" s="421" t="s">
        <v>500</v>
      </c>
      <c r="B4" s="226"/>
      <c r="C4" s="424">
        <v>0.46</v>
      </c>
      <c r="D4" s="433">
        <v>0.46</v>
      </c>
      <c r="E4" s="435" t="s">
        <v>6</v>
      </c>
      <c r="F4" s="442" t="s">
        <v>455</v>
      </c>
      <c r="G4" s="86" t="s">
        <v>39</v>
      </c>
      <c r="H4" s="444">
        <f>D4-C4</f>
        <v>0</v>
      </c>
    </row>
    <row r="5" spans="1:8" ht="15">
      <c r="A5" s="422"/>
      <c r="B5" s="227">
        <v>0.48539399999999999</v>
      </c>
      <c r="C5" s="424"/>
      <c r="D5" s="433"/>
      <c r="E5" s="436"/>
      <c r="F5" s="442"/>
      <c r="G5" s="86" t="s">
        <v>22</v>
      </c>
      <c r="H5" s="410"/>
    </row>
    <row r="6" spans="1:8" ht="15">
      <c r="A6" s="356"/>
      <c r="B6" s="228"/>
      <c r="C6" s="425"/>
      <c r="D6" s="434"/>
      <c r="E6" s="436"/>
      <c r="F6" s="443"/>
      <c r="G6" s="87"/>
      <c r="H6" s="403"/>
    </row>
    <row r="7" spans="1:8">
      <c r="A7" s="428" t="s">
        <v>497</v>
      </c>
      <c r="B7" s="438">
        <v>0.13673189999999999</v>
      </c>
      <c r="C7" s="426">
        <v>0.18</v>
      </c>
      <c r="D7" s="445">
        <v>0.18</v>
      </c>
      <c r="E7" s="437" t="s">
        <v>7</v>
      </c>
      <c r="F7" s="440" t="s">
        <v>450</v>
      </c>
      <c r="G7" s="88" t="s">
        <v>25</v>
      </c>
      <c r="H7" s="411">
        <f>D7-C7</f>
        <v>0</v>
      </c>
    </row>
    <row r="8" spans="1:8">
      <c r="A8" s="429"/>
      <c r="B8" s="439"/>
      <c r="C8" s="427"/>
      <c r="D8" s="446"/>
      <c r="E8" s="437"/>
      <c r="F8" s="441"/>
      <c r="G8" s="87" t="s">
        <v>26</v>
      </c>
      <c r="H8" s="412"/>
    </row>
    <row r="9" spans="1:8" ht="14.25" customHeight="1">
      <c r="A9" s="309" t="s">
        <v>498</v>
      </c>
      <c r="B9" s="431">
        <v>9.5523949999999996E-2</v>
      </c>
      <c r="C9" s="426">
        <v>0.11</v>
      </c>
      <c r="D9" s="445">
        <v>0.08</v>
      </c>
      <c r="E9" s="363" t="s">
        <v>6</v>
      </c>
      <c r="F9" s="447" t="s">
        <v>474</v>
      </c>
      <c r="G9" s="88" t="s">
        <v>27</v>
      </c>
      <c r="H9" s="411">
        <f>D9-C9</f>
        <v>-0.03</v>
      </c>
    </row>
    <row r="10" spans="1:8">
      <c r="A10" s="146"/>
      <c r="B10" s="432"/>
      <c r="C10" s="427"/>
      <c r="D10" s="446"/>
      <c r="E10" s="363"/>
      <c r="F10" s="443"/>
      <c r="G10" s="89" t="s">
        <v>28</v>
      </c>
      <c r="H10" s="412"/>
    </row>
    <row r="11" spans="1:8" ht="15">
      <c r="A11" s="136" t="s">
        <v>15</v>
      </c>
      <c r="B11" s="229">
        <v>1.6187110000000001E-2</v>
      </c>
      <c r="C11" s="75">
        <v>0.04</v>
      </c>
      <c r="D11" s="300">
        <v>0.04</v>
      </c>
      <c r="E11" s="233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 ht="15">
      <c r="A12" s="308" t="s">
        <v>501</v>
      </c>
      <c r="B12" s="229">
        <v>0.15166763</v>
      </c>
      <c r="C12" s="75">
        <v>0.11</v>
      </c>
      <c r="D12" s="300">
        <v>0.13</v>
      </c>
      <c r="E12" s="233" t="s">
        <v>7</v>
      </c>
      <c r="F12" s="19" t="s">
        <v>463</v>
      </c>
      <c r="G12" s="93" t="s">
        <v>435</v>
      </c>
      <c r="H12" s="119">
        <f>D12-C12</f>
        <v>2.0000000000000004E-2</v>
      </c>
    </row>
    <row r="13" spans="1:8" ht="15">
      <c r="A13" s="308" t="s">
        <v>426</v>
      </c>
      <c r="B13" s="229">
        <v>1.603941E-2</v>
      </c>
      <c r="C13" s="75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30">
        <v>0.12138641999999999</v>
      </c>
      <c r="C14" s="68">
        <v>0.16</v>
      </c>
      <c r="D14" s="301">
        <v>0.16</v>
      </c>
      <c r="E14" s="238" t="s">
        <v>7</v>
      </c>
      <c r="F14" s="57" t="s">
        <v>459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SUM(B5:B14)</f>
        <v>1.02293042</v>
      </c>
      <c r="C15" s="206">
        <f>SUM(C4:C14)</f>
        <v>1.0900000000000001</v>
      </c>
      <c r="D15" s="259">
        <f>SUM(D4:D14)</f>
        <v>1.08</v>
      </c>
      <c r="E15" s="236"/>
      <c r="F15" s="78"/>
      <c r="G15" s="101"/>
      <c r="H15" s="73">
        <f>SUM(H4:H14)</f>
        <v>-9.999999999999995E-3</v>
      </c>
    </row>
    <row r="16" spans="1:8" ht="15.75" thickBot="1">
      <c r="A16" s="148" t="s">
        <v>5</v>
      </c>
      <c r="B16" s="225">
        <v>0.18023700000000001</v>
      </c>
      <c r="C16" s="71">
        <v>0.19</v>
      </c>
      <c r="D16" s="260">
        <v>0.16</v>
      </c>
      <c r="E16" s="239" t="s">
        <v>6</v>
      </c>
      <c r="F16" s="67" t="s">
        <v>448</v>
      </c>
      <c r="G16" s="106" t="s">
        <v>29</v>
      </c>
      <c r="H16" s="79">
        <f>D16-C16</f>
        <v>-0.03</v>
      </c>
    </row>
    <row r="17" spans="1:5">
      <c r="A17" s="17"/>
    </row>
    <row r="18" spans="1:5" ht="15">
      <c r="A18" s="36" t="s">
        <v>502</v>
      </c>
      <c r="B18" s="54"/>
      <c r="C18" s="302"/>
      <c r="D18" s="82"/>
      <c r="E18" s="55"/>
    </row>
    <row r="19" spans="1:5" ht="45">
      <c r="A19" s="303" t="s">
        <v>0</v>
      </c>
      <c r="B19" s="303" t="s">
        <v>469</v>
      </c>
      <c r="C19" s="303" t="s">
        <v>503</v>
      </c>
      <c r="D19" s="303" t="s">
        <v>489</v>
      </c>
      <c r="E19" s="303" t="s">
        <v>490</v>
      </c>
    </row>
    <row r="20" spans="1:5" ht="15">
      <c r="A20" s="311" t="s">
        <v>501</v>
      </c>
      <c r="B20" s="305">
        <v>0.13</v>
      </c>
      <c r="C20" s="306">
        <v>0.16</v>
      </c>
      <c r="D20" s="306">
        <f>C20-B20</f>
        <v>0.03</v>
      </c>
      <c r="E20" s="307" t="s">
        <v>459</v>
      </c>
    </row>
    <row r="22" spans="1:5" s="82" customFormat="1" ht="15">
      <c r="A22" s="36" t="s">
        <v>504</v>
      </c>
      <c r="B22" s="54"/>
      <c r="C22" s="302"/>
      <c r="E22" s="55"/>
    </row>
    <row r="23" spans="1:5" s="82" customFormat="1" ht="45">
      <c r="A23" s="303" t="s">
        <v>0</v>
      </c>
      <c r="B23" s="303" t="s">
        <v>505</v>
      </c>
      <c r="C23" s="303" t="s">
        <v>506</v>
      </c>
      <c r="D23" s="303" t="s">
        <v>489</v>
      </c>
      <c r="E23" s="303" t="s">
        <v>490</v>
      </c>
    </row>
    <row r="24" spans="1:5" s="82" customFormat="1" ht="15">
      <c r="A24" s="314" t="s">
        <v>501</v>
      </c>
      <c r="B24" s="305">
        <v>0.16</v>
      </c>
      <c r="C24" s="306">
        <v>0.17</v>
      </c>
      <c r="D24" s="306">
        <f>C24-B24</f>
        <v>1.0000000000000009E-2</v>
      </c>
      <c r="E24" s="307" t="s">
        <v>507</v>
      </c>
    </row>
    <row r="25" spans="1:5" s="82" customFormat="1" ht="15">
      <c r="A25" s="314" t="s">
        <v>508</v>
      </c>
      <c r="B25" s="305">
        <v>0.16</v>
      </c>
      <c r="C25" s="306">
        <v>0.15</v>
      </c>
      <c r="D25" s="306">
        <f>C25-B25</f>
        <v>-1.0000000000000009E-2</v>
      </c>
      <c r="E25" s="307" t="s">
        <v>460</v>
      </c>
    </row>
    <row r="27" spans="1:5" s="82" customFormat="1" ht="15">
      <c r="A27" s="36" t="s">
        <v>517</v>
      </c>
      <c r="B27" s="54"/>
      <c r="C27" s="302"/>
      <c r="E27" s="55"/>
    </row>
    <row r="28" spans="1:5" s="82" customFormat="1" ht="45">
      <c r="A28" s="303" t="s">
        <v>0</v>
      </c>
      <c r="B28" s="303" t="s">
        <v>505</v>
      </c>
      <c r="C28" s="303" t="s">
        <v>519</v>
      </c>
      <c r="D28" s="303" t="s">
        <v>489</v>
      </c>
      <c r="E28" s="303" t="s">
        <v>490</v>
      </c>
    </row>
    <row r="29" spans="1:5" s="82" customFormat="1" ht="15">
      <c r="A29" s="333" t="s">
        <v>501</v>
      </c>
      <c r="B29" s="305">
        <v>0.17</v>
      </c>
      <c r="C29" s="306">
        <v>0.2</v>
      </c>
      <c r="D29" s="306">
        <f>C29-B29</f>
        <v>0.03</v>
      </c>
      <c r="E29" s="307" t="s">
        <v>441</v>
      </c>
    </row>
    <row r="30" spans="1:5" s="82" customFormat="1" ht="15">
      <c r="A30" s="333" t="s">
        <v>508</v>
      </c>
      <c r="B30" s="305">
        <v>0.15</v>
      </c>
      <c r="C30" s="306">
        <v>0.12</v>
      </c>
      <c r="D30" s="306">
        <f>C30-B30</f>
        <v>-0.03</v>
      </c>
      <c r="E30" s="307" t="s">
        <v>427</v>
      </c>
    </row>
  </sheetData>
  <mergeCells count="19">
    <mergeCell ref="H9:H10"/>
    <mergeCell ref="C9:C10"/>
    <mergeCell ref="D9:D10"/>
    <mergeCell ref="E9:E10"/>
    <mergeCell ref="F9:F10"/>
    <mergeCell ref="F7:F8"/>
    <mergeCell ref="F4:F6"/>
    <mergeCell ref="H4:H6"/>
    <mergeCell ref="D7:D8"/>
    <mergeCell ref="H7:H8"/>
    <mergeCell ref="B9:B10"/>
    <mergeCell ref="A4:A6"/>
    <mergeCell ref="C4:C6"/>
    <mergeCell ref="D4:D6"/>
    <mergeCell ref="E4:E6"/>
    <mergeCell ref="A7:A8"/>
    <mergeCell ref="C7:C8"/>
    <mergeCell ref="E7:E8"/>
    <mergeCell ref="B7:B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9"/>
  <sheetViews>
    <sheetView rightToLeft="1" zoomScale="90" zoomScaleNormal="90" workbookViewId="0">
      <selection activeCell="E30" sqref="E30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299" t="s">
        <v>32</v>
      </c>
      <c r="B1" s="5"/>
      <c r="C1" s="5"/>
      <c r="D1" s="6"/>
      <c r="E1" s="5"/>
      <c r="F1" s="6"/>
    </row>
    <row r="2" spans="1:8" ht="15.75" thickTop="1" thickBot="1"/>
    <row r="3" spans="1:8" s="280" customFormat="1" ht="30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22" t="s">
        <v>500</v>
      </c>
      <c r="B4" s="455">
        <v>0.436222</v>
      </c>
      <c r="C4" s="451">
        <v>0.4</v>
      </c>
      <c r="D4" s="433">
        <v>0.42</v>
      </c>
      <c r="E4" s="435" t="s">
        <v>6</v>
      </c>
      <c r="F4" s="442" t="s">
        <v>421</v>
      </c>
      <c r="G4" s="86" t="s">
        <v>39</v>
      </c>
      <c r="H4" s="444">
        <f>D4-C4</f>
        <v>1.9999999999999962E-2</v>
      </c>
    </row>
    <row r="5" spans="1:8">
      <c r="A5" s="422"/>
      <c r="B5" s="456"/>
      <c r="C5" s="451"/>
      <c r="D5" s="433"/>
      <c r="E5" s="436"/>
      <c r="F5" s="442"/>
      <c r="G5" s="86" t="s">
        <v>22</v>
      </c>
      <c r="H5" s="410"/>
    </row>
    <row r="6" spans="1:8">
      <c r="A6" s="356"/>
      <c r="B6" s="457"/>
      <c r="C6" s="452"/>
      <c r="D6" s="434"/>
      <c r="E6" s="436"/>
      <c r="F6" s="443"/>
      <c r="G6" s="87"/>
      <c r="H6" s="403"/>
    </row>
    <row r="7" spans="1:8">
      <c r="A7" s="428" t="s">
        <v>497</v>
      </c>
      <c r="B7" s="453">
        <v>0.18721198999999999</v>
      </c>
      <c r="C7" s="449">
        <v>0.21</v>
      </c>
      <c r="D7" s="445">
        <v>0.21</v>
      </c>
      <c r="E7" s="437" t="s">
        <v>7</v>
      </c>
      <c r="F7" s="440" t="s">
        <v>451</v>
      </c>
      <c r="G7" s="88" t="s">
        <v>25</v>
      </c>
      <c r="H7" s="411">
        <f>D7-C7</f>
        <v>0</v>
      </c>
    </row>
    <row r="8" spans="1:8">
      <c r="A8" s="448"/>
      <c r="B8" s="454"/>
      <c r="C8" s="450"/>
      <c r="D8" s="446"/>
      <c r="E8" s="437"/>
      <c r="F8" s="441"/>
      <c r="G8" s="87" t="s">
        <v>26</v>
      </c>
      <c r="H8" s="412"/>
    </row>
    <row r="9" spans="1:8" ht="14.25" customHeight="1">
      <c r="A9" s="309" t="s">
        <v>498</v>
      </c>
      <c r="B9" s="458">
        <v>0.13841094000000001</v>
      </c>
      <c r="C9" s="449">
        <v>0.16</v>
      </c>
      <c r="D9" s="445">
        <v>0.12</v>
      </c>
      <c r="E9" s="363" t="s">
        <v>6</v>
      </c>
      <c r="F9" s="447" t="s">
        <v>458</v>
      </c>
      <c r="G9" s="88" t="s">
        <v>27</v>
      </c>
      <c r="H9" s="411">
        <f>D9-C9</f>
        <v>-4.0000000000000008E-2</v>
      </c>
    </row>
    <row r="10" spans="1:8">
      <c r="A10" s="146"/>
      <c r="B10" s="459"/>
      <c r="C10" s="450"/>
      <c r="D10" s="446"/>
      <c r="E10" s="363"/>
      <c r="F10" s="443"/>
      <c r="G10" s="89" t="s">
        <v>28</v>
      </c>
      <c r="H10" s="412"/>
    </row>
    <row r="11" spans="1:8" ht="15">
      <c r="A11" s="136" t="s">
        <v>15</v>
      </c>
      <c r="B11" s="216">
        <v>1.4381059999999999E-2</v>
      </c>
      <c r="C11" s="270">
        <v>0.04</v>
      </c>
      <c r="D11" s="300">
        <v>0.04</v>
      </c>
      <c r="E11" s="233" t="s">
        <v>7</v>
      </c>
      <c r="F11" s="120" t="s">
        <v>38</v>
      </c>
      <c r="G11" s="115" t="s">
        <v>428</v>
      </c>
      <c r="H11" s="119">
        <f>D11-C11</f>
        <v>0</v>
      </c>
    </row>
    <row r="12" spans="1:8" ht="15">
      <c r="A12" s="308" t="s">
        <v>501</v>
      </c>
      <c r="B12" s="216">
        <v>0.12595017</v>
      </c>
      <c r="C12" s="270">
        <v>0.1</v>
      </c>
      <c r="D12" s="300">
        <v>0.1</v>
      </c>
      <c r="E12" s="233" t="s">
        <v>7</v>
      </c>
      <c r="F12" s="19" t="s">
        <v>449</v>
      </c>
      <c r="G12" s="93" t="s">
        <v>435</v>
      </c>
      <c r="H12" s="119">
        <f>D12-C12</f>
        <v>0</v>
      </c>
    </row>
    <row r="13" spans="1:8" ht="15">
      <c r="A13" s="308" t="s">
        <v>426</v>
      </c>
      <c r="B13" s="216">
        <v>1.204186E-2</v>
      </c>
      <c r="C13" s="270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5.75" thickBot="1">
      <c r="A14" s="309" t="s">
        <v>499</v>
      </c>
      <c r="B14" s="217">
        <v>0.11564563</v>
      </c>
      <c r="C14" s="271">
        <v>0.15</v>
      </c>
      <c r="D14" s="301">
        <v>0.15</v>
      </c>
      <c r="E14" s="23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1.0298636499999998</v>
      </c>
      <c r="C15" s="272">
        <f>SUM(C4:C14)</f>
        <v>1.0900000000000001</v>
      </c>
      <c r="D15" s="259">
        <f>SUM(D4:D14)</f>
        <v>1.07</v>
      </c>
      <c r="E15" s="236"/>
      <c r="F15" s="78"/>
      <c r="G15" s="101"/>
      <c r="H15" s="73">
        <f>SUM(H4:H14)</f>
        <v>-2.0000000000000046E-2</v>
      </c>
    </row>
    <row r="16" spans="1:8" ht="15.75" thickBot="1">
      <c r="A16" s="148" t="s">
        <v>5</v>
      </c>
      <c r="B16" s="218">
        <v>0.177339</v>
      </c>
      <c r="C16" s="273">
        <v>0.19</v>
      </c>
      <c r="D16" s="260">
        <v>0.15</v>
      </c>
      <c r="E16" s="239" t="s">
        <v>6</v>
      </c>
      <c r="F16" s="67" t="s">
        <v>446</v>
      </c>
      <c r="G16" s="106" t="s">
        <v>29</v>
      </c>
      <c r="H16" s="79">
        <f>D16-C16</f>
        <v>-4.0000000000000008E-2</v>
      </c>
    </row>
    <row r="17" spans="1:5">
      <c r="C17" s="274"/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491</v>
      </c>
      <c r="B20" s="305">
        <v>0.21</v>
      </c>
      <c r="C20" s="306">
        <v>0.2</v>
      </c>
      <c r="D20" s="306">
        <f>C20-B20</f>
        <v>-9.9999999999999811E-3</v>
      </c>
      <c r="E20" s="307" t="s">
        <v>441</v>
      </c>
    </row>
    <row r="21" spans="1:5" s="82" customFormat="1" ht="15">
      <c r="A21" s="314" t="s">
        <v>501</v>
      </c>
      <c r="B21" s="305">
        <v>0.1</v>
      </c>
      <c r="C21" s="306">
        <v>0.12</v>
      </c>
      <c r="D21" s="306">
        <f>C21-B21</f>
        <v>1.999999999999999E-2</v>
      </c>
      <c r="E21" s="307" t="s">
        <v>427</v>
      </c>
    </row>
    <row r="22" spans="1:5" s="82" customFormat="1" ht="15">
      <c r="A22" s="314" t="s">
        <v>508</v>
      </c>
      <c r="B22" s="305">
        <v>0.15</v>
      </c>
      <c r="C22" s="306">
        <v>0.14000000000000001</v>
      </c>
      <c r="D22" s="306">
        <f>C22-B22</f>
        <v>-9.9999999999999811E-3</v>
      </c>
      <c r="E22" s="307" t="s">
        <v>509</v>
      </c>
    </row>
    <row r="25" spans="1:5" s="82" customFormat="1" ht="15">
      <c r="A25" s="36" t="s">
        <v>517</v>
      </c>
      <c r="B25" s="54"/>
      <c r="C25" s="302"/>
      <c r="E25" s="55"/>
    </row>
    <row r="26" spans="1:5" s="82" customFormat="1" ht="45">
      <c r="A26" s="303" t="s">
        <v>0</v>
      </c>
      <c r="B26" s="303" t="s">
        <v>469</v>
      </c>
      <c r="C26" s="303" t="s">
        <v>519</v>
      </c>
      <c r="D26" s="303" t="s">
        <v>489</v>
      </c>
      <c r="E26" s="303" t="s">
        <v>490</v>
      </c>
    </row>
    <row r="27" spans="1:5" s="82" customFormat="1" ht="15">
      <c r="A27" s="333" t="s">
        <v>518</v>
      </c>
      <c r="B27" s="305">
        <v>0.42</v>
      </c>
      <c r="C27" s="306">
        <v>0.4</v>
      </c>
      <c r="D27" s="306">
        <f>C27-B27</f>
        <v>-1.9999999999999962E-2</v>
      </c>
      <c r="E27" s="307" t="s">
        <v>59</v>
      </c>
    </row>
    <row r="28" spans="1:5" s="82" customFormat="1" ht="15">
      <c r="A28" s="333" t="s">
        <v>501</v>
      </c>
      <c r="B28" s="305">
        <v>0.12</v>
      </c>
      <c r="C28" s="306">
        <v>0.15</v>
      </c>
      <c r="D28" s="306">
        <f>C28-B28</f>
        <v>0.03</v>
      </c>
      <c r="E28" s="307" t="s">
        <v>460</v>
      </c>
    </row>
    <row r="29" spans="1:5" s="82" customFormat="1" ht="15">
      <c r="A29" s="333" t="s">
        <v>508</v>
      </c>
      <c r="B29" s="305">
        <v>0.14000000000000001</v>
      </c>
      <c r="C29" s="306">
        <v>0.13</v>
      </c>
      <c r="D29" s="306">
        <f>C29-B29</f>
        <v>-1.0000000000000009E-2</v>
      </c>
      <c r="E29" s="307" t="s">
        <v>463</v>
      </c>
    </row>
  </sheetData>
  <mergeCells count="20">
    <mergeCell ref="D9:D10"/>
    <mergeCell ref="E9:E10"/>
    <mergeCell ref="F9:F10"/>
    <mergeCell ref="B9:B10"/>
    <mergeCell ref="H9:H10"/>
    <mergeCell ref="C9:C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="90" zoomScaleNormal="90" workbookViewId="0">
      <selection activeCell="B29" sqref="B29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22" t="s">
        <v>500</v>
      </c>
      <c r="B4" s="455">
        <v>0.29224699999999998</v>
      </c>
      <c r="C4" s="424">
        <v>0.28000000000000003</v>
      </c>
      <c r="D4" s="433">
        <v>0.3</v>
      </c>
      <c r="E4" s="461" t="s">
        <v>6</v>
      </c>
      <c r="F4" s="442" t="s">
        <v>484</v>
      </c>
      <c r="G4" s="86" t="s">
        <v>39</v>
      </c>
      <c r="H4" s="444">
        <f>D4-C4</f>
        <v>1.9999999999999962E-2</v>
      </c>
    </row>
    <row r="5" spans="1:8">
      <c r="A5" s="422"/>
      <c r="B5" s="456"/>
      <c r="C5" s="424"/>
      <c r="D5" s="433"/>
      <c r="E5" s="462"/>
      <c r="F5" s="442"/>
      <c r="G5" s="86" t="s">
        <v>22</v>
      </c>
      <c r="H5" s="410"/>
    </row>
    <row r="6" spans="1:8">
      <c r="A6" s="356"/>
      <c r="B6" s="457"/>
      <c r="C6" s="425"/>
      <c r="D6" s="434"/>
      <c r="E6" s="462"/>
      <c r="F6" s="443"/>
      <c r="G6" s="87"/>
      <c r="H6" s="403"/>
    </row>
    <row r="7" spans="1:8">
      <c r="A7" s="428" t="s">
        <v>497</v>
      </c>
      <c r="B7" s="453">
        <v>0.26735934</v>
      </c>
      <c r="C7" s="426">
        <v>0.31</v>
      </c>
      <c r="D7" s="445">
        <v>0.31</v>
      </c>
      <c r="E7" s="460" t="s">
        <v>7</v>
      </c>
      <c r="F7" s="440" t="s">
        <v>461</v>
      </c>
      <c r="G7" s="88" t="s">
        <v>25</v>
      </c>
      <c r="H7" s="411">
        <f>D7-C7</f>
        <v>0</v>
      </c>
    </row>
    <row r="8" spans="1:8">
      <c r="A8" s="448"/>
      <c r="B8" s="454"/>
      <c r="C8" s="427"/>
      <c r="D8" s="446"/>
      <c r="E8" s="460"/>
      <c r="F8" s="441"/>
      <c r="G8" s="87" t="s">
        <v>26</v>
      </c>
      <c r="H8" s="412"/>
    </row>
    <row r="9" spans="1:8" ht="14.25" customHeight="1">
      <c r="A9" s="309" t="s">
        <v>498</v>
      </c>
      <c r="B9" s="458">
        <v>0.15644860999999999</v>
      </c>
      <c r="C9" s="426">
        <v>0.16</v>
      </c>
      <c r="D9" s="445">
        <v>0.12</v>
      </c>
      <c r="E9" s="463" t="s">
        <v>6</v>
      </c>
      <c r="F9" s="447" t="s">
        <v>458</v>
      </c>
      <c r="G9" s="88" t="s">
        <v>27</v>
      </c>
      <c r="H9" s="411">
        <f>D9-C9</f>
        <v>-4.0000000000000008E-2</v>
      </c>
    </row>
    <row r="10" spans="1:8">
      <c r="A10" s="146"/>
      <c r="B10" s="459"/>
      <c r="C10" s="427"/>
      <c r="D10" s="446"/>
      <c r="E10" s="463"/>
      <c r="F10" s="443"/>
      <c r="G10" s="89" t="s">
        <v>28</v>
      </c>
      <c r="H10" s="412"/>
    </row>
    <row r="11" spans="1:8">
      <c r="A11" s="136" t="s">
        <v>15</v>
      </c>
      <c r="B11" s="216">
        <v>1.435256E-2</v>
      </c>
      <c r="C11" s="75">
        <v>0.04</v>
      </c>
      <c r="D11" s="300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08" t="s">
        <v>501</v>
      </c>
      <c r="B12" s="216">
        <v>0.12784424999999999</v>
      </c>
      <c r="C12" s="75">
        <v>0.11</v>
      </c>
      <c r="D12" s="300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1.455453E-2</v>
      </c>
      <c r="C13" s="75">
        <v>0.02</v>
      </c>
      <c r="D13" s="300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5" thickBot="1">
      <c r="A14" s="309" t="s">
        <v>499</v>
      </c>
      <c r="B14" s="217">
        <v>0.12810984</v>
      </c>
      <c r="C14" s="68">
        <v>0.15</v>
      </c>
      <c r="D14" s="301">
        <v>0.15</v>
      </c>
      <c r="E14" s="11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1.0009161299999998</v>
      </c>
      <c r="C15" s="206">
        <f>SUM(C4:C14)</f>
        <v>1.07</v>
      </c>
      <c r="D15" s="259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5" thickBot="1">
      <c r="A16" s="148" t="s">
        <v>5</v>
      </c>
      <c r="B16" s="218">
        <v>0.14431099999999999</v>
      </c>
      <c r="C16" s="255">
        <v>0.15</v>
      </c>
      <c r="D16" s="275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8" spans="1:5" s="82" customFormat="1" ht="15">
      <c r="A18" s="36" t="s">
        <v>504</v>
      </c>
      <c r="B18" s="54"/>
      <c r="C18" s="302"/>
      <c r="E18" s="55"/>
    </row>
    <row r="19" spans="1:5" s="82" customFormat="1" ht="45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 ht="15">
      <c r="A20" s="314" t="s">
        <v>501</v>
      </c>
      <c r="B20" s="305">
        <v>0.11</v>
      </c>
      <c r="C20" s="306">
        <v>0.12</v>
      </c>
      <c r="D20" s="306">
        <f>C20-B20</f>
        <v>9.999999999999995E-3</v>
      </c>
      <c r="E20" s="307" t="s">
        <v>427</v>
      </c>
    </row>
    <row r="21" spans="1:5" s="82" customFormat="1" ht="15">
      <c r="A21" s="314" t="s">
        <v>508</v>
      </c>
      <c r="B21" s="305">
        <v>0.15</v>
      </c>
      <c r="C21" s="306">
        <v>0.14000000000000001</v>
      </c>
      <c r="D21" s="306">
        <f>C21-B21</f>
        <v>-9.9999999999999811E-3</v>
      </c>
      <c r="E21" s="307" t="s">
        <v>509</v>
      </c>
    </row>
    <row r="22" spans="1:5" customFormat="1"/>
    <row r="23" spans="1:5" s="82" customFormat="1" ht="15">
      <c r="A23" s="36" t="s">
        <v>517</v>
      </c>
      <c r="B23" s="54"/>
      <c r="C23" s="302"/>
      <c r="E23" s="55"/>
    </row>
    <row r="24" spans="1:5" s="82" customFormat="1" ht="45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 ht="15">
      <c r="A25" s="333" t="s">
        <v>501</v>
      </c>
      <c r="B25" s="305">
        <v>0.12</v>
      </c>
      <c r="C25" s="306">
        <v>0.15</v>
      </c>
      <c r="D25" s="306">
        <f>C25-B25</f>
        <v>0.03</v>
      </c>
      <c r="E25" s="307" t="s">
        <v>460</v>
      </c>
    </row>
    <row r="26" spans="1:5" s="82" customFormat="1" ht="15">
      <c r="A26" s="333" t="s">
        <v>508</v>
      </c>
      <c r="B26" s="305">
        <v>0.14000000000000001</v>
      </c>
      <c r="C26" s="306">
        <v>0.11</v>
      </c>
      <c r="D26" s="306">
        <f>C26-B26</f>
        <v>-3.0000000000000013E-2</v>
      </c>
      <c r="E26" s="307" t="s">
        <v>442</v>
      </c>
    </row>
  </sheetData>
  <mergeCells count="20">
    <mergeCell ref="D9:D10"/>
    <mergeCell ref="E9:E10"/>
    <mergeCell ref="F9:F10"/>
    <mergeCell ref="B9:B10"/>
    <mergeCell ref="H9:H10"/>
    <mergeCell ref="C9:C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299" t="s">
        <v>430</v>
      </c>
    </row>
    <row r="2" spans="1:8" ht="13.5" customHeight="1" thickTop="1" thickBot="1"/>
    <row r="3" spans="1:8" ht="83.2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3.5" customHeight="1">
      <c r="A4" s="422" t="s">
        <v>500</v>
      </c>
      <c r="B4" s="455">
        <v>0.236376</v>
      </c>
      <c r="C4" s="424">
        <v>0.26</v>
      </c>
      <c r="D4" s="433">
        <v>0.26</v>
      </c>
      <c r="E4" s="461" t="s">
        <v>6</v>
      </c>
      <c r="F4" s="442" t="s">
        <v>440</v>
      </c>
      <c r="G4" s="86" t="s">
        <v>39</v>
      </c>
      <c r="H4" s="444">
        <f>D4-C4</f>
        <v>0</v>
      </c>
    </row>
    <row r="5" spans="1:8" ht="13.5" customHeight="1">
      <c r="A5" s="422"/>
      <c r="B5" s="456"/>
      <c r="C5" s="424"/>
      <c r="D5" s="433"/>
      <c r="E5" s="462"/>
      <c r="F5" s="442"/>
      <c r="G5" s="86" t="s">
        <v>22</v>
      </c>
      <c r="H5" s="410"/>
    </row>
    <row r="6" spans="1:8" ht="13.5" customHeight="1">
      <c r="A6" s="356"/>
      <c r="B6" s="457"/>
      <c r="C6" s="425"/>
      <c r="D6" s="434"/>
      <c r="E6" s="462"/>
      <c r="F6" s="443"/>
      <c r="G6" s="87"/>
      <c r="H6" s="403"/>
    </row>
    <row r="7" spans="1:8" ht="13.5" customHeight="1">
      <c r="A7" s="428" t="s">
        <v>497</v>
      </c>
      <c r="B7" s="453">
        <v>0.35032707000000002</v>
      </c>
      <c r="C7" s="426">
        <v>0.32</v>
      </c>
      <c r="D7" s="445">
        <v>0.32</v>
      </c>
      <c r="E7" s="460" t="s">
        <v>7</v>
      </c>
      <c r="F7" s="440" t="s">
        <v>452</v>
      </c>
      <c r="G7" s="88" t="s">
        <v>25</v>
      </c>
      <c r="H7" s="411">
        <f>D7-C7</f>
        <v>0</v>
      </c>
    </row>
    <row r="8" spans="1:8" ht="13.5" customHeight="1">
      <c r="A8" s="448"/>
      <c r="B8" s="454"/>
      <c r="C8" s="427"/>
      <c r="D8" s="446"/>
      <c r="E8" s="460"/>
      <c r="F8" s="441"/>
      <c r="G8" s="87" t="s">
        <v>26</v>
      </c>
      <c r="H8" s="412"/>
    </row>
    <row r="9" spans="1:8" ht="13.5" customHeight="1">
      <c r="A9" s="309" t="s">
        <v>498</v>
      </c>
      <c r="B9" s="458">
        <v>0.12913500999999999</v>
      </c>
      <c r="C9" s="426">
        <v>0.15</v>
      </c>
      <c r="D9" s="445">
        <v>0.12</v>
      </c>
      <c r="E9" s="463" t="s">
        <v>6</v>
      </c>
      <c r="F9" s="447" t="s">
        <v>458</v>
      </c>
      <c r="G9" s="88" t="s">
        <v>27</v>
      </c>
      <c r="H9" s="411">
        <f>D9-C9</f>
        <v>-0.03</v>
      </c>
    </row>
    <row r="10" spans="1:8">
      <c r="A10" s="146"/>
      <c r="B10" s="459"/>
      <c r="C10" s="427"/>
      <c r="D10" s="446"/>
      <c r="E10" s="463"/>
      <c r="F10" s="443"/>
      <c r="G10" s="89" t="s">
        <v>28</v>
      </c>
      <c r="H10" s="412"/>
    </row>
    <row r="11" spans="1:8" ht="13.5" customHeight="1">
      <c r="A11" s="136" t="s">
        <v>15</v>
      </c>
      <c r="B11" s="216">
        <v>1.54483E-2</v>
      </c>
      <c r="C11" s="75">
        <v>0.05</v>
      </c>
      <c r="D11" s="297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08" t="s">
        <v>501</v>
      </c>
      <c r="B12" s="216">
        <v>7.4966400000000002E-2</v>
      </c>
      <c r="C12" s="75">
        <v>0.08</v>
      </c>
      <c r="D12" s="297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08" t="s">
        <v>426</v>
      </c>
      <c r="B13" s="216">
        <v>3.1438899999999999E-3</v>
      </c>
      <c r="C13" s="75">
        <v>0.02</v>
      </c>
      <c r="D13" s="297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09" t="s">
        <v>499</v>
      </c>
      <c r="B14" s="217">
        <v>0.18262605000000001</v>
      </c>
      <c r="C14" s="68">
        <v>0.18</v>
      </c>
      <c r="D14" s="298">
        <v>0.18</v>
      </c>
      <c r="E14" s="118" t="s">
        <v>7</v>
      </c>
      <c r="F14" s="121" t="s">
        <v>450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0.99202271999999991</v>
      </c>
      <c r="C15" s="206">
        <f>SUM(C4:C14)</f>
        <v>1.06</v>
      </c>
      <c r="D15" s="259">
        <f>SUM(D4:D14)</f>
        <v>1.03</v>
      </c>
      <c r="E15" s="78"/>
      <c r="F15" s="78"/>
      <c r="G15" s="101"/>
      <c r="H15" s="73">
        <f>SUM(H4:H14)</f>
        <v>-0.03</v>
      </c>
    </row>
    <row r="16" spans="1:8" ht="15" thickBot="1">
      <c r="A16" s="148" t="s">
        <v>5</v>
      </c>
      <c r="B16" s="218">
        <v>9.9753999999999995E-2</v>
      </c>
      <c r="C16" s="71">
        <v>0.15</v>
      </c>
      <c r="D16" s="260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F7:F8"/>
    <mergeCell ref="C4:C6"/>
    <mergeCell ref="H4:H6"/>
    <mergeCell ref="H7:H8"/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42" t="s">
        <v>445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64" t="s">
        <v>88</v>
      </c>
      <c r="B12" s="465"/>
      <c r="C12" s="466"/>
    </row>
    <row r="13" spans="1:3">
      <c r="A13" s="467"/>
      <c r="B13" s="468"/>
      <c r="C13" s="469"/>
    </row>
    <row r="14" spans="1:3" ht="15" thickBot="1">
      <c r="A14" s="470"/>
      <c r="B14" s="471"/>
      <c r="C14" s="472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2" sqref="B2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55" t="s">
        <v>437</v>
      </c>
    </row>
    <row r="2" spans="2:4" ht="15.75">
      <c r="B2" s="11" t="s">
        <v>510</v>
      </c>
    </row>
    <row r="4" spans="2:4" ht="15" thickBot="1">
      <c r="B4" s="10" t="s">
        <v>8</v>
      </c>
      <c r="C4" s="10" t="s">
        <v>9</v>
      </c>
    </row>
    <row r="5" spans="2:4" ht="63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64" t="s">
        <v>88</v>
      </c>
      <c r="C11" s="465"/>
      <c r="D11" s="466"/>
    </row>
    <row r="12" spans="2:4" s="82" customFormat="1">
      <c r="B12" s="467"/>
      <c r="C12" s="468"/>
      <c r="D12" s="469"/>
    </row>
    <row r="13" spans="2:4" s="82" customFormat="1" ht="15" thickBot="1">
      <c r="B13" s="470"/>
      <c r="C13" s="471"/>
      <c r="D13" s="472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68475-6120-41BA-899A-D252041F79D2}"/>
</file>

<file path=customXml/itemProps2.xml><?xml version="1.0" encoding="utf-8"?>
<ds:datastoreItem xmlns:ds="http://schemas.openxmlformats.org/officeDocument/2006/customXml" ds:itemID="{75D16F68-D097-4C58-8C3F-2E497934F59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2022-11-21T06:45:03Z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