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activeTab="3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כללי'!$B$1:$I$72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D20" i="18" l="1"/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53" i="24" l="1"/>
  <c r="H18" i="2" l="1"/>
  <c r="E53" i="24" l="1"/>
  <c r="E15" i="24" l="1"/>
  <c r="E70" i="24" l="1"/>
  <c r="E36" i="24" l="1"/>
  <c r="H16" i="19" l="1"/>
  <c r="D15" i="22" l="1"/>
  <c r="D15" i="20"/>
  <c r="D15" i="19"/>
  <c r="D15" i="18"/>
  <c r="D17" i="2"/>
  <c r="D15" i="10"/>
  <c r="D15" i="1"/>
  <c r="C70" i="24" l="1"/>
  <c r="B9" i="2" l="1"/>
  <c r="C36" i="24" l="1"/>
  <c r="C15" i="24"/>
  <c r="B15" i="22"/>
  <c r="B15" i="20"/>
  <c r="B15" i="19"/>
  <c r="B15" i="18"/>
  <c r="B15" i="1"/>
  <c r="B17" i="2"/>
  <c r="B15" i="10"/>
  <c r="I71" i="24" l="1"/>
  <c r="I69" i="24"/>
  <c r="I68" i="24"/>
  <c r="I67" i="24"/>
  <c r="I65" i="24"/>
  <c r="I63" i="24"/>
  <c r="I60" i="24"/>
  <c r="H9" i="1" l="1"/>
  <c r="H10" i="2"/>
  <c r="D70" i="24" l="1"/>
  <c r="I70" i="24" s="1"/>
  <c r="D53" i="24"/>
  <c r="D36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34" i="24" l="1"/>
  <c r="I37" i="24" l="1"/>
  <c r="I35" i="24"/>
  <c r="I33" i="24"/>
  <c r="I31" i="24"/>
  <c r="I29" i="24"/>
  <c r="I26" i="24"/>
  <c r="I36" i="24" l="1"/>
  <c r="I16" i="24"/>
  <c r="I14" i="24"/>
  <c r="I13" i="24"/>
  <c r="I12" i="24"/>
  <c r="I10" i="24"/>
  <c r="I8" i="24"/>
  <c r="I5" i="24"/>
  <c r="I54" i="24"/>
  <c r="I52" i="24"/>
  <c r="I51" i="24"/>
  <c r="I50" i="24"/>
  <c r="I48" i="24"/>
  <c r="I46" i="24"/>
  <c r="I43" i="24"/>
  <c r="I53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<sst xmlns="http://schemas.openxmlformats.org/spreadsheetml/2006/main" count="1333" uniqueCount="507">
  <si>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</si>
  <si>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</si>
  <si>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</si>
  <si>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</si>
  <si>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</si>
  <si>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</si>
  <si>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</si>
  <si>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</si>
  <si>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</si>
  <si>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</si>
  <si>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</si>
  <si>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</si>
  <si>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</si>
  <si>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</si>
  <si>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</si>
  <si>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</si>
  <si>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</si>
  <si>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</si>
  <si>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</si>
  <si>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</si>
  <si>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</si>
  <si>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</si>
  <si>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</si>
  <si>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</si>
  <si>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</si>
  <si>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</si>
  <si>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</si>
  <si>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</si>
  <si>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</si>
  <si>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</si>
  <si>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</si>
  <si>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</si>
  <si>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</si>
  <si>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</si>
  <si>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</si>
  <si>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</si>
  <si>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</si>
  <si>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</si>
  <si>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</si>
  <si>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</si>
  <si>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</si>
  <si>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</si>
  <si>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</si>
  <si>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</si>
  <si>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</si>
  <si>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</si>
  <si>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</si>
  <si>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</si>
  <si>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</si>
  <si>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</si>
  <si>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</si>
  <si>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</si>
  <si>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</si>
  <si>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</si>
  <si>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</si>
  <si>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</si>
  <si>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</si>
  <si>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</si>
  <si>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</si>
  <si>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</si>
  <si>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</si>
  <si>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</si>
  <si>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</si>
  <si>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</si>
  <si>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</si>
  <si>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</si>
  <si>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</si>
  <si>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</si>
  <si>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</si>
  <si>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</si>
  <si>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</si>
  <si>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</si>
  <si>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</si>
  <si>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</si>
  <si>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</si>
  <si>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</si>
  <si>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</si>
  <si>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</si>
  <si>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</si>
  <si>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</si>
  <si>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</si>
  <si>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</si>
  <si>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</si>
  <si>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</si>
  <si>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</si>
  <si>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</si>
  <si>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</si>
  <si>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</si>
  <si>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</si>
  <si>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</si>
  <si>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</si>
  <si>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</si>
  <si>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</si>
  <si>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</si>
  <si>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</si>
  <si>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</si>
  <si>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</si>
  <si>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</si>
  <si>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</si>
  <si>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</si>
  <si>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</si>
  <si>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</si>
  <si>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</si>
  <si>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</si>
  <si>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</si>
  <si>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</si>
  <si>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</si>
  <si>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</si>
  <si>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</si>
  <si>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</si>
  <si>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</si>
  <si>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</si>
  <si>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</si>
  <si>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</si>
  <si>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</si>
  <si>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</si>
  <si>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</si>
  <si>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</si>
  <si>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</si>
  <si>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</si>
  <si>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</si>
  <si>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</si>
  <si>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</si>
  <si>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</si>
  <si>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</si>
  <si>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</si>
  <si>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</si>
  <si>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</si>
  <si>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</si>
  <si>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</si>
  <si>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</si>
  <si>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</si>
  <si>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</si>
  <si>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</si>
  <si>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</si>
  <si>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</si>
  <si>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</si>
  <si>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</si>
  <si>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</si>
  <si>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</si>
  <si>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</si>
  <si>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</si>
  <si>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</si>
  <si>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</si>
  <si>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</si>
  <si>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</si>
  <si>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</si>
  <si>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</si>
  <si>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</si>
  <si>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</si>
  <si>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</si>
  <si>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</si>
  <si>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</si>
  <si>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</si>
  <si>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</si>
  <si>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</si>
  <si>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</si>
  <si>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</si>
  <si>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</si>
  <si>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</si>
  <si>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</si>
  <si>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</si>
  <si>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</si>
  <si>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</si>
  <si>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</si>
  <si>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</si>
  <si>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</si>
  <si>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</si>
  <si>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</si>
  <si>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</si>
  <si>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</si>
  <si>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</si>
  <si>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</si>
  <si>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</si>
  <si>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</si>
  <si>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</si>
  <si>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</si>
  <si>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</si>
  <si>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</si>
  <si>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</si>
  <si>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</si>
  <si>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</si>
  <si>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</si>
  <si>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</si>
  <si>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</si>
  <si>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</si>
  <si>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</si>
  <si>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</si>
  <si>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</si>
  <si>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</si>
  <si>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</si>
  <si>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</si>
  <si>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</si>
  <si>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</si>
  <si>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</si>
  <si>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</si>
  <si>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</si>
  <si>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</si>
  <si>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</si>
  <si>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</si>
  <si>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</si>
  <si>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</si>
  <si>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</si>
  <si>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</si>
  <si>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</si>
  <si>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</si>
  <si>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</si>
  <si>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</si>
  <si>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</si>
  <si>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</si>
  <si>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</si>
  <si>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</si>
  <si>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</si>
  <si>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</si>
  <si>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</si>
  <si>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</si>
  <si>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</si>
  <si>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</si>
  <si>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</si>
  <si>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</si>
  <si>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</si>
  <si>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</si>
  <si>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</si>
  <si>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</si>
  <si>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</si>
  <si>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</si>
  <si>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</si>
  <si>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</si>
  <si>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</si>
  <si>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</si>
  <si>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</si>
  <si>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</si>
  <si>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</si>
  <si>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</si>
  <si>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</si>
  <si>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</si>
  <si>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</si>
  <si>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</si>
  <si>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</si>
  <si>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</si>
  <si>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</si>
  <si>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</si>
  <si>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</si>
  <si>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</si>
  <si>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</si>
  <si>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</si>
  <si>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</si>
  <si>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</si>
  <si>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</si>
  <si>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</si>
  <si>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</si>
  <si>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</si>
  <si>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</si>
  <si>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</si>
  <si>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</si>
  <si>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</si>
  <si>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</si>
  <si>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</si>
  <si>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</si>
  <si>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</si>
  <si>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</si>
  <si>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</si>
  <si>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</si>
  <si>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</si>
  <si>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</si>
  <si>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</si>
  <si>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</si>
  <si>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</si>
  <si>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</si>
  <si>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</si>
  <si>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</si>
  <si>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</si>
  <si>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</si>
  <si>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</si>
  <si>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</si>
  <si>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</si>
  <si>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</si>
  <si>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</si>
  <si>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</si>
  <si>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</si>
  <si>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</si>
  <si>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</si>
  <si>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</si>
  <si>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</si>
  <si>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</si>
  <si>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</si>
  <si>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</si>
  <si>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</si>
  <si>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</si>
  <si>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</si>
  <si>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</si>
  <si>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</si>
  <si>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</si>
  <si>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</si>
  <si>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</si>
  <si>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</si>
  <si>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</si>
  <si>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</si>
  <si>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</si>
  <si>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</si>
  <si>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</si>
  <si>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</si>
  <si>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</si>
  <si>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</si>
  <si>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</si>
  <si>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</si>
  <si>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</si>
  <si>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</si>
  <si>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</si>
  <si>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</si>
  <si>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</si>
  <si>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</si>
  <si>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</si>
  <si>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</si>
  <si>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</si>
  <si>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</si>
  <si>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</si>
  <si>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</si>
  <si>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</si>
  <si>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</si>
  <si>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</si>
  <si>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</si>
  <si>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</si>
  <si>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</si>
  <si>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</si>
  <si>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</si>
  <si>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</si>
  <si>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</si>
  <si>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</si>
  <si>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</si>
  <si>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</si>
  <si>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</si>
  <si>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</si>
  <si>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</si>
  <si>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</si>
  <si>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</si>
  <si>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</si>
  <si>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</si>
  <si>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</si>
  <si>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</si>
  <si>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</si>
  <si>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</si>
  <si>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</si>
  <si>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</si>
  <si>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</si>
  <si>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</si>
  <si>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</si>
  <si>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</si>
  <si>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</si>
  <si>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</si>
  <si>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</si>
  <si>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</si>
  <si>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</si>
  <si>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</si>
  <si>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</si>
  <si>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</si>
  <si>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</si>
  <si>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</si>
  <si>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</si>
  <si>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</si>
  <si>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</si>
  <si>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</si>
  <si>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</si>
  <si>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</si>
  <si>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</si>
  <si>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</si>
  <si>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</si>
  <si>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</si>
  <si>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</si>
  <si>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</si>
  <si>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</si>
  <si>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</si>
  <si>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</si>
  <si>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</si>
  <si>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</si>
  <si>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</si>
  <si>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</si>
  <si>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</si>
  <si>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</si>
  <si>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</si>
  <si>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</si>
  <si>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</si>
  <si>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</si>
  <si>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</si>
  <si>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</si>
  <si>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</si>
  <si>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</si>
  <si>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</si>
  <si>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</si>
  <si>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</si>
  <si>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</si>
  <si>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</si>
  <si>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</si>
  <si>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</si>
  <si>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</si>
  <si>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</si>
  <si>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</si>
  <si>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</si>
  <si>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</si>
  <si>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</si>
  <si>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</si>
  <si>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</si>
  <si>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</si>
  <si>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</si>
  <si>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</si>
  <si>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</si>
  <si>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</si>
  <si>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</si>
  <si>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</si>
  <si>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</si>
  <si>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</si>
  <si>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</si>
  <si>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</si>
  <si>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</si>
  <si>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</si>
  <si>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</si>
  <si>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</si>
  <si>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</si>
  <si>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</si>
  <si>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</si>
  <si>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</si>
  <si>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</si>
  <si>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</si>
  <si>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</si>
  <si>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</si>
  <si>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</si>
  <si>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</si>
  <si>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</si>
  <si>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</si>
  <si>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</si>
  <si>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</si>
  <si>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</si>
  <si>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</si>
  <si>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</si>
  <si>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</si>
  <si>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</si>
  <si>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</si>
  <si>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</si>
  <si>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</si>
  <si>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</si>
  <si>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</si>
  <si>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</si>
  <si>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</si>
  <si>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</si>
  <si>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</si>
  <si>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</si>
  <si>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</si>
  <si>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</si>
  <si>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</si>
  <si>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</si>
  <si>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</si>
  <si>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</si>
  <si>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</si>
  <si>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</si>
  <si>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</si>
  <si>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</si>
  <si>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</si>
  <si>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</si>
  <si>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</si>
  <si>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</si>
  <si>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</si>
  <si>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</si>
  <si>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</si>
  <si>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</si>
  <si>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</si>
  <si>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</si>
  <si>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</si>
  <si>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</si>
  <si>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</si>
  <si>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</si>
  <si>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</si>
  <si>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</si>
  <si>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</si>
  <si>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</si>
  <si>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</si>
  <si>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</si>
  <si>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מסלול כללי מיטב דש  2022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</si>
  <si>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</si>
  <si>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</si>
  <si>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</si>
  <si>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</si>
  <si>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</si>
  <si>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</si>
  <si>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</si>
  <si>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</si>
  <si>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</si>
  <si>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</si>
  <si>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</si>
  <si>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</si>
  <si>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</si>
  <si>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</si>
  <si>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שיעור חשיפה מומלץ לשנת 2021</t>
  </si>
  <si>
    <t>שינוי ממדיניות קודמת</t>
  </si>
  <si>
    <t>גבולות גזרה חדשים</t>
  </si>
  <si>
    <t>אג"ח ממשלתי</t>
  </si>
  <si>
    <t>מט"ח</t>
  </si>
  <si>
    <t>שינוי החל מתאריך 28.02.22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</si>
  <si>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</si>
  <si>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</si>
  <si>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</si>
  <si>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</si>
  <si>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</si>
  <si>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</si>
  <si>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</si>
  <si>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</si>
  <si>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בתאריך 27.03.2022 אישר הדירקטוריון את השינוי הבא</t>
  </si>
  <si>
    <t>שינוי החל מתאריך 27.03.22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</si>
</sst>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0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1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1" xfId="0" applyFont="1" applyFill="1" applyBorder="1" applyAlignment="1" applyProtection="1">
      <alignment horizontal="center" vertical="center" wrapText="1" readingOrder="1"/>
      <protection locked="0"/>
    </xf>
    <xf numFmtId="10" fontId="14" fillId="9" borderId="51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1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0" xfId="0" applyNumberForma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 readingOrder="2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1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7" xfId="3" applyFont="1" applyFill="1" applyBorder="1" applyAlignment="1">
      <alignment horizontal="center" vertical="center" wrapText="1"/>
    </xf>
    <xf numFmtId="0" fontId="7" fillId="11" borderId="17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11" borderId="40" xfId="3" applyNumberFormat="1" applyFill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0" fontId="0" fillId="3" borderId="58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5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9" fontId="7" fillId="11" borderId="17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9" fontId="10" fillId="11" borderId="17" xfId="3" applyNumberFormat="1" applyFill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4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8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2" xfId="0" applyFill="1" applyBorder="1" applyAlignment="1">
      <alignment horizontal="center" vertical="center" wrapText="1" readingOrder="2"/>
    </xf>
    <xf numFmtId="9" fontId="0" fillId="3" borderId="19" xfId="3" applyNumberFormat="1" applyFont="1" applyFill="1" applyBorder="1" applyAlignment="1">
      <alignment horizontal="center" vertical="center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33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10" fontId="1" fillId="2" borderId="5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7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165" fontId="0" fillId="0" borderId="0" xfId="0" applyNumberFormat="1" applyAlignment="1">
      <alignment horizontal="center"/>
    </xf>
    <xf numFmtId="0" fontId="10" fillId="3" borderId="42" xfId="3" applyFill="1" applyBorder="1" applyAlignment="1">
      <alignment horizontal="center" vertical="center" wrapText="1" readingOrder="2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44" xfId="3" applyFill="1" applyBorder="1" applyAlignment="1">
      <alignment horizontal="center" vertical="center" wrapText="1" readingOrder="2"/>
    </xf>
    <xf numFmtId="9" fontId="10" fillId="3" borderId="39" xfId="3" applyNumberFormat="1" applyFill="1" applyBorder="1" applyAlignment="1">
      <alignment horizontal="center" vertical="center" readingOrder="2"/>
    </xf>
    <xf numFmtId="0" fontId="0" fillId="3" borderId="38" xfId="3" applyFont="1" applyFill="1" applyBorder="1" applyAlignment="1">
      <alignment horizontal="center" vertical="center" wrapText="1" readingOrder="2"/>
    </xf>
    <xf numFmtId="0" fontId="0" fillId="0" borderId="38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10" fillId="0" borderId="63" xfId="3" applyBorder="1" applyAlignment="1">
      <alignment horizontal="center" vertical="center" readingOrder="2"/>
    </xf>
    <xf numFmtId="49" fontId="0" fillId="0" borderId="23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0" fontId="0" fillId="0" borderId="21" xfId="0" applyNumberFormat="1" applyFill="1" applyBorder="1" applyAlignment="1">
      <alignment horizontal="center"/>
    </xf>
    <xf numFmtId="10" fontId="0" fillId="0" borderId="23" xfId="1" applyNumberFormat="1" applyFon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1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6" fillId="0" borderId="0" xfId="0" applyFont="1" applyAlignment="1">
      <alignment horizontal="right"/>
    </xf>
    <xf numFmtId="9" fontId="0" fillId="11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9" fontId="12" fillId="11" borderId="36" xfId="0" applyNumberFormat="1" applyFont="1" applyFill="1" applyBorder="1" applyAlignment="1">
      <alignment horizontal="center"/>
    </xf>
    <xf numFmtId="9" fontId="0" fillId="11" borderId="40" xfId="0" applyNumberFormat="1" applyFill="1" applyBorder="1" applyAlignment="1">
      <alignment horizontal="center"/>
    </xf>
    <xf numFmtId="9" fontId="0" fillId="11" borderId="37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0" fontId="7" fillId="7" borderId="58" xfId="0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1" xfId="0" applyNumberForma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10" fontId="7" fillId="7" borderId="62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10" fontId="7" fillId="7" borderId="47" xfId="1" applyNumberFormat="1" applyFont="1" applyFill="1" applyBorder="1" applyAlignment="1">
      <alignment horizontal="center" vertical="center"/>
    </xf>
    <xf numFmtId="10" fontId="7" fillId="7" borderId="31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2" xfId="0" applyNumberFormat="1" applyFont="1" applyFill="1" applyBorder="1" applyAlignment="1">
      <alignment horizontal="center" vertical="center" wrapText="1"/>
    </xf>
    <xf numFmtId="10" fontId="7" fillId="7" borderId="52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3" borderId="18" xfId="3" applyFont="1" applyFill="1" applyBorder="1" applyAlignment="1">
      <alignment horizontal="center" vertical="center" wrapText="1" readingOrder="2"/>
    </xf>
    <xf numFmtId="0" fontId="16" fillId="3" borderId="32" xfId="0" applyFont="1" applyFill="1" applyBorder="1" applyAlignment="1">
      <alignment horizontal="center" vertical="center"/>
    </xf>
    <xf numFmtId="9" fontId="0" fillId="11" borderId="17" xfId="0" applyNumberFormat="1" applyFont="1" applyFill="1" applyBorder="1" applyAlignment="1">
      <alignment horizontal="center" vertical="center"/>
    </xf>
    <xf numFmtId="9" fontId="19" fillId="11" borderId="32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 wrapText="1"/>
    </xf>
    <xf numFmtId="9" fontId="3" fillId="4" borderId="40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20" fillId="4" borderId="17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9" fontId="3" fillId="4" borderId="17" xfId="3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21" fillId="4" borderId="40" xfId="3" applyNumberFormat="1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2" fillId="11" borderId="17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6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7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/>
    <xf numFmtId="0" fontId="7" fillId="0" borderId="48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49" xfId="3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44" xfId="3" applyNumberFormat="1" applyFont="1" applyFill="1" applyBorder="1" applyAlignment="1">
      <alignment horizontal="center" vertical="center"/>
    </xf>
    <xf numFmtId="9" fontId="25" fillId="4" borderId="45" xfId="3" applyNumberFormat="1" applyFont="1" applyFill="1" applyBorder="1" applyAlignment="1">
      <alignment horizontal="center" vertical="center"/>
    </xf>
    <xf numFmtId="9" fontId="3" fillId="4" borderId="63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7" xfId="3" applyNumberFormat="1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59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10" fontId="17" fillId="3" borderId="22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0" fontId="0" fillId="3" borderId="3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6" xfId="0" applyNumberFormat="1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9" fontId="3" fillId="4" borderId="4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 wrapText="1"/>
    </xf>
    <xf numFmtId="9" fontId="21" fillId="4" borderId="40" xfId="0" applyNumberFormat="1" applyFont="1" applyFill="1" applyBorder="1" applyAlignment="1">
      <alignment horizontal="center" vertical="center" wrapText="1"/>
    </xf>
    <xf numFmtId="9" fontId="21" fillId="4" borderId="36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2" xfId="1" applyNumberFormat="1" applyFont="1" applyFill="1" applyBorder="1" applyAlignment="1">
      <alignment horizontal="center" vertical="center" wrapText="1"/>
    </xf>
    <xf numFmtId="9" fontId="0" fillId="0" borderId="5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6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2" xfId="3" applyFont="1" applyFill="1" applyBorder="1" applyAlignment="1">
      <alignment horizontal="center" vertical="center"/>
    </xf>
    <xf numFmtId="9" fontId="10" fillId="3" borderId="44" xfId="3" applyNumberFormat="1" applyFont="1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44" xfId="3" applyNumberFormat="1" applyFont="1" applyBorder="1" applyAlignment="1">
      <alignment horizontal="center" vertical="center"/>
    </xf>
    <xf numFmtId="9" fontId="10" fillId="0" borderId="39" xfId="3" applyNumberFormat="1" applyFont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0" fillId="3" borderId="47" xfId="3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0" fillId="3" borderId="42" xfId="3" applyNumberFormat="1" applyFont="1" applyFill="1" applyBorder="1" applyAlignment="1">
      <alignment horizontal="center" vertical="center"/>
    </xf>
    <xf numFmtId="10" fontId="7" fillId="7" borderId="47" xfId="3" applyNumberFormat="1" applyFont="1" applyFill="1" applyBorder="1" applyAlignment="1">
      <alignment horizontal="center" vertical="center"/>
    </xf>
    <xf numFmtId="10" fontId="7" fillId="7" borderId="52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6" xfId="3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10" fontId="7" fillId="7" borderId="47" xfId="0" applyNumberFormat="1" applyFont="1" applyFill="1" applyBorder="1" applyAlignment="1">
      <alignment horizontal="center" vertical="center"/>
    </xf>
    <xf numFmtId="10" fontId="7" fillId="7" borderId="52" xfId="0" applyNumberFormat="1" applyFont="1" applyFill="1" applyBorder="1" applyAlignment="1">
      <alignment horizontal="center" vertical="center"/>
    </xf>
    <xf numFmtId="10" fontId="10" fillId="7" borderId="47" xfId="3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36" xfId="3" applyNumberFormat="1" applyFont="1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6" xfId="3" applyNumberFormat="1" applyFont="1" applyFill="1" applyBorder="1" applyAlignment="1">
      <alignment horizontal="center" vertical="center" wrapText="1"/>
    </xf>
    <xf numFmtId="10" fontId="0" fillId="7" borderId="47" xfId="0" applyNumberFormat="1" applyFont="1" applyFill="1" applyBorder="1" applyAlignment="1">
      <alignment horizontal="center" vertical="center"/>
    </xf>
    <xf numFmtId="10" fontId="0" fillId="7" borderId="52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6" xfId="1" applyNumberFormat="1" applyFont="1" applyFill="1" applyBorder="1" applyAlignment="1">
      <alignment horizontal="center" vertical="center"/>
    </xf>
    <xf numFmtId="49" fontId="0" fillId="3" borderId="23" xfId="0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0" fillId="11" borderId="36" xfId="3" applyNumberForma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54" xfId="3" applyNumberFormat="1" applyFont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10" fillId="3" borderId="61" xfId="3" applyNumberFormat="1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49" fontId="7" fillId="3" borderId="43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49" fontId="7" fillId="3" borderId="26" xfId="3" applyNumberFormat="1" applyFon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49" fontId="7" fillId="3" borderId="56" xfId="3" applyNumberFormat="1" applyFont="1" applyFill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48" xfId="0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52" xfId="1" applyNumberFormat="1" applyFont="1" applyFill="1" applyBorder="1" applyAlignment="1">
      <alignment horizontal="center" vertical="center" wrapText="1"/>
    </xf>
    <xf numFmtId="10" fontId="10" fillId="2" borderId="47" xfId="1" applyNumberFormat="1" applyFont="1" applyFill="1" applyBorder="1" applyAlignment="1">
      <alignment horizontal="center" vertical="center"/>
    </xf>
    <xf numFmtId="10" fontId="10" fillId="2" borderId="52" xfId="1" applyNumberFormat="1" applyFont="1" applyFill="1" applyBorder="1" applyAlignment="1">
      <alignment horizontal="center" vertical="center"/>
    </xf>
    <xf numFmtId="164" fontId="0" fillId="2" borderId="47" xfId="1" applyNumberFormat="1" applyFont="1" applyFill="1" applyBorder="1" applyAlignment="1">
      <alignment horizontal="center" vertical="center" wrapText="1"/>
    </xf>
    <xf numFmtId="164" fontId="0" fillId="2" borderId="52" xfId="1" applyNumberFormat="1" applyFont="1" applyFill="1" applyBorder="1" applyAlignment="1">
      <alignment horizontal="center" vertical="center" wrapText="1"/>
    </xf>
    <xf numFmtId="10" fontId="10" fillId="2" borderId="58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8" xfId="1" applyNumberFormat="1" applyFont="1" applyFill="1" applyBorder="1" applyAlignment="1">
      <alignment horizontal="center" vertical="center"/>
    </xf>
    <xf numFmtId="10" fontId="10" fillId="2" borderId="31" xfId="1" applyNumberForma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10" fontId="0" fillId="2" borderId="61" xfId="1" applyNumberFormat="1" applyFont="1" applyFill="1" applyBorder="1" applyAlignment="1">
      <alignment horizontal="center" vertical="center" wrapText="1"/>
    </xf>
    <xf numFmtId="10" fontId="0" fillId="2" borderId="54" xfId="1" applyNumberFormat="1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/>
    </xf>
    <xf numFmtId="164" fontId="10" fillId="2" borderId="52" xfId="1" applyNumberFormat="1" applyFont="1" applyFill="1" applyBorder="1" applyAlignment="1">
      <alignment horizontal="center" vertical="center"/>
    </xf>
    <xf numFmtId="164" fontId="0" fillId="2" borderId="61" xfId="1" applyNumberFormat="1" applyFont="1" applyFill="1" applyBorder="1" applyAlignment="1">
      <alignment horizontal="center" vertical="center" wrapText="1"/>
    </xf>
    <xf numFmtId="164" fontId="0" fillId="2" borderId="54" xfId="1" applyNumberFormat="1" applyFont="1" applyFill="1" applyBorder="1" applyAlignment="1">
      <alignment horizontal="center" vertical="center" wrapText="1"/>
    </xf>
    <xf numFmtId="164" fontId="10" fillId="2" borderId="58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61" xfId="1" applyNumberFormat="1" applyFont="1" applyFill="1" applyBorder="1" applyAlignment="1">
      <alignment horizontal="center" vertical="center"/>
    </xf>
    <xf numFmtId="10" fontId="10" fillId="7" borderId="54" xfId="1" applyNumberFormat="1" applyFont="1" applyFill="1" applyBorder="1" applyAlignment="1">
      <alignment horizontal="center" vertical="center"/>
    </xf>
    <xf numFmtId="10" fontId="0" fillId="7" borderId="6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55" xfId="1" applyNumberFormat="1" applyFont="1" applyFill="1" applyBorder="1" applyAlignment="1">
      <alignment horizontal="center" vertical="center" wrapText="1"/>
    </xf>
    <xf numFmtId="10" fontId="10" fillId="7" borderId="55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10" fontId="1" fillId="2" borderId="49" xfId="1" applyNumberFormat="1" applyFont="1" applyFill="1" applyBorder="1" applyAlignment="1">
      <alignment horizontal="center" vertical="center"/>
    </xf>
    <xf numFmtId="10" fontId="10" fillId="7" borderId="13" xfId="1" applyNumberFormat="1" applyFill="1" applyBorder="1" applyAlignment="1">
      <alignment horizontal="center" vertic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18" sqref="A18"/>
    </sheetView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301" t="s">
        <v>62</v>
      </c>
    </row>
    <row r="2" spans="1:8" ht="15.75" thickTop="1" thickBot="1"/>
    <row r="3" spans="1:8" s="55" customFormat="1" ht="43.5" customHeight="1" thickBot="1">
      <c r="A3" s="278" t="s">
        <v>0</v>
      </c>
      <c r="B3" s="221" t="s">
        <v>469</v>
      </c>
      <c r="C3" s="84" t="s">
        <v>470</v>
      </c>
      <c r="D3" s="83" t="s">
        <v>471</v>
      </c>
      <c r="E3" s="233" t="s">
        <v>1</v>
      </c>
      <c r="F3" s="286" t="s">
        <v>2</v>
      </c>
      <c r="G3" s="287" t="s">
        <v>3</v>
      </c>
      <c r="H3" s="281" t="s">
        <v>472</v>
      </c>
    </row>
    <row r="4" spans="1:8">
      <c r="A4" s="337" t="s">
        <v>499</v>
      </c>
      <c r="B4" s="318">
        <v>0.434</v>
      </c>
      <c r="C4" s="339">
        <v>0.42</v>
      </c>
      <c r="D4" s="341">
        <v>0.44</v>
      </c>
      <c r="E4" s="343" t="s">
        <v>6</v>
      </c>
      <c r="F4" s="316" t="s">
        <v>481</v>
      </c>
      <c r="G4" s="140" t="s">
        <v>39</v>
      </c>
      <c r="H4" s="322">
        <f>D4-C4</f>
        <v>2.0000000000000018E-2</v>
      </c>
    </row>
    <row r="5" spans="1:8">
      <c r="A5" s="338"/>
      <c r="B5" s="318"/>
      <c r="C5" s="339"/>
      <c r="D5" s="342"/>
      <c r="E5" s="327"/>
      <c r="F5" s="317"/>
      <c r="G5" s="140" t="s">
        <v>22</v>
      </c>
      <c r="H5" s="323"/>
    </row>
    <row r="6" spans="1:8">
      <c r="A6" s="338"/>
      <c r="B6" s="319"/>
      <c r="C6" s="340"/>
      <c r="D6" s="342"/>
      <c r="E6" s="327"/>
      <c r="F6" s="317"/>
      <c r="G6" s="142"/>
      <c r="H6" s="323"/>
    </row>
    <row r="7" spans="1:8" ht="14.25" customHeight="1">
      <c r="A7" s="151" t="s">
        <v>500</v>
      </c>
      <c r="B7" s="320">
        <v>0.16769999999999999</v>
      </c>
      <c r="C7" s="324">
        <v>0.2</v>
      </c>
      <c r="D7" s="326">
        <v>0.2</v>
      </c>
      <c r="E7" s="327" t="s">
        <v>7</v>
      </c>
      <c r="F7" s="317" t="s">
        <v>441</v>
      </c>
      <c r="G7" s="140" t="s">
        <v>25</v>
      </c>
      <c r="H7" s="329">
        <f>D7-C7</f>
        <v>0</v>
      </c>
    </row>
    <row r="8" spans="1:8">
      <c r="A8" s="152"/>
      <c r="B8" s="330"/>
      <c r="C8" s="325"/>
      <c r="D8" s="326"/>
      <c r="E8" s="327"/>
      <c r="F8" s="328"/>
      <c r="G8" s="140" t="s">
        <v>26</v>
      </c>
      <c r="H8" s="323"/>
    </row>
    <row r="9" spans="1:8" ht="14.25" customHeight="1">
      <c r="A9" s="138" t="s">
        <v>501</v>
      </c>
      <c r="B9" s="320">
        <v>7.2499999999999995E-2</v>
      </c>
      <c r="C9" s="344">
        <v>0.12</v>
      </c>
      <c r="D9" s="326">
        <v>0.08</v>
      </c>
      <c r="E9" s="333" t="s">
        <v>6</v>
      </c>
      <c r="F9" s="335" t="s">
        <v>477</v>
      </c>
      <c r="G9" s="62" t="s">
        <v>27</v>
      </c>
      <c r="H9" s="331">
        <f>D9-C9</f>
        <v>-3.9999999999999994E-2</v>
      </c>
    </row>
    <row r="10" spans="1:8">
      <c r="A10" s="137"/>
      <c r="B10" s="321"/>
      <c r="C10" s="345"/>
      <c r="D10" s="332"/>
      <c r="E10" s="334"/>
      <c r="F10" s="336"/>
      <c r="G10" s="141" t="s">
        <v>28</v>
      </c>
      <c r="H10" s="322"/>
    </row>
    <row r="11" spans="1:8" ht="15">
      <c r="A11" s="310" t="s">
        <v>15</v>
      </c>
      <c r="B11" s="222">
        <v>5.7000000000000002E-2</v>
      </c>
      <c r="C11" s="60">
        <v>0.05</v>
      </c>
      <c r="D11" s="258">
        <v>0.05</v>
      </c>
      <c r="E11" s="253" t="s">
        <v>7</v>
      </c>
      <c r="F11" s="246" t="s">
        <v>10</v>
      </c>
      <c r="G11" s="66" t="s">
        <v>428</v>
      </c>
      <c r="H11" s="250">
        <f>D11-C11</f>
        <v>0</v>
      </c>
    </row>
    <row r="12" spans="1:8" s="82" customFormat="1" ht="15">
      <c r="A12" s="133" t="s">
        <v>504</v>
      </c>
      <c r="B12" s="222">
        <v>0.193</v>
      </c>
      <c r="C12" s="60">
        <v>0.16</v>
      </c>
      <c r="D12" s="258">
        <v>0.18</v>
      </c>
      <c r="E12" s="253" t="s">
        <v>7</v>
      </c>
      <c r="F12" s="246" t="s">
        <v>452</v>
      </c>
      <c r="G12" s="93" t="s">
        <v>435</v>
      </c>
      <c r="H12" s="250">
        <f>D12-C12</f>
        <v>1.999999999999999E-2</v>
      </c>
    </row>
    <row r="13" spans="1:8" ht="15">
      <c r="A13" s="133" t="s">
        <v>426</v>
      </c>
      <c r="B13" s="248">
        <v>1.7299999999999999E-2</v>
      </c>
      <c r="C13" s="60">
        <v>0.03</v>
      </c>
      <c r="D13" s="259">
        <v>0.03</v>
      </c>
      <c r="E13" s="253" t="s">
        <v>7</v>
      </c>
      <c r="F13" s="246" t="s">
        <v>449</v>
      </c>
      <c r="G13" s="143" t="s">
        <v>429</v>
      </c>
      <c r="H13" s="59">
        <f>D13-C13</f>
        <v>0</v>
      </c>
    </row>
    <row r="14" spans="1:8" ht="15.75" thickBot="1">
      <c r="A14" s="311" t="s">
        <v>502</v>
      </c>
      <c r="B14" s="247">
        <v>9.5000000000000001E-2</v>
      </c>
      <c r="C14" s="252">
        <v>0.13</v>
      </c>
      <c r="D14" s="260">
        <v>0.13</v>
      </c>
      <c r="E14" s="240" t="s">
        <v>7</v>
      </c>
      <c r="F14" s="249" t="s">
        <v>465</v>
      </c>
      <c r="G14" s="254" t="s">
        <v>18</v>
      </c>
      <c r="H14" s="251">
        <f>D14-C14</f>
        <v>0</v>
      </c>
    </row>
    <row r="15" spans="1:8" ht="15.75" thickBot="1">
      <c r="A15" s="134" t="s">
        <v>4</v>
      </c>
      <c r="B15" s="150">
        <f>SUM(B4:B14)</f>
        <v>1.0365000000000002</v>
      </c>
      <c r="C15" s="256">
        <f>SUM(C4:C14)</f>
        <v>1.1100000000000001</v>
      </c>
      <c r="D15" s="261">
        <f>SUM(D4:D14)</f>
        <v>1.1099999999999999</v>
      </c>
      <c r="E15" s="238"/>
      <c r="F15" s="130"/>
      <c r="G15" s="144"/>
      <c r="H15" s="132">
        <f>SUM(H4:H14)</f>
        <v>1.3877787807814457E-17</v>
      </c>
    </row>
    <row r="16" spans="1:8" ht="15.75" thickBot="1">
      <c r="A16" s="148" t="s">
        <v>5</v>
      </c>
      <c r="B16" s="223">
        <v>0.1918</v>
      </c>
      <c r="C16" s="71">
        <v>0.2</v>
      </c>
      <c r="D16" s="262">
        <v>0.15</v>
      </c>
      <c r="E16" s="239" t="s">
        <v>6</v>
      </c>
      <c r="F16" s="255" t="s">
        <v>448</v>
      </c>
      <c r="G16" s="145" t="s">
        <v>29</v>
      </c>
      <c r="H16" s="79">
        <f>D16-C16</f>
        <v>-5.0000000000000017E-2</v>
      </c>
    </row>
    <row r="18" spans="1:2">
      <c r="B18" s="159"/>
    </row>
    <row r="19" spans="1:2">
      <c r="A19" s="81"/>
    </row>
  </sheetData>
  <mergeCells count="19">
    <mergeCell ref="A4:A6"/>
    <mergeCell ref="C4:C6"/>
    <mergeCell ref="D4:D6"/>
    <mergeCell ref="E4:E6"/>
    <mergeCell ref="C9:C10"/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6" sqref="A26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301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78" t="s">
        <v>0</v>
      </c>
      <c r="B3" s="221" t="s">
        <v>469</v>
      </c>
      <c r="C3" s="84" t="s">
        <v>470</v>
      </c>
      <c r="D3" s="83" t="s">
        <v>471</v>
      </c>
      <c r="E3" s="233" t="s">
        <v>1</v>
      </c>
      <c r="F3" s="286" t="s">
        <v>2</v>
      </c>
      <c r="G3" s="280" t="s">
        <v>3</v>
      </c>
      <c r="H3" s="281" t="s">
        <v>472</v>
      </c>
    </row>
    <row r="4" spans="1:8" ht="15" customHeight="1">
      <c r="A4" s="337" t="s">
        <v>503</v>
      </c>
      <c r="B4" s="357">
        <v>0.40279999999999999</v>
      </c>
      <c r="C4" s="356">
        <v>0.4</v>
      </c>
      <c r="D4" s="355">
        <v>0.4</v>
      </c>
      <c r="E4" s="343" t="s">
        <v>6</v>
      </c>
      <c r="F4" s="316" t="s">
        <v>59</v>
      </c>
      <c r="G4" s="61" t="s">
        <v>39</v>
      </c>
      <c r="H4" s="358">
        <f>D4-C4</f>
        <v>0</v>
      </c>
    </row>
    <row r="5" spans="1:8">
      <c r="A5" s="338"/>
      <c r="B5" s="350"/>
      <c r="C5" s="339"/>
      <c r="D5" s="354"/>
      <c r="E5" s="327"/>
      <c r="F5" s="317"/>
      <c r="G5" s="61" t="s">
        <v>22</v>
      </c>
      <c r="H5" s="347"/>
    </row>
    <row r="6" spans="1:8" ht="15" thickBot="1">
      <c r="A6" s="348"/>
      <c r="B6" s="350"/>
      <c r="C6" s="340"/>
      <c r="D6" s="354"/>
      <c r="E6" s="327"/>
      <c r="F6" s="317"/>
      <c r="G6" s="61"/>
      <c r="H6" s="347"/>
    </row>
    <row r="7" spans="1:8">
      <c r="A7" s="263" t="s">
        <v>14</v>
      </c>
      <c r="B7" s="351">
        <v>0.41010000000000002</v>
      </c>
      <c r="C7" s="324">
        <v>0.41</v>
      </c>
      <c r="D7" s="352">
        <v>0.41</v>
      </c>
      <c r="E7" s="327" t="s">
        <v>7</v>
      </c>
      <c r="F7" s="349" t="s">
        <v>443</v>
      </c>
      <c r="G7" s="62" t="s">
        <v>25</v>
      </c>
      <c r="H7" s="346">
        <f>D7-C7</f>
        <v>0</v>
      </c>
    </row>
    <row r="8" spans="1:8">
      <c r="A8" s="264" t="s">
        <v>13</v>
      </c>
      <c r="B8" s="351"/>
      <c r="C8" s="325"/>
      <c r="D8" s="352"/>
      <c r="E8" s="327"/>
      <c r="F8" s="349"/>
      <c r="G8" s="35" t="s">
        <v>26</v>
      </c>
      <c r="H8" s="347"/>
    </row>
    <row r="9" spans="1:8" ht="15">
      <c r="A9" s="264" t="s">
        <v>11</v>
      </c>
      <c r="B9" s="217">
        <f>B7-B10</f>
        <v>0</v>
      </c>
      <c r="C9" s="63">
        <v>0.04</v>
      </c>
      <c r="D9" s="267">
        <v>0.04</v>
      </c>
      <c r="E9" s="234"/>
      <c r="F9" s="69" t="s">
        <v>489</v>
      </c>
      <c r="G9" s="35"/>
      <c r="H9" s="64">
        <f>D9-C9</f>
        <v>0</v>
      </c>
    </row>
    <row r="10" spans="1:8" ht="15.75" thickBot="1">
      <c r="A10" s="265" t="s">
        <v>12</v>
      </c>
      <c r="B10" s="217">
        <v>0.41010000000000002</v>
      </c>
      <c r="C10" s="204">
        <v>0.39</v>
      </c>
      <c r="D10" s="267">
        <v>0.39</v>
      </c>
      <c r="E10" s="234"/>
      <c r="F10" s="69" t="s">
        <v>490</v>
      </c>
      <c r="G10" s="65"/>
      <c r="H10" s="64">
        <f>D10-C10</f>
        <v>0</v>
      </c>
    </row>
    <row r="11" spans="1:8" ht="14.25" customHeight="1">
      <c r="A11" s="312" t="s">
        <v>501</v>
      </c>
      <c r="B11" s="350">
        <v>2.86E-2</v>
      </c>
      <c r="C11" s="353">
        <v>7.0000000000000007E-2</v>
      </c>
      <c r="D11" s="354">
        <v>0.05</v>
      </c>
      <c r="E11" s="327" t="s">
        <v>6</v>
      </c>
      <c r="F11" s="349" t="s">
        <v>478</v>
      </c>
      <c r="G11" s="62" t="s">
        <v>27</v>
      </c>
      <c r="H11" s="346">
        <f>D11-C11</f>
        <v>-2.0000000000000004E-2</v>
      </c>
    </row>
    <row r="12" spans="1:8">
      <c r="A12" s="139"/>
      <c r="B12" s="350"/>
      <c r="C12" s="340"/>
      <c r="D12" s="354"/>
      <c r="E12" s="327"/>
      <c r="F12" s="349"/>
      <c r="G12" s="35" t="s">
        <v>28</v>
      </c>
      <c r="H12" s="347"/>
    </row>
    <row r="13" spans="1:8" ht="15">
      <c r="A13" s="133" t="s">
        <v>15</v>
      </c>
      <c r="B13" s="224">
        <v>1E-3</v>
      </c>
      <c r="C13" s="60">
        <v>0.01</v>
      </c>
      <c r="D13" s="268">
        <v>0.01</v>
      </c>
      <c r="E13" s="235" t="s">
        <v>7</v>
      </c>
      <c r="F13" s="70" t="s">
        <v>419</v>
      </c>
      <c r="G13" s="115" t="s">
        <v>428</v>
      </c>
      <c r="H13" s="59">
        <f>D13-C13</f>
        <v>0</v>
      </c>
    </row>
    <row r="14" spans="1:8" s="82" customFormat="1" ht="15">
      <c r="A14" s="310" t="s">
        <v>504</v>
      </c>
      <c r="B14" s="224">
        <v>0.1076</v>
      </c>
      <c r="C14" s="60">
        <v>0.08</v>
      </c>
      <c r="D14" s="268">
        <v>0.1</v>
      </c>
      <c r="E14" s="235" t="s">
        <v>7</v>
      </c>
      <c r="F14" s="70" t="s">
        <v>451</v>
      </c>
      <c r="G14" s="93" t="s">
        <v>435</v>
      </c>
      <c r="H14" s="64">
        <f>D14-C14</f>
        <v>2.0000000000000004E-2</v>
      </c>
    </row>
    <row r="15" spans="1:8" ht="15">
      <c r="A15" s="310" t="s">
        <v>426</v>
      </c>
      <c r="B15" s="225">
        <v>1.21E-2</v>
      </c>
      <c r="C15" s="204">
        <v>0.02</v>
      </c>
      <c r="D15" s="267">
        <v>0.02</v>
      </c>
      <c r="E15" s="236" t="s">
        <v>7</v>
      </c>
      <c r="F15" s="70" t="s">
        <v>61</v>
      </c>
      <c r="G15" s="116" t="s">
        <v>429</v>
      </c>
      <c r="H15" s="64">
        <f>D15-C15</f>
        <v>0</v>
      </c>
    </row>
    <row r="16" spans="1:8" ht="15.75" thickBot="1">
      <c r="A16" s="311" t="s">
        <v>502</v>
      </c>
      <c r="B16" s="226">
        <v>5.0599999999999999E-2</v>
      </c>
      <c r="C16" s="205">
        <v>0.09</v>
      </c>
      <c r="D16" s="269">
        <v>0.09</v>
      </c>
      <c r="E16" s="237" t="s">
        <v>7</v>
      </c>
      <c r="F16" s="127" t="s">
        <v>432</v>
      </c>
      <c r="G16" s="96" t="s">
        <v>18</v>
      </c>
      <c r="H16" s="128">
        <f>D16-C16</f>
        <v>0</v>
      </c>
    </row>
    <row r="17" spans="1:8" ht="15.75" thickBot="1">
      <c r="A17" s="134" t="s">
        <v>4</v>
      </c>
      <c r="B17" s="149">
        <f>B16+B15+B14+B13+B11+B7+B4</f>
        <v>1.0128000000000001</v>
      </c>
      <c r="C17" s="208">
        <f>SUM(C4:C16)-C9-C10</f>
        <v>1.0800000000000005</v>
      </c>
      <c r="D17" s="270">
        <f>SUM(D4:D16)-D9-D10</f>
        <v>1.0800000000000005</v>
      </c>
      <c r="E17" s="238"/>
      <c r="F17" s="130"/>
      <c r="G17" s="131"/>
      <c r="H17" s="132">
        <f>SUM(H4:H16)</f>
        <v>0</v>
      </c>
    </row>
    <row r="18" spans="1:8" ht="15.75" thickBot="1">
      <c r="A18" s="135" t="s">
        <v>5</v>
      </c>
      <c r="B18" s="227">
        <v>0.17660000000000001</v>
      </c>
      <c r="C18" s="71">
        <v>0.19</v>
      </c>
      <c r="D18" s="271">
        <v>0.15</v>
      </c>
      <c r="E18" s="239" t="s">
        <v>6</v>
      </c>
      <c r="F18" s="129" t="s">
        <v>448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26"/>
    </row>
    <row r="21" spans="1:8" ht="15">
      <c r="A21" s="36"/>
    </row>
  </sheetData>
  <dataConsolidate link="1"/>
  <mergeCells count="19">
    <mergeCell ref="F4:F6"/>
    <mergeCell ref="E4:E6"/>
    <mergeCell ref="H4:H6"/>
    <mergeCell ref="H7:H8"/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  <mergeCell ref="B4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A22" sqref="A22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301" t="s">
        <v>40</v>
      </c>
    </row>
    <row r="2" spans="1:8" ht="15.75" thickTop="1" thickBot="1"/>
    <row r="3" spans="1:8" s="55" customFormat="1" ht="45.75" thickBot="1">
      <c r="A3" s="479" t="s">
        <v>0</v>
      </c>
      <c r="B3" s="489" t="s">
        <v>469</v>
      </c>
      <c r="C3" s="84" t="s">
        <v>470</v>
      </c>
      <c r="D3" s="83" t="s">
        <v>471</v>
      </c>
      <c r="E3" s="85" t="s">
        <v>1</v>
      </c>
      <c r="F3" s="283" t="s">
        <v>35</v>
      </c>
      <c r="G3" s="284" t="s">
        <v>3</v>
      </c>
      <c r="H3" s="285" t="s">
        <v>473</v>
      </c>
    </row>
    <row r="4" spans="1:8" ht="15" customHeight="1">
      <c r="A4" s="363" t="s">
        <v>499</v>
      </c>
      <c r="B4" s="490">
        <v>0.456507</v>
      </c>
      <c r="C4" s="365">
        <v>0.42</v>
      </c>
      <c r="D4" s="341">
        <v>0.44</v>
      </c>
      <c r="E4" s="373" t="s">
        <v>6</v>
      </c>
      <c r="F4" s="368" t="s">
        <v>481</v>
      </c>
      <c r="G4" s="86" t="s">
        <v>39</v>
      </c>
      <c r="H4" s="378">
        <f>D4-C4</f>
        <v>2.0000000000000018E-2</v>
      </c>
    </row>
    <row r="5" spans="1:8">
      <c r="A5" s="364"/>
      <c r="B5" s="491"/>
      <c r="C5" s="366"/>
      <c r="D5" s="342"/>
      <c r="E5" s="373"/>
      <c r="F5" s="369"/>
      <c r="G5" s="86" t="s">
        <v>22</v>
      </c>
      <c r="H5" s="379"/>
    </row>
    <row r="6" spans="1:8" ht="18" customHeight="1">
      <c r="A6" s="337"/>
      <c r="B6" s="492"/>
      <c r="C6" s="367"/>
      <c r="D6" s="342"/>
      <c r="E6" s="374"/>
      <c r="F6" s="370"/>
      <c r="G6" s="87"/>
      <c r="H6" s="372"/>
    </row>
    <row r="7" spans="1:8">
      <c r="A7" s="361" t="s">
        <v>500</v>
      </c>
      <c r="B7" s="493">
        <v>0.21280878</v>
      </c>
      <c r="C7" s="359">
        <v>0.22</v>
      </c>
      <c r="D7" s="326">
        <v>0.23</v>
      </c>
      <c r="E7" s="375" t="s">
        <v>7</v>
      </c>
      <c r="F7" s="382" t="s">
        <v>488</v>
      </c>
      <c r="G7" s="88" t="s">
        <v>25</v>
      </c>
      <c r="H7" s="380">
        <f>D7-C7</f>
        <v>1.0000000000000009E-2</v>
      </c>
    </row>
    <row r="8" spans="1:8">
      <c r="A8" s="362"/>
      <c r="B8" s="494"/>
      <c r="C8" s="360"/>
      <c r="D8" s="326"/>
      <c r="E8" s="376"/>
      <c r="F8" s="383"/>
      <c r="G8" s="87" t="s">
        <v>26</v>
      </c>
      <c r="H8" s="381"/>
    </row>
    <row r="9" spans="1:8" ht="14.25" customHeight="1">
      <c r="A9" s="314" t="s">
        <v>501</v>
      </c>
      <c r="B9" s="495">
        <v>8.8640129999999998E-2</v>
      </c>
      <c r="C9" s="359">
        <v>0.14000000000000001</v>
      </c>
      <c r="D9" s="326">
        <v>0.08</v>
      </c>
      <c r="E9" s="377" t="s">
        <v>6</v>
      </c>
      <c r="F9" s="384" t="s">
        <v>477</v>
      </c>
      <c r="G9" s="88" t="s">
        <v>27</v>
      </c>
      <c r="H9" s="371">
        <f>D9-C9</f>
        <v>-6.0000000000000012E-2</v>
      </c>
    </row>
    <row r="10" spans="1:8">
      <c r="A10" s="146"/>
      <c r="B10" s="492"/>
      <c r="C10" s="360"/>
      <c r="D10" s="332"/>
      <c r="E10" s="374"/>
      <c r="F10" s="370"/>
      <c r="G10" s="89" t="s">
        <v>28</v>
      </c>
      <c r="H10" s="372">
        <f t="shared" ref="H10:H14" si="0">D10-C10</f>
        <v>0</v>
      </c>
    </row>
    <row r="11" spans="1:8" ht="15">
      <c r="A11" s="136" t="s">
        <v>15</v>
      </c>
      <c r="B11" s="496">
        <v>2.906651E-2</v>
      </c>
      <c r="C11" s="206">
        <v>0.05</v>
      </c>
      <c r="D11" s="258">
        <v>0.05</v>
      </c>
      <c r="E11" s="91" t="s">
        <v>7</v>
      </c>
      <c r="F11" s="114" t="s">
        <v>10</v>
      </c>
      <c r="G11" s="115" t="s">
        <v>428</v>
      </c>
      <c r="H11" s="117">
        <f>D11-C11</f>
        <v>0</v>
      </c>
    </row>
    <row r="12" spans="1:8" ht="15">
      <c r="A12" s="313" t="s">
        <v>504</v>
      </c>
      <c r="B12" s="497">
        <v>9.7608410000000007E-2</v>
      </c>
      <c r="C12" s="75">
        <v>0.12</v>
      </c>
      <c r="D12" s="258">
        <v>0.12</v>
      </c>
      <c r="E12" s="91" t="s">
        <v>7</v>
      </c>
      <c r="F12" s="92" t="s">
        <v>427</v>
      </c>
      <c r="G12" s="93" t="s">
        <v>435</v>
      </c>
      <c r="H12" s="94">
        <f t="shared" si="0"/>
        <v>0</v>
      </c>
    </row>
    <row r="13" spans="1:8" ht="15">
      <c r="A13" s="313" t="s">
        <v>426</v>
      </c>
      <c r="B13" s="498">
        <v>1.8534490000000001E-2</v>
      </c>
      <c r="C13" s="75">
        <v>0.03</v>
      </c>
      <c r="D13" s="259">
        <v>0.03</v>
      </c>
      <c r="E13" s="91" t="s">
        <v>7</v>
      </c>
      <c r="F13" s="92" t="s">
        <v>449</v>
      </c>
      <c r="G13" s="116" t="s">
        <v>429</v>
      </c>
      <c r="H13" s="80">
        <f t="shared" si="0"/>
        <v>0</v>
      </c>
    </row>
    <row r="14" spans="1:8" ht="15.75" thickBot="1">
      <c r="A14" s="315" t="s">
        <v>502</v>
      </c>
      <c r="B14" s="499">
        <v>0.15283274999999999</v>
      </c>
      <c r="C14" s="68">
        <v>0.14000000000000001</v>
      </c>
      <c r="D14" s="259">
        <v>0.15</v>
      </c>
      <c r="E14" s="95" t="s">
        <v>7</v>
      </c>
      <c r="F14" s="108" t="s">
        <v>462</v>
      </c>
      <c r="G14" s="96" t="s">
        <v>18</v>
      </c>
      <c r="H14" s="97">
        <f t="shared" si="0"/>
        <v>9.9999999999999811E-3</v>
      </c>
    </row>
    <row r="15" spans="1:8" ht="15.75" thickBot="1">
      <c r="A15" s="147" t="s">
        <v>4</v>
      </c>
      <c r="B15" s="500">
        <f>SUM(B4:B14)</f>
        <v>1.05599807</v>
      </c>
      <c r="C15" s="98">
        <f>SUM(C4:C14)</f>
        <v>1.1200000000000001</v>
      </c>
      <c r="D15" s="261">
        <f>SUM(D4:D14)</f>
        <v>1.1000000000000001</v>
      </c>
      <c r="E15" s="99"/>
      <c r="F15" s="100"/>
      <c r="G15" s="101"/>
      <c r="H15" s="102">
        <f>D15-C15</f>
        <v>-2.0000000000000018E-2</v>
      </c>
    </row>
    <row r="16" spans="1:8" ht="15.75" thickBot="1">
      <c r="A16" s="148" t="s">
        <v>5</v>
      </c>
      <c r="B16" s="501">
        <v>0.1429</v>
      </c>
      <c r="C16" s="103">
        <v>0.19</v>
      </c>
      <c r="D16" s="266">
        <v>0.14000000000000001</v>
      </c>
      <c r="E16" s="104" t="s">
        <v>6</v>
      </c>
      <c r="F16" s="105" t="s">
        <v>459</v>
      </c>
      <c r="G16" s="106" t="s">
        <v>29</v>
      </c>
      <c r="H16" s="107">
        <f>D16-C16</f>
        <v>-4.9999999999999989E-2</v>
      </c>
    </row>
    <row r="18" spans="1:1">
      <c r="A18" s="81"/>
    </row>
  </sheetData>
  <mergeCells count="20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rightToLeft="1" tabSelected="1" zoomScale="90" zoomScaleNormal="90" workbookViewId="0">
      <selection activeCell="A24" sqref="A24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01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78" t="s">
        <v>0</v>
      </c>
      <c r="B3" s="221" t="s">
        <v>469</v>
      </c>
      <c r="C3" s="84" t="s">
        <v>470</v>
      </c>
      <c r="D3" s="83" t="s">
        <v>471</v>
      </c>
      <c r="E3" s="233" t="s">
        <v>1</v>
      </c>
      <c r="F3" s="279" t="s">
        <v>2</v>
      </c>
      <c r="G3" s="280" t="s">
        <v>3</v>
      </c>
      <c r="H3" s="281" t="s">
        <v>472</v>
      </c>
    </row>
    <row r="4" spans="1:8" ht="15">
      <c r="A4" s="363" t="s">
        <v>503</v>
      </c>
      <c r="B4" s="228"/>
      <c r="C4" s="366">
        <v>0.46</v>
      </c>
      <c r="D4" s="395">
        <v>0.46</v>
      </c>
      <c r="E4" s="397" t="s">
        <v>6</v>
      </c>
      <c r="F4" s="391" t="s">
        <v>457</v>
      </c>
      <c r="G4" s="86" t="s">
        <v>39</v>
      </c>
      <c r="H4" s="392">
        <f>D4-C4</f>
        <v>0</v>
      </c>
    </row>
    <row r="5" spans="1:8" ht="15">
      <c r="A5" s="364"/>
      <c r="B5" s="229">
        <v>0.48539399999999999</v>
      </c>
      <c r="C5" s="366"/>
      <c r="D5" s="395"/>
      <c r="E5" s="398"/>
      <c r="F5" s="391"/>
      <c r="G5" s="86" t="s">
        <v>22</v>
      </c>
      <c r="H5" s="379"/>
    </row>
    <row r="6" spans="1:8" ht="15">
      <c r="A6" s="337"/>
      <c r="B6" s="230"/>
      <c r="C6" s="367"/>
      <c r="D6" s="396"/>
      <c r="E6" s="398"/>
      <c r="F6" s="388"/>
      <c r="G6" s="87"/>
      <c r="H6" s="372"/>
    </row>
    <row r="7" spans="1:8">
      <c r="A7" s="361" t="s">
        <v>500</v>
      </c>
      <c r="B7" s="400">
        <v>0.13673189999999999</v>
      </c>
      <c r="C7" s="359">
        <v>0.18</v>
      </c>
      <c r="D7" s="385">
        <v>0.18</v>
      </c>
      <c r="E7" s="399" t="s">
        <v>7</v>
      </c>
      <c r="F7" s="389" t="s">
        <v>452</v>
      </c>
      <c r="G7" s="88" t="s">
        <v>25</v>
      </c>
      <c r="H7" s="380">
        <f>D7-C7</f>
        <v>0</v>
      </c>
    </row>
    <row r="8" spans="1:8">
      <c r="A8" s="362"/>
      <c r="B8" s="401"/>
      <c r="C8" s="360"/>
      <c r="D8" s="386"/>
      <c r="E8" s="399"/>
      <c r="F8" s="390"/>
      <c r="G8" s="87" t="s">
        <v>26</v>
      </c>
      <c r="H8" s="381"/>
    </row>
    <row r="9" spans="1:8" ht="14.25" customHeight="1">
      <c r="A9" s="311" t="s">
        <v>501</v>
      </c>
      <c r="B9" s="393">
        <v>9.5523949999999996E-2</v>
      </c>
      <c r="C9" s="359">
        <v>0.11</v>
      </c>
      <c r="D9" s="385">
        <v>0.08</v>
      </c>
      <c r="E9" s="327" t="s">
        <v>6</v>
      </c>
      <c r="F9" s="387" t="s">
        <v>477</v>
      </c>
      <c r="G9" s="88" t="s">
        <v>27</v>
      </c>
      <c r="H9" s="380">
        <f>D9-C9</f>
        <v>-0.03</v>
      </c>
    </row>
    <row r="10" spans="1:8">
      <c r="A10" s="146"/>
      <c r="B10" s="394"/>
      <c r="C10" s="360"/>
      <c r="D10" s="386"/>
      <c r="E10" s="327"/>
      <c r="F10" s="388"/>
      <c r="G10" s="89" t="s">
        <v>28</v>
      </c>
      <c r="H10" s="381"/>
    </row>
    <row r="11" spans="1:8" ht="15">
      <c r="A11" s="136" t="s">
        <v>15</v>
      </c>
      <c r="B11" s="231">
        <v>1.6187110000000001E-2</v>
      </c>
      <c r="C11" s="75">
        <v>0.04</v>
      </c>
      <c r="D11" s="302">
        <v>0.04</v>
      </c>
      <c r="E11" s="235" t="s">
        <v>7</v>
      </c>
      <c r="F11" s="58" t="s">
        <v>38</v>
      </c>
      <c r="G11" s="115" t="s">
        <v>428</v>
      </c>
      <c r="H11" s="56">
        <f>D11-C11</f>
        <v>0</v>
      </c>
    </row>
    <row r="12" spans="1:8" s="82" customFormat="1" ht="15">
      <c r="A12" s="310" t="s">
        <v>504</v>
      </c>
      <c r="B12" s="231">
        <v>0.15166763</v>
      </c>
      <c r="C12" s="75">
        <v>0.11</v>
      </c>
      <c r="D12" s="302">
        <v>0.13</v>
      </c>
      <c r="E12" s="235" t="s">
        <v>7</v>
      </c>
      <c r="F12" s="19" t="s">
        <v>465</v>
      </c>
      <c r="G12" s="93" t="s">
        <v>435</v>
      </c>
      <c r="H12" s="119">
        <f>D12-C12</f>
        <v>2.0000000000000004E-2</v>
      </c>
    </row>
    <row r="13" spans="1:8" ht="15">
      <c r="A13" s="310" t="s">
        <v>426</v>
      </c>
      <c r="B13" s="231">
        <v>1.603941E-2</v>
      </c>
      <c r="C13" s="75">
        <v>0.03</v>
      </c>
      <c r="D13" s="302">
        <v>0.03</v>
      </c>
      <c r="E13" s="235" t="s">
        <v>7</v>
      </c>
      <c r="F13" s="19" t="s">
        <v>449</v>
      </c>
      <c r="G13" s="116" t="s">
        <v>429</v>
      </c>
      <c r="H13" s="76">
        <f>D13-C13</f>
        <v>0</v>
      </c>
    </row>
    <row r="14" spans="1:8" ht="15.75" thickBot="1">
      <c r="A14" s="311" t="s">
        <v>502</v>
      </c>
      <c r="B14" s="232">
        <v>0.12138641999999999</v>
      </c>
      <c r="C14" s="68">
        <v>0.16</v>
      </c>
      <c r="D14" s="303">
        <v>0.16</v>
      </c>
      <c r="E14" s="240" t="s">
        <v>7</v>
      </c>
      <c r="F14" s="57" t="s">
        <v>461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SUM(B5:B14)</f>
        <v>1.02293042</v>
      </c>
      <c r="C15" s="208">
        <f>SUM(C4:C14)</f>
        <v>1.0900000000000001</v>
      </c>
      <c r="D15" s="261">
        <f>SUM(D4:D14)</f>
        <v>1.08</v>
      </c>
      <c r="E15" s="238"/>
      <c r="F15" s="78"/>
      <c r="G15" s="101"/>
      <c r="H15" s="73">
        <f>SUM(H4:H14)</f>
        <v>-9.999999999999995E-3</v>
      </c>
    </row>
    <row r="16" spans="1:8" ht="15.75" thickBot="1">
      <c r="A16" s="148" t="s">
        <v>5</v>
      </c>
      <c r="B16" s="227">
        <v>0.18023700000000001</v>
      </c>
      <c r="C16" s="71">
        <v>0.19</v>
      </c>
      <c r="D16" s="262">
        <v>0.16</v>
      </c>
      <c r="E16" s="241" t="s">
        <v>6</v>
      </c>
      <c r="F16" s="67" t="s">
        <v>450</v>
      </c>
      <c r="G16" s="106" t="s">
        <v>29</v>
      </c>
      <c r="H16" s="79">
        <f>D16-C16</f>
        <v>-0.03</v>
      </c>
    </row>
    <row r="17" spans="1:5">
      <c r="A17" s="17"/>
    </row>
    <row r="18" spans="1:5" ht="15">
      <c r="A18" s="36" t="s">
        <v>505</v>
      </c>
      <c r="B18" s="54"/>
      <c r="C18" s="304"/>
      <c r="D18" s="82"/>
      <c r="E18" s="55"/>
    </row>
    <row r="19" spans="1:5" ht="45">
      <c r="A19" s="305" t="s">
        <v>0</v>
      </c>
      <c r="B19" s="305" t="s">
        <v>471</v>
      </c>
      <c r="C19" s="305" t="s">
        <v>506</v>
      </c>
      <c r="D19" s="305" t="s">
        <v>492</v>
      </c>
      <c r="E19" s="305" t="s">
        <v>493</v>
      </c>
    </row>
    <row r="20" spans="1:5" ht="15">
      <c r="A20" s="313" t="s">
        <v>504</v>
      </c>
      <c r="B20" s="307">
        <v>0.13</v>
      </c>
      <c r="C20" s="308">
        <v>0.16</v>
      </c>
      <c r="D20" s="308">
        <f>C20-B20</f>
        <v>0.03</v>
      </c>
      <c r="E20" s="309" t="s">
        <v>461</v>
      </c>
    </row>
  </sheetData>
  <mergeCells count="19">
    <mergeCell ref="B9:B10"/>
    <mergeCell ref="A4:A6"/>
    <mergeCell ref="C4:C6"/>
    <mergeCell ref="D4:D6"/>
    <mergeCell ref="E4:E6"/>
    <mergeCell ref="A7:A8"/>
    <mergeCell ref="C7:C8"/>
    <mergeCell ref="E7:E8"/>
    <mergeCell ref="B7:B8"/>
    <mergeCell ref="F7:F8"/>
    <mergeCell ref="F4:F6"/>
    <mergeCell ref="H4:H6"/>
    <mergeCell ref="D7:D8"/>
    <mergeCell ref="H7:H8"/>
    <mergeCell ref="H9:H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17" sqref="A17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301" t="s">
        <v>32</v>
      </c>
      <c r="B1" s="5"/>
      <c r="C1" s="5"/>
      <c r="D1" s="6"/>
      <c r="E1" s="5"/>
      <c r="F1" s="6"/>
    </row>
    <row r="2" spans="1:8" ht="15.75" thickTop="1" thickBot="1"/>
    <row r="3" spans="1:8" s="282" customFormat="1" ht="30.75" thickBot="1">
      <c r="A3" s="278" t="s">
        <v>0</v>
      </c>
      <c r="B3" s="221" t="s">
        <v>469</v>
      </c>
      <c r="C3" s="84" t="s">
        <v>470</v>
      </c>
      <c r="D3" s="83" t="s">
        <v>471</v>
      </c>
      <c r="E3" s="233" t="s">
        <v>1</v>
      </c>
      <c r="F3" s="279" t="s">
        <v>2</v>
      </c>
      <c r="G3" s="280" t="s">
        <v>3</v>
      </c>
      <c r="H3" s="281" t="s">
        <v>472</v>
      </c>
    </row>
    <row r="4" spans="1:8">
      <c r="A4" s="364" t="s">
        <v>503</v>
      </c>
      <c r="B4" s="411">
        <v>0.436222</v>
      </c>
      <c r="C4" s="407">
        <v>0.4</v>
      </c>
      <c r="D4" s="395">
        <v>0.42</v>
      </c>
      <c r="E4" s="397" t="s">
        <v>6</v>
      </c>
      <c r="F4" s="391" t="s">
        <v>421</v>
      </c>
      <c r="G4" s="86" t="s">
        <v>39</v>
      </c>
      <c r="H4" s="392">
        <f>D4-C4</f>
        <v>1.9999999999999962E-2</v>
      </c>
    </row>
    <row r="5" spans="1:8">
      <c r="A5" s="364"/>
      <c r="B5" s="412"/>
      <c r="C5" s="407"/>
      <c r="D5" s="395"/>
      <c r="E5" s="398"/>
      <c r="F5" s="391"/>
      <c r="G5" s="86" t="s">
        <v>22</v>
      </c>
      <c r="H5" s="379"/>
    </row>
    <row r="6" spans="1:8">
      <c r="A6" s="337"/>
      <c r="B6" s="413"/>
      <c r="C6" s="408"/>
      <c r="D6" s="396"/>
      <c r="E6" s="398"/>
      <c r="F6" s="388"/>
      <c r="G6" s="87"/>
      <c r="H6" s="372"/>
    </row>
    <row r="7" spans="1:8">
      <c r="A7" s="361" t="s">
        <v>500</v>
      </c>
      <c r="B7" s="409">
        <v>0.18721198999999999</v>
      </c>
      <c r="C7" s="404">
        <v>0.21</v>
      </c>
      <c r="D7" s="385">
        <v>0.21</v>
      </c>
      <c r="E7" s="399" t="s">
        <v>7</v>
      </c>
      <c r="F7" s="389" t="s">
        <v>453</v>
      </c>
      <c r="G7" s="88" t="s">
        <v>25</v>
      </c>
      <c r="H7" s="380">
        <f>D7-C7</f>
        <v>0</v>
      </c>
    </row>
    <row r="8" spans="1:8">
      <c r="A8" s="406"/>
      <c r="B8" s="410"/>
      <c r="C8" s="405"/>
      <c r="D8" s="386"/>
      <c r="E8" s="399"/>
      <c r="F8" s="390"/>
      <c r="G8" s="87" t="s">
        <v>26</v>
      </c>
      <c r="H8" s="381"/>
    </row>
    <row r="9" spans="1:8" ht="14.25" customHeight="1">
      <c r="A9" s="311" t="s">
        <v>501</v>
      </c>
      <c r="B9" s="402">
        <v>0.13841094000000001</v>
      </c>
      <c r="C9" s="404">
        <v>0.16</v>
      </c>
      <c r="D9" s="385">
        <v>0.12</v>
      </c>
      <c r="E9" s="327" t="s">
        <v>6</v>
      </c>
      <c r="F9" s="387" t="s">
        <v>460</v>
      </c>
      <c r="G9" s="88" t="s">
        <v>27</v>
      </c>
      <c r="H9" s="380">
        <f>D9-C9</f>
        <v>-4.0000000000000008E-2</v>
      </c>
    </row>
    <row r="10" spans="1:8">
      <c r="A10" s="146"/>
      <c r="B10" s="403"/>
      <c r="C10" s="405"/>
      <c r="D10" s="386"/>
      <c r="E10" s="327"/>
      <c r="F10" s="388"/>
      <c r="G10" s="89" t="s">
        <v>28</v>
      </c>
      <c r="H10" s="381"/>
    </row>
    <row r="11" spans="1:8" ht="15">
      <c r="A11" s="136" t="s">
        <v>15</v>
      </c>
      <c r="B11" s="218">
        <v>1.4381059999999999E-2</v>
      </c>
      <c r="C11" s="272">
        <v>0.04</v>
      </c>
      <c r="D11" s="302">
        <v>0.04</v>
      </c>
      <c r="E11" s="235" t="s">
        <v>7</v>
      </c>
      <c r="F11" s="120" t="s">
        <v>38</v>
      </c>
      <c r="G11" s="115" t="s">
        <v>428</v>
      </c>
      <c r="H11" s="119">
        <f>D11-C11</f>
        <v>0</v>
      </c>
    </row>
    <row r="12" spans="1:8" ht="15">
      <c r="A12" s="310" t="s">
        <v>504</v>
      </c>
      <c r="B12" s="218">
        <v>0.12595017</v>
      </c>
      <c r="C12" s="272">
        <v>0.1</v>
      </c>
      <c r="D12" s="302">
        <v>0.1</v>
      </c>
      <c r="E12" s="235" t="s">
        <v>7</v>
      </c>
      <c r="F12" s="19" t="s">
        <v>451</v>
      </c>
      <c r="G12" s="93" t="s">
        <v>435</v>
      </c>
      <c r="H12" s="119">
        <f>D12-C12</f>
        <v>0</v>
      </c>
    </row>
    <row r="13" spans="1:8" ht="15">
      <c r="A13" s="310" t="s">
        <v>426</v>
      </c>
      <c r="B13" s="218">
        <v>1.204186E-2</v>
      </c>
      <c r="C13" s="272">
        <v>0.03</v>
      </c>
      <c r="D13" s="302">
        <v>0.03</v>
      </c>
      <c r="E13" s="235" t="s">
        <v>7</v>
      </c>
      <c r="F13" s="19" t="s">
        <v>449</v>
      </c>
      <c r="G13" s="116" t="s">
        <v>429</v>
      </c>
      <c r="H13" s="76">
        <f>D13-C13</f>
        <v>0</v>
      </c>
    </row>
    <row r="14" spans="1:8" ht="15.75" thickBot="1">
      <c r="A14" s="311" t="s">
        <v>502</v>
      </c>
      <c r="B14" s="219">
        <v>0.11564563</v>
      </c>
      <c r="C14" s="273">
        <v>0.15</v>
      </c>
      <c r="D14" s="303">
        <v>0.15</v>
      </c>
      <c r="E14" s="240" t="s">
        <v>7</v>
      </c>
      <c r="F14" s="121" t="s">
        <v>462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1.0298636499999998</v>
      </c>
      <c r="C15" s="274">
        <f>SUM(C4:C14)</f>
        <v>1.0900000000000001</v>
      </c>
      <c r="D15" s="261">
        <f>SUM(D4:D14)</f>
        <v>1.07</v>
      </c>
      <c r="E15" s="238"/>
      <c r="F15" s="78"/>
      <c r="G15" s="101"/>
      <c r="H15" s="73">
        <f>SUM(H4:H14)</f>
        <v>-2.0000000000000046E-2</v>
      </c>
    </row>
    <row r="16" spans="1:8" ht="15.75" thickBot="1">
      <c r="A16" s="148" t="s">
        <v>5</v>
      </c>
      <c r="B16" s="220">
        <v>0.177339</v>
      </c>
      <c r="C16" s="275">
        <v>0.19</v>
      </c>
      <c r="D16" s="262">
        <v>0.15</v>
      </c>
      <c r="E16" s="241" t="s">
        <v>6</v>
      </c>
      <c r="F16" s="67" t="s">
        <v>448</v>
      </c>
      <c r="G16" s="106" t="s">
        <v>29</v>
      </c>
      <c r="H16" s="79">
        <f>D16-C16</f>
        <v>-4.0000000000000008E-2</v>
      </c>
    </row>
    <row r="17" spans="1:3">
      <c r="C17" s="276"/>
    </row>
    <row r="19" spans="1:3">
      <c r="A19" s="81"/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18" sqref="A18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01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78" t="s">
        <v>0</v>
      </c>
      <c r="B3" s="221" t="s">
        <v>469</v>
      </c>
      <c r="C3" s="84" t="s">
        <v>470</v>
      </c>
      <c r="D3" s="83" t="s">
        <v>471</v>
      </c>
      <c r="E3" s="233" t="s">
        <v>1</v>
      </c>
      <c r="F3" s="279" t="s">
        <v>2</v>
      </c>
      <c r="G3" s="280" t="s">
        <v>3</v>
      </c>
      <c r="H3" s="281" t="s">
        <v>472</v>
      </c>
    </row>
    <row r="4" spans="1:8">
      <c r="A4" s="364" t="s">
        <v>503</v>
      </c>
      <c r="B4" s="411">
        <v>0.29224699999999998</v>
      </c>
      <c r="C4" s="366">
        <v>0.28000000000000003</v>
      </c>
      <c r="D4" s="395">
        <v>0.3</v>
      </c>
      <c r="E4" s="416" t="s">
        <v>6</v>
      </c>
      <c r="F4" s="391" t="s">
        <v>487</v>
      </c>
      <c r="G4" s="86" t="s">
        <v>39</v>
      </c>
      <c r="H4" s="392">
        <f>D4-C4</f>
        <v>1.9999999999999962E-2</v>
      </c>
    </row>
    <row r="5" spans="1:8">
      <c r="A5" s="364"/>
      <c r="B5" s="412"/>
      <c r="C5" s="366"/>
      <c r="D5" s="395"/>
      <c r="E5" s="417"/>
      <c r="F5" s="391"/>
      <c r="G5" s="86" t="s">
        <v>22</v>
      </c>
      <c r="H5" s="379"/>
    </row>
    <row r="6" spans="1:8">
      <c r="A6" s="337"/>
      <c r="B6" s="413"/>
      <c r="C6" s="367"/>
      <c r="D6" s="396"/>
      <c r="E6" s="417"/>
      <c r="F6" s="388"/>
      <c r="G6" s="87"/>
      <c r="H6" s="372"/>
    </row>
    <row r="7" spans="1:8">
      <c r="A7" s="361" t="s">
        <v>500</v>
      </c>
      <c r="B7" s="409">
        <v>0.26735934</v>
      </c>
      <c r="C7" s="359">
        <v>0.31</v>
      </c>
      <c r="D7" s="385">
        <v>0.31</v>
      </c>
      <c r="E7" s="415" t="s">
        <v>7</v>
      </c>
      <c r="F7" s="389" t="s">
        <v>463</v>
      </c>
      <c r="G7" s="88" t="s">
        <v>25</v>
      </c>
      <c r="H7" s="380">
        <f>D7-C7</f>
        <v>0</v>
      </c>
    </row>
    <row r="8" spans="1:8">
      <c r="A8" s="406"/>
      <c r="B8" s="410"/>
      <c r="C8" s="360"/>
      <c r="D8" s="386"/>
      <c r="E8" s="415"/>
      <c r="F8" s="390"/>
      <c r="G8" s="87" t="s">
        <v>26</v>
      </c>
      <c r="H8" s="381"/>
    </row>
    <row r="9" spans="1:8" ht="14.25" customHeight="1">
      <c r="A9" s="311" t="s">
        <v>501</v>
      </c>
      <c r="B9" s="402">
        <v>0.15644860999999999</v>
      </c>
      <c r="C9" s="359">
        <v>0.16</v>
      </c>
      <c r="D9" s="385">
        <v>0.12</v>
      </c>
      <c r="E9" s="414" t="s">
        <v>6</v>
      </c>
      <c r="F9" s="387" t="s">
        <v>460</v>
      </c>
      <c r="G9" s="88" t="s">
        <v>27</v>
      </c>
      <c r="H9" s="380">
        <f>D9-C9</f>
        <v>-4.0000000000000008E-2</v>
      </c>
    </row>
    <row r="10" spans="1:8">
      <c r="A10" s="146"/>
      <c r="B10" s="403"/>
      <c r="C10" s="360"/>
      <c r="D10" s="386"/>
      <c r="E10" s="414"/>
      <c r="F10" s="388"/>
      <c r="G10" s="89" t="s">
        <v>28</v>
      </c>
      <c r="H10" s="381"/>
    </row>
    <row r="11" spans="1:8">
      <c r="A11" s="136" t="s">
        <v>15</v>
      </c>
      <c r="B11" s="218">
        <v>1.435256E-2</v>
      </c>
      <c r="C11" s="75">
        <v>0.04</v>
      </c>
      <c r="D11" s="302">
        <v>0.04</v>
      </c>
      <c r="E11" s="122" t="s">
        <v>7</v>
      </c>
      <c r="F11" s="120" t="s">
        <v>38</v>
      </c>
      <c r="G11" s="115" t="s">
        <v>428</v>
      </c>
      <c r="H11" s="119">
        <f>D11-C11</f>
        <v>0</v>
      </c>
    </row>
    <row r="12" spans="1:8" s="82" customFormat="1">
      <c r="A12" s="310" t="s">
        <v>504</v>
      </c>
      <c r="B12" s="218">
        <v>0.12784424999999999</v>
      </c>
      <c r="C12" s="75">
        <v>0.11</v>
      </c>
      <c r="D12" s="302">
        <v>0.11</v>
      </c>
      <c r="E12" s="122" t="s">
        <v>7</v>
      </c>
      <c r="F12" s="19" t="s">
        <v>442</v>
      </c>
      <c r="G12" s="93" t="s">
        <v>435</v>
      </c>
      <c r="H12" s="119">
        <f>D12-C12</f>
        <v>0</v>
      </c>
    </row>
    <row r="13" spans="1:8">
      <c r="A13" s="310" t="s">
        <v>426</v>
      </c>
      <c r="B13" s="218">
        <v>1.455453E-2</v>
      </c>
      <c r="C13" s="75">
        <v>0.02</v>
      </c>
      <c r="D13" s="302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5" thickBot="1">
      <c r="A14" s="311" t="s">
        <v>502</v>
      </c>
      <c r="B14" s="219">
        <v>0.12810984</v>
      </c>
      <c r="C14" s="68">
        <v>0.15</v>
      </c>
      <c r="D14" s="303">
        <v>0.15</v>
      </c>
      <c r="E14" s="118" t="s">
        <v>7</v>
      </c>
      <c r="F14" s="121" t="s">
        <v>462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1.0009161299999998</v>
      </c>
      <c r="C15" s="208">
        <f>SUM(C4:C14)</f>
        <v>1.07</v>
      </c>
      <c r="D15" s="261">
        <f>SUM(D4:D14)</f>
        <v>1.05</v>
      </c>
      <c r="E15" s="78"/>
      <c r="F15" s="78"/>
      <c r="G15" s="101"/>
      <c r="H15" s="73">
        <f>SUM(H4:H14)</f>
        <v>-2.0000000000000046E-2</v>
      </c>
    </row>
    <row r="16" spans="1:8" ht="15" thickBot="1">
      <c r="A16" s="148" t="s">
        <v>5</v>
      </c>
      <c r="B16" s="220">
        <v>0.14431099999999999</v>
      </c>
      <c r="C16" s="257">
        <v>0.15</v>
      </c>
      <c r="D16" s="277">
        <v>0.14000000000000001</v>
      </c>
      <c r="E16" s="74" t="s">
        <v>6</v>
      </c>
      <c r="F16" s="67" t="s">
        <v>459</v>
      </c>
      <c r="G16" s="106" t="s">
        <v>29</v>
      </c>
      <c r="H16" s="79">
        <f>D16-C16</f>
        <v>-9.9999999999999811E-3</v>
      </c>
    </row>
    <row r="19" spans="1:1">
      <c r="A19" s="81"/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21" sqref="A21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301" t="s">
        <v>430</v>
      </c>
    </row>
    <row r="2" spans="1:8" ht="13.5" customHeight="1" thickTop="1" thickBot="1"/>
    <row r="3" spans="1:8" ht="83.25" customHeight="1" thickBot="1">
      <c r="A3" s="278" t="s">
        <v>0</v>
      </c>
      <c r="B3" s="221" t="s">
        <v>469</v>
      </c>
      <c r="C3" s="84" t="s">
        <v>470</v>
      </c>
      <c r="D3" s="83" t="s">
        <v>471</v>
      </c>
      <c r="E3" s="233" t="s">
        <v>1</v>
      </c>
      <c r="F3" s="279" t="s">
        <v>2</v>
      </c>
      <c r="G3" s="280" t="s">
        <v>3</v>
      </c>
      <c r="H3" s="281" t="s">
        <v>472</v>
      </c>
    </row>
    <row r="4" spans="1:8" ht="13.5" customHeight="1">
      <c r="A4" s="364" t="s">
        <v>503</v>
      </c>
      <c r="B4" s="411">
        <v>0.236376</v>
      </c>
      <c r="C4" s="366">
        <v>0.26</v>
      </c>
      <c r="D4" s="395">
        <v>0.26</v>
      </c>
      <c r="E4" s="416" t="s">
        <v>6</v>
      </c>
      <c r="F4" s="391" t="s">
        <v>440</v>
      </c>
      <c r="G4" s="86" t="s">
        <v>39</v>
      </c>
      <c r="H4" s="392">
        <f>D4-C4</f>
        <v>0</v>
      </c>
    </row>
    <row r="5" spans="1:8" ht="13.5" customHeight="1">
      <c r="A5" s="364"/>
      <c r="B5" s="412"/>
      <c r="C5" s="366"/>
      <c r="D5" s="395"/>
      <c r="E5" s="417"/>
      <c r="F5" s="391"/>
      <c r="G5" s="86" t="s">
        <v>22</v>
      </c>
      <c r="H5" s="379"/>
    </row>
    <row r="6" spans="1:8" ht="13.5" customHeight="1">
      <c r="A6" s="337"/>
      <c r="B6" s="413"/>
      <c r="C6" s="367"/>
      <c r="D6" s="396"/>
      <c r="E6" s="417"/>
      <c r="F6" s="388"/>
      <c r="G6" s="87"/>
      <c r="H6" s="372"/>
    </row>
    <row r="7" spans="1:8" ht="13.5" customHeight="1">
      <c r="A7" s="361" t="s">
        <v>500</v>
      </c>
      <c r="B7" s="409">
        <v>0.35032707000000002</v>
      </c>
      <c r="C7" s="359">
        <v>0.32</v>
      </c>
      <c r="D7" s="385">
        <v>0.32</v>
      </c>
      <c r="E7" s="415" t="s">
        <v>7</v>
      </c>
      <c r="F7" s="389" t="s">
        <v>454</v>
      </c>
      <c r="G7" s="88" t="s">
        <v>25</v>
      </c>
      <c r="H7" s="380">
        <f>D7-C7</f>
        <v>0</v>
      </c>
    </row>
    <row r="8" spans="1:8" ht="13.5" customHeight="1">
      <c r="A8" s="406"/>
      <c r="B8" s="410"/>
      <c r="C8" s="360"/>
      <c r="D8" s="386"/>
      <c r="E8" s="415"/>
      <c r="F8" s="390"/>
      <c r="G8" s="87" t="s">
        <v>26</v>
      </c>
      <c r="H8" s="381"/>
    </row>
    <row r="9" spans="1:8" ht="13.5" customHeight="1">
      <c r="A9" s="311" t="s">
        <v>501</v>
      </c>
      <c r="B9" s="402">
        <v>0.12913500999999999</v>
      </c>
      <c r="C9" s="359">
        <v>0.15</v>
      </c>
      <c r="D9" s="385">
        <v>0.12</v>
      </c>
      <c r="E9" s="414" t="s">
        <v>6</v>
      </c>
      <c r="F9" s="387" t="s">
        <v>460</v>
      </c>
      <c r="G9" s="88" t="s">
        <v>27</v>
      </c>
      <c r="H9" s="380">
        <f>D9-C9</f>
        <v>-0.03</v>
      </c>
    </row>
    <row r="10" spans="1:8">
      <c r="A10" s="146"/>
      <c r="B10" s="403"/>
      <c r="C10" s="360"/>
      <c r="D10" s="386"/>
      <c r="E10" s="414"/>
      <c r="F10" s="388"/>
      <c r="G10" s="89" t="s">
        <v>28</v>
      </c>
      <c r="H10" s="381"/>
    </row>
    <row r="11" spans="1:8" ht="13.5" customHeight="1">
      <c r="A11" s="136" t="s">
        <v>15</v>
      </c>
      <c r="B11" s="218">
        <v>1.54483E-2</v>
      </c>
      <c r="C11" s="75">
        <v>0.05</v>
      </c>
      <c r="D11" s="299">
        <v>0.05</v>
      </c>
      <c r="E11" s="122" t="s">
        <v>7</v>
      </c>
      <c r="F11" s="120" t="s">
        <v>10</v>
      </c>
      <c r="G11" s="115" t="s">
        <v>428</v>
      </c>
      <c r="H11" s="119">
        <f>D11-C11</f>
        <v>0</v>
      </c>
    </row>
    <row r="12" spans="1:8" s="82" customFormat="1" ht="13.5" customHeight="1">
      <c r="A12" s="310" t="s">
        <v>504</v>
      </c>
      <c r="B12" s="218">
        <v>7.4966400000000002E-2</v>
      </c>
      <c r="C12" s="75">
        <v>0.08</v>
      </c>
      <c r="D12" s="299">
        <v>0.08</v>
      </c>
      <c r="E12" s="122" t="s">
        <v>7</v>
      </c>
      <c r="F12" s="19" t="s">
        <v>431</v>
      </c>
      <c r="G12" s="93" t="s">
        <v>435</v>
      </c>
      <c r="H12" s="119">
        <f>D12-C12</f>
        <v>0</v>
      </c>
    </row>
    <row r="13" spans="1:8" ht="13.5" customHeight="1">
      <c r="A13" s="310" t="s">
        <v>426</v>
      </c>
      <c r="B13" s="218">
        <v>3.1438899999999999E-3</v>
      </c>
      <c r="C13" s="75">
        <v>0.02</v>
      </c>
      <c r="D13" s="299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3.5" customHeight="1" thickBot="1">
      <c r="A14" s="311" t="s">
        <v>502</v>
      </c>
      <c r="B14" s="219">
        <v>0.18262605000000001</v>
      </c>
      <c r="C14" s="68">
        <v>0.18</v>
      </c>
      <c r="D14" s="300">
        <v>0.18</v>
      </c>
      <c r="E14" s="118" t="s">
        <v>7</v>
      </c>
      <c r="F14" s="121" t="s">
        <v>452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0.99202271999999991</v>
      </c>
      <c r="C15" s="208">
        <f>SUM(C4:C14)</f>
        <v>1.06</v>
      </c>
      <c r="D15" s="261">
        <f>SUM(D4:D14)</f>
        <v>1.03</v>
      </c>
      <c r="E15" s="78"/>
      <c r="F15" s="78"/>
      <c r="G15" s="101"/>
      <c r="H15" s="73">
        <f>SUM(H4:H14)</f>
        <v>-0.03</v>
      </c>
    </row>
    <row r="16" spans="1:8" ht="15" thickBot="1">
      <c r="A16" s="148" t="s">
        <v>5</v>
      </c>
      <c r="B16" s="220">
        <v>9.9753999999999995E-2</v>
      </c>
      <c r="C16" s="71">
        <v>0.15</v>
      </c>
      <c r="D16" s="262">
        <v>0.14000000000000001</v>
      </c>
      <c r="E16" s="74" t="s">
        <v>6</v>
      </c>
      <c r="F16" s="67" t="s">
        <v>459</v>
      </c>
      <c r="G16" s="106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  <mergeCell ref="F7:F8"/>
    <mergeCell ref="C4:C6"/>
    <mergeCell ref="H4:H6"/>
    <mergeCell ref="H7:H8"/>
    <mergeCell ref="H9:H10"/>
    <mergeCell ref="D4:D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44" t="s">
        <v>447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18" t="s">
        <v>88</v>
      </c>
      <c r="B12" s="419"/>
      <c r="C12" s="420"/>
    </row>
    <row r="13" spans="1:3">
      <c r="A13" s="421"/>
      <c r="B13" s="422"/>
      <c r="C13" s="423"/>
    </row>
    <row r="14" spans="1:3" ht="15" thickBot="1">
      <c r="A14" s="424"/>
      <c r="B14" s="425"/>
      <c r="C14" s="426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1" sqref="B1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55" t="s">
        <v>437</v>
      </c>
    </row>
    <row r="2" spans="2:4" ht="15.75">
      <c r="B2" s="11" t="s">
        <v>445</v>
      </c>
    </row>
    <row r="4" spans="2:4" ht="15" thickBot="1">
      <c r="B4" s="10" t="s">
        <v>8</v>
      </c>
      <c r="C4" s="10" t="s">
        <v>9</v>
      </c>
    </row>
    <row r="5" spans="2:4" ht="63">
      <c r="B5" s="154" t="s">
        <v>438</v>
      </c>
      <c r="C5" s="25" t="s">
        <v>17</v>
      </c>
    </row>
    <row r="6" spans="2:4" ht="56.25" customHeight="1" thickBot="1">
      <c r="B6" s="153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18" t="s">
        <v>88</v>
      </c>
      <c r="C11" s="419"/>
      <c r="D11" s="420"/>
    </row>
    <row r="12" spans="2:4" s="82" customFormat="1">
      <c r="B12" s="421"/>
      <c r="C12" s="422"/>
      <c r="D12" s="423"/>
    </row>
    <row r="13" spans="2:4" s="82" customFormat="1" ht="15" thickBot="1">
      <c r="B13" s="424"/>
      <c r="C13" s="425"/>
      <c r="D13" s="426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1" sqref="B1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55" t="s">
        <v>34</v>
      </c>
    </row>
    <row r="2" spans="2:5" ht="15.75">
      <c r="B2" s="203" t="s">
        <v>446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56" t="s">
        <v>19</v>
      </c>
      <c r="C5" s="21" t="s">
        <v>39</v>
      </c>
      <c r="E5" s="22"/>
    </row>
    <row r="6" spans="2:5" ht="15.75">
      <c r="B6" s="157" t="s">
        <v>20</v>
      </c>
      <c r="C6" s="23" t="s">
        <v>22</v>
      </c>
      <c r="E6" s="22"/>
    </row>
    <row r="7" spans="2:5" ht="57.75" customHeight="1" thickBot="1">
      <c r="B7" s="158" t="s">
        <v>21</v>
      </c>
      <c r="C7" s="24"/>
    </row>
    <row r="10" spans="2:5" ht="15">
      <c r="B10" s="282" t="s">
        <v>456</v>
      </c>
    </row>
    <row r="11" spans="2:5" ht="15" thickBot="1"/>
    <row r="12" spans="2:5" s="82" customFormat="1" ht="23.25" customHeight="1">
      <c r="B12" s="427" t="s">
        <v>88</v>
      </c>
      <c r="C12" s="428"/>
      <c r="D12" s="429"/>
    </row>
    <row r="13" spans="2:5" s="82" customFormat="1">
      <c r="B13" s="430"/>
      <c r="C13" s="431"/>
      <c r="D13" s="432"/>
    </row>
    <row r="14" spans="2:5" s="82" customFormat="1" ht="15" thickBot="1">
      <c r="B14" s="433"/>
      <c r="C14" s="434"/>
      <c r="D14" s="435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71"/>
  <sheetViews>
    <sheetView rightToLeft="1" zoomScale="90" zoomScaleNormal="90" zoomScaleSheetLayoutView="85" workbookViewId="0">
      <selection activeCell="H18" sqref="H18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450" t="s">
        <v>474</v>
      </c>
      <c r="C2" s="451"/>
      <c r="D2" s="451"/>
      <c r="E2" s="451"/>
      <c r="F2" s="451"/>
      <c r="G2" s="451"/>
      <c r="H2" s="451"/>
      <c r="I2" s="452"/>
    </row>
    <row r="3" spans="2:9" s="41" customFormat="1" ht="14.25" customHeight="1" thickBot="1">
      <c r="B3" s="453"/>
      <c r="C3" s="454"/>
      <c r="D3" s="454"/>
      <c r="E3" s="454"/>
      <c r="F3" s="454"/>
      <c r="G3" s="454"/>
      <c r="H3" s="454"/>
      <c r="I3" s="455"/>
    </row>
    <row r="4" spans="2:9" s="41" customFormat="1" ht="30.75" thickBot="1">
      <c r="B4" s="479" t="s">
        <v>0</v>
      </c>
      <c r="C4" s="468" t="s">
        <v>469</v>
      </c>
      <c r="D4" s="84" t="s">
        <v>470</v>
      </c>
      <c r="E4" s="83" t="s">
        <v>471</v>
      </c>
      <c r="F4" s="85" t="s">
        <v>1</v>
      </c>
      <c r="G4" s="283" t="s">
        <v>422</v>
      </c>
      <c r="H4" s="284" t="s">
        <v>3</v>
      </c>
      <c r="I4" s="294" t="s">
        <v>473</v>
      </c>
    </row>
    <row r="5" spans="2:9" s="41" customFormat="1" ht="14.25" customHeight="1">
      <c r="B5" s="364" t="s">
        <v>503</v>
      </c>
      <c r="C5" s="469">
        <v>0.489562</v>
      </c>
      <c r="D5" s="436">
        <v>0.48</v>
      </c>
      <c r="E5" s="447">
        <v>0.5</v>
      </c>
      <c r="F5" s="448" t="s">
        <v>6</v>
      </c>
      <c r="G5" s="368" t="s">
        <v>486</v>
      </c>
      <c r="H5" s="86" t="s">
        <v>39</v>
      </c>
      <c r="I5" s="449">
        <f>E5-D5</f>
        <v>2.0000000000000018E-2</v>
      </c>
    </row>
    <row r="6" spans="2:9" s="41" customFormat="1" ht="14.25" customHeight="1">
      <c r="B6" s="364"/>
      <c r="C6" s="469"/>
      <c r="D6" s="436"/>
      <c r="E6" s="447"/>
      <c r="F6" s="373"/>
      <c r="G6" s="369"/>
      <c r="H6" s="86" t="s">
        <v>22</v>
      </c>
      <c r="I6" s="449"/>
    </row>
    <row r="7" spans="2:9" s="41" customFormat="1" ht="14.25" customHeight="1">
      <c r="B7" s="337"/>
      <c r="C7" s="470"/>
      <c r="D7" s="437"/>
      <c r="E7" s="447"/>
      <c r="F7" s="374"/>
      <c r="G7" s="370"/>
      <c r="H7" s="87"/>
      <c r="I7" s="446"/>
    </row>
    <row r="8" spans="2:9" s="41" customFormat="1" ht="14.25" customHeight="1">
      <c r="B8" s="361" t="s">
        <v>500</v>
      </c>
      <c r="C8" s="471">
        <v>0.38262122999999998</v>
      </c>
      <c r="D8" s="441">
        <v>0.35</v>
      </c>
      <c r="E8" s="447">
        <v>0.39</v>
      </c>
      <c r="F8" s="375" t="s">
        <v>7</v>
      </c>
      <c r="G8" s="382" t="s">
        <v>485</v>
      </c>
      <c r="H8" s="88" t="s">
        <v>25</v>
      </c>
      <c r="I8" s="439">
        <f>E8-D8</f>
        <v>4.0000000000000036E-2</v>
      </c>
    </row>
    <row r="9" spans="2:9" s="41" customFormat="1" ht="14.25" customHeight="1">
      <c r="B9" s="406"/>
      <c r="C9" s="472"/>
      <c r="D9" s="437"/>
      <c r="E9" s="447"/>
      <c r="F9" s="376"/>
      <c r="G9" s="383"/>
      <c r="H9" s="87" t="s">
        <v>26</v>
      </c>
      <c r="I9" s="440"/>
    </row>
    <row r="10" spans="2:9" s="41" customFormat="1" ht="14.25" customHeight="1">
      <c r="B10" s="314" t="s">
        <v>501</v>
      </c>
      <c r="C10" s="473">
        <v>0.15171900999999999</v>
      </c>
      <c r="D10" s="441">
        <v>0.15</v>
      </c>
      <c r="E10" s="447">
        <v>0.15</v>
      </c>
      <c r="F10" s="377" t="s">
        <v>6</v>
      </c>
      <c r="G10" s="384" t="s">
        <v>448</v>
      </c>
      <c r="H10" s="88" t="s">
        <v>27</v>
      </c>
      <c r="I10" s="445">
        <f>E10-D10</f>
        <v>0</v>
      </c>
    </row>
    <row r="11" spans="2:9" s="41" customFormat="1" ht="14.25" customHeight="1">
      <c r="B11" s="146"/>
      <c r="C11" s="474"/>
      <c r="D11" s="437"/>
      <c r="E11" s="447"/>
      <c r="F11" s="374"/>
      <c r="G11" s="370"/>
      <c r="H11" s="89" t="s">
        <v>28</v>
      </c>
      <c r="I11" s="446"/>
    </row>
    <row r="12" spans="2:9" s="41" customFormat="1">
      <c r="B12" s="313" t="s">
        <v>504</v>
      </c>
      <c r="C12" s="475">
        <v>8.8712000000000003E-4</v>
      </c>
      <c r="D12" s="90">
        <v>0.01</v>
      </c>
      <c r="E12" s="288">
        <v>0</v>
      </c>
      <c r="F12" s="91" t="s">
        <v>7</v>
      </c>
      <c r="G12" s="92" t="s">
        <v>436</v>
      </c>
      <c r="H12" s="93" t="s">
        <v>435</v>
      </c>
      <c r="I12" s="94">
        <f>E12-D12</f>
        <v>-0.01</v>
      </c>
    </row>
    <row r="13" spans="2:9" s="82" customFormat="1">
      <c r="B13" s="313" t="s">
        <v>426</v>
      </c>
      <c r="C13" s="475">
        <v>1.443961E-2</v>
      </c>
      <c r="D13" s="90">
        <v>0.01</v>
      </c>
      <c r="E13" s="288">
        <v>0.01</v>
      </c>
      <c r="F13" s="91" t="s">
        <v>7</v>
      </c>
      <c r="G13" s="92" t="s">
        <v>419</v>
      </c>
      <c r="H13" s="124" t="s">
        <v>429</v>
      </c>
      <c r="I13" s="94">
        <f>E13-D13</f>
        <v>0</v>
      </c>
    </row>
    <row r="14" spans="2:9" s="41" customFormat="1" ht="15.75" thickBot="1">
      <c r="B14" s="480" t="s">
        <v>502</v>
      </c>
      <c r="C14" s="476">
        <v>8.2635899999999998E-2</v>
      </c>
      <c r="D14" s="245">
        <v>0.08</v>
      </c>
      <c r="E14" s="289">
        <v>0.11</v>
      </c>
      <c r="F14" s="95" t="s">
        <v>7</v>
      </c>
      <c r="G14" s="243" t="s">
        <v>442</v>
      </c>
      <c r="H14" s="96" t="s">
        <v>18</v>
      </c>
      <c r="I14" s="97">
        <f>E14-D14</f>
        <v>0.03</v>
      </c>
    </row>
    <row r="15" spans="2:9" s="41" customFormat="1" ht="15.75" thickBot="1">
      <c r="B15" s="147" t="s">
        <v>4</v>
      </c>
      <c r="C15" s="477">
        <f>SUM(C5:C14)</f>
        <v>1.12186487</v>
      </c>
      <c r="D15" s="98">
        <f>SUM(D5:D14)</f>
        <v>1.08</v>
      </c>
      <c r="E15" s="290">
        <f>SUM(E5:E14)</f>
        <v>1.1600000000000001</v>
      </c>
      <c r="F15" s="99"/>
      <c r="G15" s="100"/>
      <c r="H15" s="101"/>
      <c r="I15" s="102">
        <f>E15-D15</f>
        <v>8.0000000000000071E-2</v>
      </c>
    </row>
    <row r="16" spans="2:9" s="41" customFormat="1" ht="15.75" thickBot="1">
      <c r="B16" s="148" t="s">
        <v>5</v>
      </c>
      <c r="C16" s="478">
        <v>0.15947500000000001</v>
      </c>
      <c r="D16" s="242">
        <v>0.17</v>
      </c>
      <c r="E16" s="291">
        <v>0.13</v>
      </c>
      <c r="F16" s="104" t="s">
        <v>6</v>
      </c>
      <c r="G16" s="105" t="s">
        <v>484</v>
      </c>
      <c r="H16" s="106" t="s">
        <v>29</v>
      </c>
      <c r="I16" s="107">
        <f>E16-D16</f>
        <v>-4.0000000000000008E-2</v>
      </c>
    </row>
    <row r="17" spans="2:9" ht="15" customHeight="1"/>
    <row r="18" spans="2:9" s="82" customFormat="1" ht="15" customHeight="1">
      <c r="B18" s="36" t="s">
        <v>498</v>
      </c>
      <c r="C18" s="54"/>
      <c r="D18" s="304"/>
      <c r="F18" s="55"/>
    </row>
    <row r="19" spans="2:9" s="82" customFormat="1" ht="30">
      <c r="B19" s="305" t="s">
        <v>0</v>
      </c>
      <c r="C19" s="305" t="s">
        <v>491</v>
      </c>
      <c r="D19" s="305" t="s">
        <v>496</v>
      </c>
      <c r="E19" s="305" t="s">
        <v>492</v>
      </c>
      <c r="F19" s="305" t="s">
        <v>493</v>
      </c>
    </row>
    <row r="20" spans="2:9" s="82" customFormat="1" ht="15" customHeight="1">
      <c r="B20" s="306" t="s">
        <v>494</v>
      </c>
      <c r="C20" s="307">
        <v>0.39</v>
      </c>
      <c r="D20" s="308">
        <v>0.36</v>
      </c>
      <c r="E20" s="308">
        <f>D20-C20</f>
        <v>-3.0000000000000027E-2</v>
      </c>
      <c r="F20" s="309" t="s">
        <v>497</v>
      </c>
    </row>
    <row r="21" spans="2:9" s="82" customFormat="1" ht="15" customHeight="1">
      <c r="B21" s="306" t="s">
        <v>495</v>
      </c>
      <c r="C21" s="307">
        <v>0.13</v>
      </c>
      <c r="D21" s="308">
        <v>0.19</v>
      </c>
      <c r="E21" s="308">
        <f>D21-C21</f>
        <v>0.06</v>
      </c>
      <c r="F21" s="309" t="s">
        <v>444</v>
      </c>
    </row>
    <row r="22" spans="2:9" ht="15.75" thickBot="1"/>
    <row r="23" spans="2:9" s="41" customFormat="1" ht="14.25" customHeight="1">
      <c r="B23" s="450" t="s">
        <v>476</v>
      </c>
      <c r="C23" s="451"/>
      <c r="D23" s="451"/>
      <c r="E23" s="451"/>
      <c r="F23" s="451"/>
      <c r="G23" s="451"/>
      <c r="H23" s="451"/>
      <c r="I23" s="452"/>
    </row>
    <row r="24" spans="2:9" s="41" customFormat="1" ht="14.25" customHeight="1" thickBot="1">
      <c r="B24" s="453"/>
      <c r="C24" s="454"/>
      <c r="D24" s="454"/>
      <c r="E24" s="454"/>
      <c r="F24" s="454"/>
      <c r="G24" s="454"/>
      <c r="H24" s="454"/>
      <c r="I24" s="455"/>
    </row>
    <row r="25" spans="2:9" s="41" customFormat="1" ht="30.75" thickBot="1">
      <c r="B25" s="479" t="s">
        <v>0</v>
      </c>
      <c r="C25" s="468" t="s">
        <v>469</v>
      </c>
      <c r="D25" s="84" t="s">
        <v>470</v>
      </c>
      <c r="E25" s="83" t="s">
        <v>471</v>
      </c>
      <c r="F25" s="109" t="s">
        <v>1</v>
      </c>
      <c r="G25" s="283" t="s">
        <v>422</v>
      </c>
      <c r="H25" s="284" t="s">
        <v>3</v>
      </c>
      <c r="I25" s="285" t="s">
        <v>473</v>
      </c>
    </row>
    <row r="26" spans="2:9" s="41" customFormat="1" ht="14.25" customHeight="1">
      <c r="B26" s="364" t="s">
        <v>503</v>
      </c>
      <c r="C26" s="469">
        <v>0.42046699999999998</v>
      </c>
      <c r="D26" s="459">
        <v>0.41</v>
      </c>
      <c r="E26" s="444">
        <v>0.41</v>
      </c>
      <c r="F26" s="458" t="s">
        <v>6</v>
      </c>
      <c r="G26" s="368" t="s">
        <v>455</v>
      </c>
      <c r="H26" s="86" t="s">
        <v>39</v>
      </c>
      <c r="I26" s="449">
        <f>E26-D26</f>
        <v>0</v>
      </c>
    </row>
    <row r="27" spans="2:9" s="41" customFormat="1" ht="14.25" customHeight="1">
      <c r="B27" s="364"/>
      <c r="C27" s="469"/>
      <c r="D27" s="436"/>
      <c r="E27" s="438"/>
      <c r="F27" s="458"/>
      <c r="G27" s="369"/>
      <c r="H27" s="86" t="s">
        <v>22</v>
      </c>
      <c r="I27" s="449"/>
    </row>
    <row r="28" spans="2:9" s="41" customFormat="1" ht="14.25" customHeight="1">
      <c r="B28" s="337"/>
      <c r="C28" s="470"/>
      <c r="D28" s="437"/>
      <c r="E28" s="386"/>
      <c r="F28" s="457"/>
      <c r="G28" s="370"/>
      <c r="H28" s="87"/>
      <c r="I28" s="446"/>
    </row>
    <row r="29" spans="2:9" s="41" customFormat="1" ht="14.25" customHeight="1">
      <c r="B29" s="361" t="s">
        <v>500</v>
      </c>
      <c r="C29" s="471">
        <v>0.28842704000000002</v>
      </c>
      <c r="D29" s="441">
        <v>0.31</v>
      </c>
      <c r="E29" s="385">
        <v>0.31</v>
      </c>
      <c r="F29" s="442" t="s">
        <v>7</v>
      </c>
      <c r="G29" s="382" t="s">
        <v>463</v>
      </c>
      <c r="H29" s="88" t="s">
        <v>25</v>
      </c>
      <c r="I29" s="439">
        <f>E29-D29</f>
        <v>0</v>
      </c>
    </row>
    <row r="30" spans="2:9" s="41" customFormat="1" ht="14.25" customHeight="1">
      <c r="B30" s="406"/>
      <c r="C30" s="472"/>
      <c r="D30" s="437"/>
      <c r="E30" s="386"/>
      <c r="F30" s="443"/>
      <c r="G30" s="383"/>
      <c r="H30" s="87" t="s">
        <v>26</v>
      </c>
      <c r="I30" s="440"/>
    </row>
    <row r="31" spans="2:9" s="41" customFormat="1" ht="14.25" customHeight="1">
      <c r="B31" s="314" t="s">
        <v>501</v>
      </c>
      <c r="C31" s="481">
        <v>0.2081373</v>
      </c>
      <c r="D31" s="441">
        <v>0.22</v>
      </c>
      <c r="E31" s="385">
        <v>0.22</v>
      </c>
      <c r="F31" s="456" t="s">
        <v>6</v>
      </c>
      <c r="G31" s="384" t="s">
        <v>60</v>
      </c>
      <c r="H31" s="88" t="s">
        <v>27</v>
      </c>
      <c r="I31" s="445">
        <f>E31-D31</f>
        <v>0</v>
      </c>
    </row>
    <row r="32" spans="2:9" s="41" customFormat="1" ht="14.25" customHeight="1">
      <c r="B32" s="146"/>
      <c r="C32" s="482"/>
      <c r="D32" s="437"/>
      <c r="E32" s="386"/>
      <c r="F32" s="457"/>
      <c r="G32" s="370"/>
      <c r="H32" s="89" t="s">
        <v>28</v>
      </c>
      <c r="I32" s="446"/>
    </row>
    <row r="33" spans="2:9" s="82" customFormat="1" ht="14.25" customHeight="1">
      <c r="B33" s="313" t="s">
        <v>504</v>
      </c>
      <c r="C33" s="475">
        <v>0</v>
      </c>
      <c r="D33" s="90">
        <v>0</v>
      </c>
      <c r="E33" s="259">
        <v>0</v>
      </c>
      <c r="F33" s="110" t="s">
        <v>7</v>
      </c>
      <c r="G33" s="92" t="s">
        <v>436</v>
      </c>
      <c r="H33" s="93" t="s">
        <v>435</v>
      </c>
      <c r="I33" s="94">
        <f>E33-D33</f>
        <v>0</v>
      </c>
    </row>
    <row r="34" spans="2:9" s="41" customFormat="1">
      <c r="B34" s="313" t="s">
        <v>426</v>
      </c>
      <c r="C34" s="475">
        <v>8.9055999999999996E-3</v>
      </c>
      <c r="D34" s="90">
        <v>0.02</v>
      </c>
      <c r="E34" s="259">
        <v>0.02</v>
      </c>
      <c r="F34" s="123" t="s">
        <v>7</v>
      </c>
      <c r="G34" s="92" t="s">
        <v>61</v>
      </c>
      <c r="H34" s="124" t="s">
        <v>429</v>
      </c>
      <c r="I34" s="125">
        <f>E34-D34</f>
        <v>0</v>
      </c>
    </row>
    <row r="35" spans="2:9" s="41" customFormat="1" ht="15.75" thickBot="1">
      <c r="B35" s="480" t="s">
        <v>502</v>
      </c>
      <c r="C35" s="476">
        <v>5.7966579999999997E-2</v>
      </c>
      <c r="D35" s="242">
        <v>0.04</v>
      </c>
      <c r="E35" s="292">
        <v>0.04</v>
      </c>
      <c r="F35" s="111" t="s">
        <v>7</v>
      </c>
      <c r="G35" s="108" t="s">
        <v>38</v>
      </c>
      <c r="H35" s="96" t="s">
        <v>18</v>
      </c>
      <c r="I35" s="97">
        <f>E35-D35</f>
        <v>0</v>
      </c>
    </row>
    <row r="36" spans="2:9" s="41" customFormat="1" ht="15.75" thickBot="1">
      <c r="B36" s="147" t="s">
        <v>4</v>
      </c>
      <c r="C36" s="477">
        <f>SUM(C26:C35)</f>
        <v>0.98390351999999992</v>
      </c>
      <c r="D36" s="98">
        <f>SUM(D26:D35)</f>
        <v>1</v>
      </c>
      <c r="E36" s="293">
        <f>SUM(E26:E35)</f>
        <v>1</v>
      </c>
      <c r="F36" s="112"/>
      <c r="G36" s="100"/>
      <c r="H36" s="101"/>
      <c r="I36" s="102">
        <f>E36-D36</f>
        <v>0</v>
      </c>
    </row>
    <row r="37" spans="2:9" s="41" customFormat="1" ht="15.75" thickBot="1">
      <c r="B37" s="148" t="s">
        <v>5</v>
      </c>
      <c r="C37" s="478">
        <v>0.17058200000000001</v>
      </c>
      <c r="D37" s="103">
        <v>0.18</v>
      </c>
      <c r="E37" s="266">
        <v>0.18</v>
      </c>
      <c r="F37" s="113" t="s">
        <v>6</v>
      </c>
      <c r="G37" s="105" t="s">
        <v>464</v>
      </c>
      <c r="H37" s="106" t="s">
        <v>29</v>
      </c>
      <c r="I37" s="107">
        <f>E37-D37</f>
        <v>0</v>
      </c>
    </row>
    <row r="39" spans="2:9" ht="15.75" thickBot="1"/>
    <row r="40" spans="2:9" s="41" customFormat="1" ht="14.25" customHeight="1">
      <c r="B40" s="450" t="s">
        <v>479</v>
      </c>
      <c r="C40" s="451"/>
      <c r="D40" s="451"/>
      <c r="E40" s="451"/>
      <c r="F40" s="451"/>
      <c r="G40" s="451"/>
      <c r="H40" s="451"/>
      <c r="I40" s="452"/>
    </row>
    <row r="41" spans="2:9" s="41" customFormat="1" ht="14.25" customHeight="1" thickBot="1">
      <c r="B41" s="453"/>
      <c r="C41" s="454"/>
      <c r="D41" s="454"/>
      <c r="E41" s="454"/>
      <c r="F41" s="454"/>
      <c r="G41" s="454"/>
      <c r="H41" s="454"/>
      <c r="I41" s="455"/>
    </row>
    <row r="42" spans="2:9" s="41" customFormat="1" ht="30.75" thickBot="1">
      <c r="B42" s="479" t="s">
        <v>0</v>
      </c>
      <c r="C42" s="468" t="s">
        <v>469</v>
      </c>
      <c r="D42" s="84" t="s">
        <v>470</v>
      </c>
      <c r="E42" s="83" t="s">
        <v>471</v>
      </c>
      <c r="F42" s="85" t="s">
        <v>1</v>
      </c>
      <c r="G42" s="283" t="s">
        <v>422</v>
      </c>
      <c r="H42" s="284" t="s">
        <v>3</v>
      </c>
      <c r="I42" s="285" t="s">
        <v>473</v>
      </c>
    </row>
    <row r="43" spans="2:9" s="41" customFormat="1" ht="14.25" customHeight="1">
      <c r="B43" s="364" t="s">
        <v>503</v>
      </c>
      <c r="C43" s="469">
        <v>0.44552900000000001</v>
      </c>
      <c r="D43" s="436">
        <v>0.41</v>
      </c>
      <c r="E43" s="438">
        <v>0.45</v>
      </c>
      <c r="F43" s="373" t="s">
        <v>6</v>
      </c>
      <c r="G43" s="368" t="s">
        <v>482</v>
      </c>
      <c r="H43" s="86" t="s">
        <v>39</v>
      </c>
      <c r="I43" s="449">
        <f>E43-D43</f>
        <v>4.0000000000000036E-2</v>
      </c>
    </row>
    <row r="44" spans="2:9" s="41" customFormat="1" ht="14.25" customHeight="1">
      <c r="B44" s="364"/>
      <c r="C44" s="469"/>
      <c r="D44" s="436"/>
      <c r="E44" s="438"/>
      <c r="F44" s="373"/>
      <c r="G44" s="369"/>
      <c r="H44" s="86" t="s">
        <v>22</v>
      </c>
      <c r="I44" s="449"/>
    </row>
    <row r="45" spans="2:9" s="41" customFormat="1" ht="14.25" customHeight="1">
      <c r="B45" s="337"/>
      <c r="C45" s="470"/>
      <c r="D45" s="437"/>
      <c r="E45" s="386"/>
      <c r="F45" s="374"/>
      <c r="G45" s="370"/>
      <c r="H45" s="87"/>
      <c r="I45" s="446"/>
    </row>
    <row r="46" spans="2:9" s="41" customFormat="1" ht="14.25" customHeight="1">
      <c r="B46" s="361" t="s">
        <v>500</v>
      </c>
      <c r="C46" s="483">
        <v>0.30689967000000001</v>
      </c>
      <c r="D46" s="441">
        <v>0.34</v>
      </c>
      <c r="E46" s="385">
        <v>0.34</v>
      </c>
      <c r="F46" s="442" t="s">
        <v>7</v>
      </c>
      <c r="G46" s="382" t="s">
        <v>458</v>
      </c>
      <c r="H46" s="88" t="s">
        <v>25</v>
      </c>
      <c r="I46" s="439">
        <f>E46-D46</f>
        <v>0</v>
      </c>
    </row>
    <row r="47" spans="2:9" s="41" customFormat="1" ht="14.25" customHeight="1">
      <c r="B47" s="406"/>
      <c r="C47" s="484"/>
      <c r="D47" s="437"/>
      <c r="E47" s="386"/>
      <c r="F47" s="443"/>
      <c r="G47" s="383"/>
      <c r="H47" s="87" t="s">
        <v>26</v>
      </c>
      <c r="I47" s="440"/>
    </row>
    <row r="48" spans="2:9" s="41" customFormat="1" ht="14.25" customHeight="1">
      <c r="B48" s="314" t="s">
        <v>501</v>
      </c>
      <c r="C48" s="485">
        <v>0.26238822000000001</v>
      </c>
      <c r="D48" s="441">
        <v>0.28999999999999998</v>
      </c>
      <c r="E48" s="385">
        <v>0.25</v>
      </c>
      <c r="F48" s="456" t="s">
        <v>6</v>
      </c>
      <c r="G48" s="384" t="s">
        <v>483</v>
      </c>
      <c r="H48" s="88" t="s">
        <v>27</v>
      </c>
      <c r="I48" s="445">
        <f>E48-D48</f>
        <v>-3.999999999999998E-2</v>
      </c>
    </row>
    <row r="49" spans="2:9" s="41" customFormat="1" ht="14.25" customHeight="1">
      <c r="B49" s="146"/>
      <c r="C49" s="486"/>
      <c r="D49" s="437"/>
      <c r="E49" s="386"/>
      <c r="F49" s="457"/>
      <c r="G49" s="370"/>
      <c r="H49" s="89" t="s">
        <v>28</v>
      </c>
      <c r="I49" s="446"/>
    </row>
    <row r="50" spans="2:9" s="41" customFormat="1">
      <c r="B50" s="313" t="s">
        <v>504</v>
      </c>
      <c r="C50" s="487">
        <v>3.2088099999999999E-3</v>
      </c>
      <c r="D50" s="90">
        <v>0.01</v>
      </c>
      <c r="E50" s="259">
        <v>0.01</v>
      </c>
      <c r="F50" s="91" t="s">
        <v>7</v>
      </c>
      <c r="G50" s="92" t="s">
        <v>419</v>
      </c>
      <c r="H50" s="93" t="s">
        <v>435</v>
      </c>
      <c r="I50" s="94">
        <f>E50-D50</f>
        <v>0</v>
      </c>
    </row>
    <row r="51" spans="2:9" s="82" customFormat="1">
      <c r="B51" s="313" t="s">
        <v>426</v>
      </c>
      <c r="C51" s="487">
        <v>1.523245E-2</v>
      </c>
      <c r="D51" s="90">
        <v>0.01</v>
      </c>
      <c r="E51" s="259">
        <v>0.02</v>
      </c>
      <c r="F51" s="91" t="s">
        <v>7</v>
      </c>
      <c r="G51" s="92" t="s">
        <v>61</v>
      </c>
      <c r="H51" s="124" t="s">
        <v>429</v>
      </c>
      <c r="I51" s="94">
        <f>E51-D51</f>
        <v>0.01</v>
      </c>
    </row>
    <row r="52" spans="2:9" s="41" customFormat="1" ht="15.75" thickBot="1">
      <c r="B52" s="480" t="s">
        <v>502</v>
      </c>
      <c r="C52" s="488">
        <v>9.4870689999999994E-2</v>
      </c>
      <c r="D52" s="207">
        <v>0.06</v>
      </c>
      <c r="E52" s="297">
        <v>0.06</v>
      </c>
      <c r="F52" s="95" t="s">
        <v>7</v>
      </c>
      <c r="G52" s="108" t="s">
        <v>439</v>
      </c>
      <c r="H52" s="96" t="s">
        <v>18</v>
      </c>
      <c r="I52" s="97">
        <f>E52-D52</f>
        <v>0</v>
      </c>
    </row>
    <row r="53" spans="2:9" s="41" customFormat="1" ht="15.75" thickBot="1">
      <c r="B53" s="147" t="s">
        <v>4</v>
      </c>
      <c r="C53" s="477">
        <f>SUM(C43:C52)</f>
        <v>1.1281288400000002</v>
      </c>
      <c r="D53" s="98">
        <f>SUM(D43:D52)</f>
        <v>1.1200000000000001</v>
      </c>
      <c r="E53" s="293">
        <f>SUM(E43:E52)</f>
        <v>1.1300000000000001</v>
      </c>
      <c r="F53" s="99"/>
      <c r="G53" s="100"/>
      <c r="H53" s="101"/>
      <c r="I53" s="102">
        <f>E53-D53</f>
        <v>1.0000000000000009E-2</v>
      </c>
    </row>
    <row r="54" spans="2:9" s="41" customFormat="1" ht="15.75" thickBot="1">
      <c r="B54" s="148" t="s">
        <v>5</v>
      </c>
      <c r="C54" s="478">
        <v>0.18702199999999999</v>
      </c>
      <c r="D54" s="103">
        <v>0.19</v>
      </c>
      <c r="E54" s="266">
        <v>0.19</v>
      </c>
      <c r="F54" s="104" t="s">
        <v>6</v>
      </c>
      <c r="G54" s="105" t="s">
        <v>444</v>
      </c>
      <c r="H54" s="106" t="s">
        <v>29</v>
      </c>
      <c r="I54" s="107">
        <f>E54-D54</f>
        <v>0</v>
      </c>
    </row>
    <row r="56" spans="2:9" ht="15.75" thickBot="1"/>
    <row r="57" spans="2:9" ht="15" customHeight="1">
      <c r="B57" s="450" t="s">
        <v>480</v>
      </c>
      <c r="C57" s="451"/>
      <c r="D57" s="451"/>
      <c r="E57" s="451"/>
      <c r="F57" s="451"/>
      <c r="G57" s="451"/>
      <c r="H57" s="451"/>
      <c r="I57" s="452"/>
    </row>
    <row r="58" spans="2:9" ht="15.75" customHeight="1" thickBot="1">
      <c r="B58" s="453"/>
      <c r="C58" s="454"/>
      <c r="D58" s="454"/>
      <c r="E58" s="454"/>
      <c r="F58" s="454"/>
      <c r="G58" s="454"/>
      <c r="H58" s="454"/>
      <c r="I58" s="455"/>
    </row>
    <row r="59" spans="2:9" ht="30.75" thickBot="1">
      <c r="B59" s="479" t="s">
        <v>0</v>
      </c>
      <c r="C59" s="468" t="s">
        <v>469</v>
      </c>
      <c r="D59" s="214" t="s">
        <v>470</v>
      </c>
      <c r="E59" s="215" t="s">
        <v>471</v>
      </c>
      <c r="F59" s="216" t="s">
        <v>1</v>
      </c>
      <c r="G59" s="295" t="s">
        <v>422</v>
      </c>
      <c r="H59" s="296" t="s">
        <v>3</v>
      </c>
      <c r="I59" s="285" t="s">
        <v>475</v>
      </c>
    </row>
    <row r="60" spans="2:9" ht="14.25" customHeight="1">
      <c r="B60" s="364" t="s">
        <v>503</v>
      </c>
      <c r="C60" s="469">
        <v>0.43529200000000001</v>
      </c>
      <c r="D60" s="459">
        <v>0.42</v>
      </c>
      <c r="E60" s="444">
        <v>0.44</v>
      </c>
      <c r="F60" s="460" t="s">
        <v>6</v>
      </c>
      <c r="G60" s="461" t="s">
        <v>481</v>
      </c>
      <c r="H60" s="160" t="s">
        <v>39</v>
      </c>
      <c r="I60" s="449">
        <f>E60-D60</f>
        <v>2.0000000000000018E-2</v>
      </c>
    </row>
    <row r="61" spans="2:9" ht="14.25" customHeight="1">
      <c r="B61" s="364"/>
      <c r="C61" s="469"/>
      <c r="D61" s="436"/>
      <c r="E61" s="438"/>
      <c r="F61" s="458"/>
      <c r="G61" s="462"/>
      <c r="H61" s="160" t="s">
        <v>22</v>
      </c>
      <c r="I61" s="449"/>
    </row>
    <row r="62" spans="2:9" ht="14.25" customHeight="1">
      <c r="B62" s="337"/>
      <c r="C62" s="470"/>
      <c r="D62" s="437"/>
      <c r="E62" s="386"/>
      <c r="F62" s="457"/>
      <c r="G62" s="463"/>
      <c r="H62" s="161"/>
      <c r="I62" s="446"/>
    </row>
    <row r="63" spans="2:9" ht="14.25" customHeight="1">
      <c r="B63" s="361" t="s">
        <v>500</v>
      </c>
      <c r="C63" s="483">
        <v>0.36785405999999998</v>
      </c>
      <c r="D63" s="441">
        <v>0.4</v>
      </c>
      <c r="E63" s="385">
        <v>0.32</v>
      </c>
      <c r="F63" s="442" t="s">
        <v>7</v>
      </c>
      <c r="G63" s="464" t="s">
        <v>454</v>
      </c>
      <c r="H63" s="162" t="s">
        <v>25</v>
      </c>
      <c r="I63" s="439">
        <f>E63-D63</f>
        <v>-8.0000000000000016E-2</v>
      </c>
    </row>
    <row r="64" spans="2:9" ht="14.25" customHeight="1">
      <c r="B64" s="406"/>
      <c r="C64" s="484"/>
      <c r="D64" s="437"/>
      <c r="E64" s="386"/>
      <c r="F64" s="443"/>
      <c r="G64" s="465"/>
      <c r="H64" s="161" t="s">
        <v>26</v>
      </c>
      <c r="I64" s="440"/>
    </row>
    <row r="65" spans="2:9" ht="14.25" customHeight="1">
      <c r="B65" s="314" t="s">
        <v>501</v>
      </c>
      <c r="C65" s="485">
        <v>0.21959967999999999</v>
      </c>
      <c r="D65" s="441">
        <v>0.18</v>
      </c>
      <c r="E65" s="385">
        <v>0.22</v>
      </c>
      <c r="F65" s="456" t="s">
        <v>6</v>
      </c>
      <c r="G65" s="466" t="s">
        <v>60</v>
      </c>
      <c r="H65" s="162" t="s">
        <v>27</v>
      </c>
      <c r="I65" s="445">
        <f>E65-D65</f>
        <v>4.0000000000000008E-2</v>
      </c>
    </row>
    <row r="66" spans="2:9" ht="14.25" customHeight="1">
      <c r="B66" s="146"/>
      <c r="C66" s="486"/>
      <c r="D66" s="437"/>
      <c r="E66" s="386"/>
      <c r="F66" s="457"/>
      <c r="G66" s="463"/>
      <c r="H66" s="163" t="s">
        <v>28</v>
      </c>
      <c r="I66" s="446"/>
    </row>
    <row r="67" spans="2:9">
      <c r="B67" s="313" t="s">
        <v>504</v>
      </c>
      <c r="C67" s="487">
        <v>0</v>
      </c>
      <c r="D67" s="90">
        <v>0.05</v>
      </c>
      <c r="E67" s="259">
        <v>0.05</v>
      </c>
      <c r="F67" s="91" t="s">
        <v>7</v>
      </c>
      <c r="G67" s="92" t="s">
        <v>10</v>
      </c>
      <c r="H67" s="164" t="s">
        <v>435</v>
      </c>
      <c r="I67" s="94">
        <f>E67-D67</f>
        <v>0</v>
      </c>
    </row>
    <row r="68" spans="2:9">
      <c r="B68" s="313" t="s">
        <v>426</v>
      </c>
      <c r="C68" s="487">
        <v>9.8877700000000006E-3</v>
      </c>
      <c r="D68" s="90">
        <v>0.05</v>
      </c>
      <c r="E68" s="259">
        <v>0.05</v>
      </c>
      <c r="F68" s="91" t="s">
        <v>7</v>
      </c>
      <c r="G68" s="92" t="s">
        <v>10</v>
      </c>
      <c r="H68" s="165" t="s">
        <v>429</v>
      </c>
      <c r="I68" s="94">
        <f>E68-D68</f>
        <v>0</v>
      </c>
    </row>
    <row r="69" spans="2:9" ht="15.75" thickBot="1">
      <c r="B69" s="480" t="s">
        <v>502</v>
      </c>
      <c r="C69" s="488">
        <v>0.19198241999999999</v>
      </c>
      <c r="D69" s="207">
        <v>0.15</v>
      </c>
      <c r="E69" s="297">
        <v>0.15</v>
      </c>
      <c r="F69" s="95" t="s">
        <v>7</v>
      </c>
      <c r="G69" s="108" t="s">
        <v>462</v>
      </c>
      <c r="H69" s="166" t="s">
        <v>18</v>
      </c>
      <c r="I69" s="97">
        <f>E69-D69</f>
        <v>0</v>
      </c>
    </row>
    <row r="70" spans="2:9" ht="15.75" thickBot="1">
      <c r="B70" s="147" t="s">
        <v>4</v>
      </c>
      <c r="C70" s="477">
        <f>SUM(C60:C69)</f>
        <v>1.2246159299999999</v>
      </c>
      <c r="D70" s="98">
        <f>SUM(D60:D69)</f>
        <v>1.25</v>
      </c>
      <c r="E70" s="293">
        <f>SUM(E60:E69)</f>
        <v>1.23</v>
      </c>
      <c r="F70" s="99"/>
      <c r="G70" s="100"/>
      <c r="H70" s="167"/>
      <c r="I70" s="102">
        <f>E70-D70</f>
        <v>-2.0000000000000018E-2</v>
      </c>
    </row>
    <row r="71" spans="2:9" ht="15.75" thickBot="1">
      <c r="B71" s="148" t="s">
        <v>5</v>
      </c>
      <c r="C71" s="478">
        <v>0.119796</v>
      </c>
      <c r="D71" s="103">
        <v>0.16</v>
      </c>
      <c r="E71" s="266">
        <v>0.08</v>
      </c>
      <c r="F71" s="104" t="s">
        <v>6</v>
      </c>
      <c r="G71" s="105" t="s">
        <v>477</v>
      </c>
      <c r="H71" s="168" t="s">
        <v>29</v>
      </c>
      <c r="I71" s="107">
        <f>E71-D71</f>
        <v>-0.08</v>
      </c>
    </row>
  </sheetData>
  <mergeCells count="84">
    <mergeCell ref="E65:E66"/>
    <mergeCell ref="F60:F62"/>
    <mergeCell ref="G60:G62"/>
    <mergeCell ref="G63:G64"/>
    <mergeCell ref="F63:F64"/>
    <mergeCell ref="F65:F66"/>
    <mergeCell ref="G65:G66"/>
    <mergeCell ref="I65:I66"/>
    <mergeCell ref="C60:C62"/>
    <mergeCell ref="C63:C64"/>
    <mergeCell ref="C65:C66"/>
    <mergeCell ref="I48:I49"/>
    <mergeCell ref="D65:D66"/>
    <mergeCell ref="G48:G49"/>
    <mergeCell ref="C48:C49"/>
    <mergeCell ref="D48:D49"/>
    <mergeCell ref="E48:E49"/>
    <mergeCell ref="F48:F49"/>
    <mergeCell ref="B57:I58"/>
    <mergeCell ref="B60:B62"/>
    <mergeCell ref="B63:B64"/>
    <mergeCell ref="D60:D62"/>
    <mergeCell ref="D63:D64"/>
    <mergeCell ref="B5:B7"/>
    <mergeCell ref="C5:C7"/>
    <mergeCell ref="D5:D7"/>
    <mergeCell ref="C10:C11"/>
    <mergeCell ref="D10:D11"/>
    <mergeCell ref="D8:D9"/>
    <mergeCell ref="G29:G30"/>
    <mergeCell ref="F26:F28"/>
    <mergeCell ref="B2:I3"/>
    <mergeCell ref="B40:I41"/>
    <mergeCell ref="I60:I62"/>
    <mergeCell ref="B26:B28"/>
    <mergeCell ref="C26:C28"/>
    <mergeCell ref="D26:D28"/>
    <mergeCell ref="D29:D30"/>
    <mergeCell ref="E29:E30"/>
    <mergeCell ref="F29:F30"/>
    <mergeCell ref="C31:C32"/>
    <mergeCell ref="C8:C9"/>
    <mergeCell ref="B8:B9"/>
    <mergeCell ref="G5:G7"/>
    <mergeCell ref="G10:G11"/>
    <mergeCell ref="B46:B47"/>
    <mergeCell ref="B23:I24"/>
    <mergeCell ref="C46:C47"/>
    <mergeCell ref="F31:F32"/>
    <mergeCell ref="B29:B30"/>
    <mergeCell ref="C29:C30"/>
    <mergeCell ref="I46:I47"/>
    <mergeCell ref="I29:I30"/>
    <mergeCell ref="E26:E28"/>
    <mergeCell ref="D31:D32"/>
    <mergeCell ref="E31:E32"/>
    <mergeCell ref="I43:I45"/>
    <mergeCell ref="G26:G28"/>
    <mergeCell ref="I26:I28"/>
    <mergeCell ref="G31:G32"/>
    <mergeCell ref="I31:I32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I63:I64"/>
    <mergeCell ref="D46:D47"/>
    <mergeCell ref="E46:E47"/>
    <mergeCell ref="F46:F47"/>
    <mergeCell ref="G46:G47"/>
    <mergeCell ref="E60:E62"/>
    <mergeCell ref="E63:E64"/>
    <mergeCell ref="G43:G45"/>
    <mergeCell ref="B43:B45"/>
    <mergeCell ref="C43:C45"/>
    <mergeCell ref="D43:D45"/>
    <mergeCell ref="E43:E45"/>
    <mergeCell ref="F43:F4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zoomScale="90" zoomScaleNormal="90" workbookViewId="0">
      <selection activeCell="A24" sqref="A24"/>
    </sheetView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466</v>
      </c>
    </row>
    <row r="2" spans="1:8" s="37" customFormat="1" ht="15" thickBot="1"/>
    <row r="3" spans="1:8" ht="56.25" customHeight="1" thickBot="1">
      <c r="A3" s="183" t="s">
        <v>58</v>
      </c>
      <c r="B3" s="175" t="s">
        <v>469</v>
      </c>
      <c r="C3" s="84" t="s">
        <v>470</v>
      </c>
      <c r="D3" s="83" t="s">
        <v>471</v>
      </c>
      <c r="E3" s="175" t="s">
        <v>1</v>
      </c>
      <c r="F3" s="174" t="s">
        <v>63</v>
      </c>
      <c r="G3" s="176" t="s">
        <v>3</v>
      </c>
      <c r="H3" s="179" t="s">
        <v>473</v>
      </c>
    </row>
    <row r="4" spans="1:8">
      <c r="A4" s="184" t="s">
        <v>37</v>
      </c>
      <c r="B4" s="180">
        <v>3.5499999999999997E-2</v>
      </c>
      <c r="C4" s="209">
        <v>0.04</v>
      </c>
      <c r="D4" s="171">
        <v>0.04</v>
      </c>
      <c r="E4" s="172" t="s">
        <v>64</v>
      </c>
      <c r="F4" s="173" t="s">
        <v>41</v>
      </c>
      <c r="G4" s="177" t="s">
        <v>18</v>
      </c>
      <c r="H4" s="449">
        <f>D4-C4</f>
        <v>0</v>
      </c>
    </row>
    <row r="5" spans="1:8">
      <c r="A5" s="185" t="s">
        <v>43</v>
      </c>
      <c r="B5" s="181">
        <v>0.2409</v>
      </c>
      <c r="C5" s="210">
        <v>0.24</v>
      </c>
      <c r="D5" s="170">
        <v>0.24</v>
      </c>
      <c r="E5" s="169" t="s">
        <v>64</v>
      </c>
      <c r="F5" s="15" t="s">
        <v>42</v>
      </c>
      <c r="G5" s="178" t="str">
        <f>A5</f>
        <v>אג"ח ממשלתי כללי</v>
      </c>
      <c r="H5" s="449"/>
    </row>
    <row r="6" spans="1:8">
      <c r="A6" s="185" t="s">
        <v>45</v>
      </c>
      <c r="B6" s="182">
        <v>0.17799999999999999</v>
      </c>
      <c r="C6" s="210">
        <v>0.18</v>
      </c>
      <c r="D6" s="170">
        <v>0.18</v>
      </c>
      <c r="E6" s="169" t="s">
        <v>64</v>
      </c>
      <c r="F6" s="15" t="s">
        <v>44</v>
      </c>
      <c r="G6" s="178" t="str">
        <f>A6</f>
        <v>תל בונד מאגר</v>
      </c>
      <c r="H6" s="446"/>
    </row>
    <row r="7" spans="1:8">
      <c r="A7" s="185" t="s">
        <v>468</v>
      </c>
      <c r="B7" s="182">
        <v>9.8000000000000004E-2</v>
      </c>
      <c r="C7" s="210">
        <v>0.1</v>
      </c>
      <c r="D7" s="170">
        <v>0.1</v>
      </c>
      <c r="E7" s="169" t="s">
        <v>64</v>
      </c>
      <c r="F7" s="15" t="s">
        <v>47</v>
      </c>
      <c r="G7" s="178" t="s">
        <v>467</v>
      </c>
      <c r="H7" s="298">
        <f>D7-C7</f>
        <v>0</v>
      </c>
    </row>
    <row r="8" spans="1:8">
      <c r="A8" s="185" t="s">
        <v>46</v>
      </c>
      <c r="B8" s="182">
        <v>3.85E-2</v>
      </c>
      <c r="C8" s="210">
        <v>0.04</v>
      </c>
      <c r="D8" s="170">
        <v>0.04</v>
      </c>
      <c r="E8" s="169" t="s">
        <v>64</v>
      </c>
      <c r="F8" s="15" t="s">
        <v>41</v>
      </c>
      <c r="G8" s="178" t="s">
        <v>54</v>
      </c>
      <c r="H8" s="445">
        <f>D8-C8</f>
        <v>0</v>
      </c>
    </row>
    <row r="9" spans="1:8">
      <c r="A9" s="185" t="s">
        <v>48</v>
      </c>
      <c r="B9" s="182">
        <v>0.104</v>
      </c>
      <c r="C9" s="210">
        <v>0.1</v>
      </c>
      <c r="D9" s="170">
        <v>0.1</v>
      </c>
      <c r="E9" s="169" t="s">
        <v>64</v>
      </c>
      <c r="F9" s="15" t="s">
        <v>47</v>
      </c>
      <c r="G9" s="178" t="s">
        <v>48</v>
      </c>
      <c r="H9" s="446"/>
    </row>
    <row r="10" spans="1:8">
      <c r="A10" s="185" t="s">
        <v>49</v>
      </c>
      <c r="B10" s="182">
        <v>7.5499999999999998E-2</v>
      </c>
      <c r="C10" s="210">
        <v>7.0000000000000007E-2</v>
      </c>
      <c r="D10" s="170">
        <v>7.0000000000000007E-2</v>
      </c>
      <c r="E10" s="169" t="s">
        <v>64</v>
      </c>
      <c r="F10" s="15" t="s">
        <v>425</v>
      </c>
      <c r="G10" s="178" t="s">
        <v>55</v>
      </c>
      <c r="H10" s="94">
        <f>D10-C10</f>
        <v>0</v>
      </c>
    </row>
    <row r="11" spans="1:8">
      <c r="A11" s="185" t="s">
        <v>50</v>
      </c>
      <c r="B11" s="182">
        <v>6.7799999999999999E-2</v>
      </c>
      <c r="C11" s="210">
        <v>7.0000000000000007E-2</v>
      </c>
      <c r="D11" s="170">
        <v>7.0000000000000007E-2</v>
      </c>
      <c r="E11" s="169" t="s">
        <v>64</v>
      </c>
      <c r="F11" s="15" t="str">
        <f>F10</f>
        <v>5%-9%</v>
      </c>
      <c r="G11" s="178" t="s">
        <v>56</v>
      </c>
      <c r="H11" s="125">
        <f>D11-C11</f>
        <v>0</v>
      </c>
    </row>
    <row r="12" spans="1:8">
      <c r="A12" s="185" t="s">
        <v>423</v>
      </c>
      <c r="B12" s="182">
        <v>2.8500000000000001E-2</v>
      </c>
      <c r="C12" s="210">
        <v>0.03</v>
      </c>
      <c r="D12" s="170">
        <v>0.03</v>
      </c>
      <c r="E12" s="169" t="s">
        <v>64</v>
      </c>
      <c r="F12" s="15" t="s">
        <v>51</v>
      </c>
      <c r="G12" s="178" t="s">
        <v>424</v>
      </c>
      <c r="H12" s="97">
        <f>D12-C12</f>
        <v>0</v>
      </c>
    </row>
    <row r="13" spans="1:8" ht="15" thickBot="1">
      <c r="A13" s="186" t="s">
        <v>53</v>
      </c>
      <c r="B13" s="187">
        <v>0.1333</v>
      </c>
      <c r="C13" s="211">
        <v>0.13</v>
      </c>
      <c r="D13" s="188">
        <v>0.13</v>
      </c>
      <c r="E13" s="189" t="s">
        <v>64</v>
      </c>
      <c r="F13" s="20" t="s">
        <v>52</v>
      </c>
      <c r="G13" s="190" t="s">
        <v>57</v>
      </c>
      <c r="H13" s="97">
        <f>D13-C13</f>
        <v>0</v>
      </c>
    </row>
    <row r="14" spans="1:8" s="82" customFormat="1" ht="15.75" thickBot="1">
      <c r="A14" s="197" t="s">
        <v>4</v>
      </c>
      <c r="B14" s="198">
        <f>SUM(B4:B13)</f>
        <v>0.99999999999999989</v>
      </c>
      <c r="C14" s="212">
        <v>1</v>
      </c>
      <c r="D14" s="199">
        <f>SUM(D4:D13)</f>
        <v>1</v>
      </c>
      <c r="E14" s="200"/>
      <c r="F14" s="201"/>
      <c r="G14" s="202"/>
      <c r="H14" s="102">
        <f>D13-C13</f>
        <v>0</v>
      </c>
    </row>
    <row r="15" spans="1:8" s="82" customFormat="1" ht="15" thickBot="1">
      <c r="A15" s="191" t="s">
        <v>5</v>
      </c>
      <c r="B15" s="192">
        <v>0.14710000000000001</v>
      </c>
      <c r="C15" s="213">
        <v>0.15</v>
      </c>
      <c r="D15" s="193">
        <v>0.15</v>
      </c>
      <c r="E15" s="194" t="s">
        <v>433</v>
      </c>
      <c r="F15" s="195" t="s">
        <v>434</v>
      </c>
      <c r="G15" s="196"/>
      <c r="H15" s="107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467"/>
      <c r="B18" s="467"/>
      <c r="C18" s="467"/>
      <c r="D18" s="467"/>
      <c r="E18" s="467"/>
      <c r="F18" s="467"/>
      <c r="G18" s="467"/>
    </row>
    <row r="19" spans="1:8">
      <c r="A19" s="467"/>
      <c r="B19" s="467"/>
      <c r="C19" s="467"/>
      <c r="D19" s="467"/>
      <c r="E19" s="467"/>
      <c r="F19" s="467"/>
      <c r="G19" s="467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2827FEFE-D43E-41C9-BA08-2E7D1FB08864}"/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2022 - אתר החברה - עדכון 27.3.22</dc:title>
  <dc:creator/>
  <cp:lastModifiedBy/>
  <dcterms:created xsi:type="dcterms:W3CDTF">2006-09-13T11:28:12Z</dcterms:created>
  <dcterms:modified xsi:type="dcterms:W3CDTF">2022-03-13T07:41:09Z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