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3" activeTab="10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כללי'!$A$1:$H$71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D25" i="24" l="1"/>
  <c r="H15" i="24"/>
  <c r="D308" i="38" l="1"/>
  <c r="D307" i="38"/>
  <c r="D306" i="38"/>
  <c r="D305" i="38"/>
  <c r="D304" i="38"/>
  <c r="D303" i="38"/>
  <c r="D302" i="38"/>
  <c r="D301" i="38"/>
  <c r="D300" i="38"/>
  <c r="D299" i="38"/>
  <c r="D298" i="38"/>
  <c r="D297" i="38"/>
  <c r="D296" i="38"/>
  <c r="D295" i="38"/>
  <c r="D294" i="38"/>
  <c r="D293" i="38"/>
  <c r="D292" i="38"/>
  <c r="D291" i="38"/>
  <c r="D290" i="38"/>
  <c r="D289" i="38"/>
  <c r="D288" i="38"/>
  <c r="D287" i="38"/>
  <c r="D286" i="38"/>
  <c r="D285" i="38"/>
  <c r="D284" i="38"/>
  <c r="D283" i="38"/>
  <c r="D282" i="38"/>
  <c r="D281" i="38"/>
  <c r="D280" i="38"/>
  <c r="D279" i="38"/>
  <c r="D278" i="38"/>
  <c r="D277" i="38"/>
  <c r="D276" i="38"/>
  <c r="D275" i="38"/>
  <c r="D274" i="38"/>
  <c r="D273" i="38"/>
  <c r="D272" i="38"/>
  <c r="D271" i="38"/>
  <c r="D270" i="38"/>
  <c r="D269" i="38"/>
  <c r="D268" i="38"/>
  <c r="D267" i="38"/>
  <c r="D266" i="38"/>
  <c r="D265" i="38"/>
  <c r="D264" i="38"/>
  <c r="D263" i="38"/>
  <c r="D262" i="38"/>
  <c r="D261" i="38"/>
  <c r="D260" i="38"/>
  <c r="D259" i="38"/>
  <c r="D258" i="38"/>
  <c r="D257" i="38"/>
  <c r="D256" i="38"/>
  <c r="D255" i="38"/>
  <c r="D254" i="38"/>
  <c r="D253" i="38"/>
  <c r="D252" i="38"/>
  <c r="D251" i="38"/>
  <c r="D250" i="38"/>
  <c r="D249" i="38"/>
  <c r="D248" i="38"/>
  <c r="D247" i="38"/>
  <c r="D246" i="38"/>
  <c r="D245" i="38"/>
  <c r="D244" i="38"/>
  <c r="D243" i="38"/>
  <c r="D242" i="38"/>
  <c r="D241" i="38"/>
  <c r="D240" i="38"/>
  <c r="D239" i="38"/>
  <c r="D238" i="38"/>
  <c r="D237" i="38"/>
  <c r="D236" i="38"/>
  <c r="D235" i="38"/>
  <c r="D234" i="38"/>
  <c r="D233" i="38"/>
  <c r="D232" i="38"/>
  <c r="D231" i="38"/>
  <c r="D230" i="38"/>
  <c r="D229" i="38"/>
  <c r="D228" i="38"/>
  <c r="D227" i="38"/>
  <c r="D226" i="38"/>
  <c r="D225" i="38"/>
  <c r="D224" i="38"/>
  <c r="D223" i="38"/>
  <c r="D222" i="38"/>
  <c r="D221" i="38"/>
  <c r="D220" i="38"/>
  <c r="D219" i="38"/>
  <c r="D218" i="38"/>
  <c r="D217" i="38"/>
  <c r="D216" i="38"/>
  <c r="D215" i="38"/>
  <c r="D214" i="38"/>
  <c r="D213" i="38"/>
  <c r="D212" i="38"/>
  <c r="D211" i="38"/>
  <c r="D210" i="38"/>
  <c r="D209" i="38"/>
  <c r="D208" i="38"/>
  <c r="D207" i="38"/>
  <c r="D206" i="38"/>
  <c r="D205" i="38"/>
  <c r="D204" i="38"/>
  <c r="D203" i="38"/>
  <c r="D202" i="38"/>
  <c r="D201" i="38"/>
  <c r="D200" i="38"/>
  <c r="D199" i="38"/>
  <c r="D198" i="38"/>
  <c r="D197" i="38"/>
  <c r="D196" i="38"/>
  <c r="D195" i="38"/>
  <c r="D194" i="38"/>
  <c r="D193" i="38"/>
  <c r="D192" i="38"/>
  <c r="D191" i="38"/>
  <c r="D190" i="38"/>
  <c r="D189" i="38"/>
  <c r="D188" i="38"/>
  <c r="D187" i="38"/>
  <c r="D186" i="38"/>
  <c r="D185" i="38"/>
  <c r="D184" i="38"/>
  <c r="D183" i="38"/>
  <c r="D182" i="38"/>
  <c r="D181" i="38"/>
  <c r="D180" i="38"/>
  <c r="D179" i="38"/>
  <c r="D178" i="38"/>
  <c r="D177" i="38"/>
  <c r="D176" i="38"/>
  <c r="D175" i="38"/>
  <c r="D174" i="38"/>
  <c r="D173" i="38"/>
  <c r="D172" i="38"/>
  <c r="D171" i="38"/>
  <c r="D170" i="38"/>
  <c r="D169" i="38"/>
  <c r="D168" i="38"/>
  <c r="D167" i="38"/>
  <c r="D166" i="38"/>
  <c r="D165" i="38"/>
  <c r="D164" i="38"/>
  <c r="D163" i="38"/>
  <c r="D162" i="38"/>
  <c r="D161" i="38"/>
  <c r="D160" i="38"/>
  <c r="D159" i="38"/>
  <c r="D158" i="38"/>
  <c r="D157" i="38"/>
  <c r="D156" i="38"/>
  <c r="D155" i="38"/>
  <c r="D154" i="38"/>
  <c r="D153" i="38"/>
  <c r="D152" i="38"/>
  <c r="D151" i="38"/>
  <c r="D150" i="38"/>
  <c r="D149" i="38"/>
  <c r="D148" i="38"/>
  <c r="D147" i="38"/>
  <c r="D146" i="38"/>
  <c r="D145" i="38"/>
  <c r="D144" i="38"/>
  <c r="D143" i="38"/>
  <c r="D142" i="38"/>
  <c r="D141" i="38"/>
  <c r="D140" i="38"/>
  <c r="D139" i="38"/>
  <c r="D138" i="38"/>
  <c r="D137" i="38"/>
  <c r="D136" i="38"/>
  <c r="D135" i="38"/>
  <c r="D134" i="38"/>
  <c r="D133" i="38"/>
  <c r="D132" i="38"/>
  <c r="D131" i="38"/>
  <c r="D130" i="38"/>
  <c r="D129" i="38"/>
  <c r="D128" i="38"/>
  <c r="D127" i="38"/>
  <c r="D126" i="38"/>
  <c r="D125" i="38"/>
  <c r="D124" i="38"/>
  <c r="D123" i="38"/>
  <c r="D122" i="38"/>
  <c r="D121" i="38"/>
  <c r="D120" i="38"/>
  <c r="D119" i="38"/>
  <c r="D118" i="38"/>
  <c r="D117" i="38"/>
  <c r="D116" i="38"/>
  <c r="D115" i="38"/>
  <c r="D114" i="38"/>
  <c r="D113" i="38"/>
  <c r="D112" i="38"/>
  <c r="D111" i="38"/>
  <c r="D110" i="38"/>
  <c r="D109" i="38"/>
  <c r="D108" i="38"/>
  <c r="D107" i="38"/>
  <c r="D106" i="38"/>
  <c r="D105" i="38"/>
  <c r="D104" i="38"/>
  <c r="D103" i="38"/>
  <c r="D102" i="38"/>
  <c r="D101" i="38"/>
  <c r="D100" i="38"/>
  <c r="D99" i="38"/>
  <c r="D98" i="38"/>
  <c r="D97" i="38"/>
  <c r="D96" i="38"/>
  <c r="D95" i="38"/>
  <c r="D94" i="38"/>
  <c r="D93" i="38"/>
  <c r="D92" i="38"/>
  <c r="D91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D76" i="38"/>
  <c r="D75" i="38"/>
  <c r="D74" i="38"/>
  <c r="D73" i="38"/>
  <c r="D72" i="38"/>
  <c r="D71" i="38"/>
  <c r="D70" i="38"/>
  <c r="D69" i="38"/>
  <c r="D68" i="38"/>
  <c r="D67" i="38"/>
  <c r="D66" i="38"/>
  <c r="D65" i="38"/>
  <c r="D64" i="38"/>
  <c r="D63" i="38"/>
  <c r="D62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3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3" i="38"/>
  <c r="H14" i="30"/>
  <c r="H13" i="30"/>
  <c r="C13" i="30"/>
  <c r="B13" i="30"/>
  <c r="H12" i="30"/>
  <c r="H11" i="30"/>
  <c r="H10" i="30"/>
  <c r="F10" i="30"/>
  <c r="H9" i="30"/>
  <c r="H7" i="30"/>
  <c r="H6" i="30"/>
  <c r="B6" i="30"/>
  <c r="G5" i="30"/>
  <c r="G4" i="30"/>
  <c r="H3" i="30"/>
  <c r="D76" i="24"/>
  <c r="D75" i="24"/>
  <c r="D74" i="24"/>
  <c r="H71" i="24"/>
  <c r="D70" i="24"/>
  <c r="C70" i="24"/>
  <c r="B70" i="24"/>
  <c r="H69" i="24"/>
  <c r="H68" i="24"/>
  <c r="H67" i="24"/>
  <c r="H65" i="24"/>
  <c r="H63" i="24"/>
  <c r="H61" i="24"/>
  <c r="H57" i="24"/>
  <c r="D56" i="24"/>
  <c r="C56" i="24"/>
  <c r="B56" i="24"/>
  <c r="H55" i="24"/>
  <c r="H54" i="24"/>
  <c r="H53" i="24"/>
  <c r="H51" i="24"/>
  <c r="H49" i="24"/>
  <c r="H47" i="24"/>
  <c r="H43" i="24"/>
  <c r="D42" i="24"/>
  <c r="C42" i="24"/>
  <c r="B42" i="24"/>
  <c r="H41" i="24"/>
  <c r="H40" i="24"/>
  <c r="H39" i="24"/>
  <c r="H37" i="24"/>
  <c r="H35" i="24"/>
  <c r="H33" i="24"/>
  <c r="D29" i="24"/>
  <c r="D28" i="24"/>
  <c r="D27" i="24"/>
  <c r="D24" i="24"/>
  <c r="D23" i="24"/>
  <c r="D22" i="24"/>
  <c r="D19" i="24"/>
  <c r="D18" i="24"/>
  <c r="D17" i="24"/>
  <c r="H14" i="24"/>
  <c r="D13" i="24"/>
  <c r="C13" i="24"/>
  <c r="B13" i="24"/>
  <c r="H12" i="24"/>
  <c r="H11" i="24"/>
  <c r="H10" i="24"/>
  <c r="H8" i="24"/>
  <c r="H6" i="24"/>
  <c r="H4" i="24"/>
  <c r="D19" i="22"/>
  <c r="D18" i="22"/>
  <c r="D17" i="22"/>
  <c r="H14" i="22"/>
  <c r="H13" i="22"/>
  <c r="D13" i="22"/>
  <c r="C13" i="22"/>
  <c r="B13" i="22"/>
  <c r="H12" i="22"/>
  <c r="H11" i="22"/>
  <c r="H10" i="22"/>
  <c r="H9" i="22"/>
  <c r="H7" i="22"/>
  <c r="H5" i="22"/>
  <c r="H3" i="22"/>
  <c r="D20" i="20"/>
  <c r="D19" i="20"/>
  <c r="D18" i="20"/>
  <c r="D17" i="20"/>
  <c r="H14" i="20"/>
  <c r="D13" i="20"/>
  <c r="C13" i="20"/>
  <c r="B13" i="20"/>
  <c r="H12" i="20"/>
  <c r="H11" i="20"/>
  <c r="H10" i="20"/>
  <c r="H9" i="20"/>
  <c r="H7" i="20"/>
  <c r="H5" i="20"/>
  <c r="H3" i="20"/>
  <c r="D18" i="19"/>
  <c r="D17" i="19"/>
  <c r="H14" i="19"/>
  <c r="D13" i="19"/>
  <c r="C13" i="19"/>
  <c r="B13" i="19"/>
  <c r="H12" i="19"/>
  <c r="H11" i="19"/>
  <c r="H10" i="19"/>
  <c r="H9" i="19"/>
  <c r="H7" i="19"/>
  <c r="H5" i="19"/>
  <c r="H3" i="19"/>
  <c r="D18" i="18"/>
  <c r="D17" i="18"/>
  <c r="H14" i="18"/>
  <c r="D13" i="18"/>
  <c r="C13" i="18"/>
  <c r="B13" i="18"/>
  <c r="H12" i="18"/>
  <c r="H11" i="18"/>
  <c r="H10" i="18"/>
  <c r="H9" i="18"/>
  <c r="H7" i="18"/>
  <c r="H5" i="18"/>
  <c r="H3" i="18"/>
  <c r="D18" i="10"/>
  <c r="D17" i="10"/>
  <c r="H14" i="10"/>
  <c r="D13" i="10"/>
  <c r="C13" i="10"/>
  <c r="B13" i="10"/>
  <c r="H12" i="10"/>
  <c r="H11" i="10"/>
  <c r="H10" i="10"/>
  <c r="H9" i="10"/>
  <c r="H8" i="10"/>
  <c r="H7" i="10"/>
  <c r="H5" i="10"/>
  <c r="H3" i="10"/>
  <c r="D20" i="2"/>
  <c r="D19" i="2"/>
  <c r="H16" i="2"/>
  <c r="H15" i="2"/>
  <c r="D15" i="2"/>
  <c r="C15" i="2"/>
  <c r="B15" i="2"/>
  <c r="H14" i="2"/>
  <c r="H13" i="2"/>
  <c r="H12" i="2"/>
  <c r="H11" i="2"/>
  <c r="H9" i="2"/>
  <c r="H8" i="2"/>
  <c r="H7" i="2"/>
  <c r="B7" i="2"/>
  <c r="H5" i="2"/>
  <c r="C5" i="2"/>
  <c r="H3" i="2"/>
  <c r="D22" i="1"/>
  <c r="D21" i="1"/>
  <c r="D18" i="1"/>
  <c r="D17" i="1"/>
  <c r="H14" i="1"/>
  <c r="H13" i="1"/>
  <c r="D13" i="1"/>
  <c r="C13" i="1"/>
  <c r="B13" i="1"/>
  <c r="H12" i="1"/>
  <c r="H11" i="1"/>
  <c r="H10" i="1"/>
  <c r="H9" i="1"/>
  <c r="H7" i="1"/>
  <c r="H5" i="1"/>
  <c r="H3" i="1"/>
  <c r="H70" i="24" l="1"/>
  <c r="H42" i="24"/>
  <c r="H13" i="24"/>
  <c r="H56" i="24"/>
  <c r="H13" i="20"/>
  <c r="H13" i="19"/>
  <c r="H13" i="18"/>
  <c r="H13" i="10"/>
</calcChain>
</file>

<file path=xl/sharedStrings.xml><?xml version="1.0" encoding="utf-8"?>
<sst xmlns="http://schemas.openxmlformats.org/spreadsheetml/2006/main" count="1446" uniqueCount="520">
  <si>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</si>
  <si>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</si>
  <si>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</si>
  <si>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</si>
  <si>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</si>
  <si>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</si>
  <si>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</si>
  <si>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</si>
  <si>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</si>
  <si>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</si>
  <si>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</si>
  <si>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</si>
  <si>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</si>
  <si>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</si>
  <si>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</si>
  <si>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</si>
  <si>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</si>
  <si>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</si>
  <si>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</si>
  <si>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</si>
  <si>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</si>
  <si>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</si>
  <si>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</si>
  <si>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</si>
  <si>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</si>
  <si>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</si>
  <si>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</si>
  <si>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</si>
  <si>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</si>
  <si>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</si>
  <si>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</si>
  <si>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</si>
  <si>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</si>
  <si>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</si>
  <si>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</si>
  <si>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</si>
  <si>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</si>
  <si>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</si>
  <si>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</si>
  <si>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</si>
  <si>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</si>
  <si>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</si>
  <si>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</si>
  <si>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</si>
  <si>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</si>
  <si>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</si>
  <si>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</si>
  <si>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</si>
  <si>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</si>
  <si>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</si>
  <si>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</si>
  <si>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</si>
  <si>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</si>
  <si>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</si>
  <si>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</si>
  <si>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</si>
  <si>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</si>
  <si>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</si>
  <si>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</si>
  <si>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</si>
  <si>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</si>
  <si>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</si>
  <si>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</si>
  <si>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</si>
  <si>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</si>
  <si>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</si>
  <si>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</si>
  <si>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</si>
  <si>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</si>
  <si>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</si>
  <si>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</si>
  <si>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</si>
  <si>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</si>
  <si>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</si>
  <si>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</si>
  <si>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</si>
  <si>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</si>
  <si>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</si>
  <si>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</si>
  <si>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</si>
  <si>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</si>
  <si>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</si>
  <si>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</si>
  <si>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</si>
  <si>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</si>
  <si>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</si>
  <si>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</si>
  <si>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</si>
  <si>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</si>
  <si>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</si>
  <si>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</si>
  <si>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</si>
  <si>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</si>
  <si>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</si>
  <si>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</si>
  <si>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</si>
  <si>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</si>
  <si>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</si>
  <si>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</si>
  <si>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</si>
  <si>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</si>
  <si>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</si>
  <si>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</si>
  <si>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</si>
  <si>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</si>
  <si>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</si>
  <si>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</si>
  <si>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</si>
  <si>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</si>
  <si>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</si>
  <si>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</si>
  <si>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</si>
  <si>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</si>
  <si>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</si>
  <si>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</si>
  <si>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</si>
  <si>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</si>
  <si>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</si>
  <si>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</si>
  <si>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</si>
  <si>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</si>
  <si>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</si>
  <si>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</si>
  <si>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</si>
  <si>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</si>
  <si>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</si>
  <si>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</si>
  <si>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</si>
  <si>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</si>
  <si>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</si>
  <si>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</si>
  <si>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</si>
  <si>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</si>
  <si>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</si>
  <si>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</si>
  <si>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</si>
  <si>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</si>
  <si>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</si>
  <si>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</si>
  <si>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</si>
  <si>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</si>
  <si>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</si>
  <si>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</si>
  <si>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</si>
  <si>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</si>
  <si>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</si>
  <si>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</si>
  <si>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</si>
  <si>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</si>
  <si>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</si>
  <si>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</si>
  <si>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</si>
  <si>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</si>
  <si>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</si>
  <si>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</si>
  <si>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</si>
  <si>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</si>
  <si>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</si>
  <si>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</si>
  <si>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</si>
  <si>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</si>
  <si>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</si>
  <si>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</si>
  <si>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</si>
  <si>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</si>
  <si>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</si>
  <si>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</si>
  <si>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</si>
  <si>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</si>
  <si>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</si>
  <si>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</si>
  <si>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</si>
  <si>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</si>
  <si>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</si>
  <si>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</si>
  <si>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</si>
  <si>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</si>
  <si>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</si>
  <si>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</si>
  <si>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</si>
  <si>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</si>
  <si>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</si>
  <si>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</si>
  <si>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</si>
  <si>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</si>
  <si>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</si>
  <si>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</si>
  <si>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</si>
  <si>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</si>
  <si>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</si>
  <si>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</si>
  <si>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</si>
  <si>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</si>
  <si>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</si>
  <si>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</si>
  <si>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</si>
  <si>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</si>
  <si>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</si>
  <si>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</si>
  <si>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</si>
  <si>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</si>
  <si>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</si>
  <si>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</si>
  <si>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</si>
  <si>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</si>
  <si>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</si>
  <si>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</si>
  <si>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</si>
  <si>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</si>
  <si>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</si>
  <si>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</si>
  <si>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</si>
  <si>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</si>
  <si>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</si>
  <si>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</si>
  <si>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</si>
  <si>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</si>
  <si>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</si>
  <si>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</si>
  <si>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</si>
  <si>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</si>
  <si>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</si>
  <si>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</si>
  <si>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</si>
  <si>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</si>
  <si>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</si>
  <si>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</si>
  <si>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</si>
  <si>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</si>
  <si>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</si>
  <si>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</si>
  <si>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</si>
  <si>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</si>
  <si>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</si>
  <si>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</si>
  <si>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</si>
  <si>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</si>
  <si>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</si>
  <si>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</si>
  <si>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</si>
  <si>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</si>
  <si>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</si>
  <si>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</si>
  <si>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</si>
  <si>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</si>
  <si>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</si>
  <si>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</si>
  <si>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</si>
  <si>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</si>
  <si>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</si>
  <si>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</si>
  <si>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</si>
  <si>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</si>
  <si>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</si>
  <si>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</si>
  <si>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</si>
  <si>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</si>
  <si>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</si>
  <si>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</si>
  <si>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</si>
  <si>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</si>
  <si>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</si>
  <si>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</si>
  <si>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</si>
  <si>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</si>
  <si>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</si>
  <si>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</si>
  <si>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</si>
  <si>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</si>
  <si>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</si>
  <si>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</si>
  <si>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</si>
  <si>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</si>
  <si>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</si>
  <si>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</si>
  <si>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</si>
  <si>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</si>
  <si>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</si>
  <si>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</si>
  <si>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</si>
  <si>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</si>
  <si>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</si>
  <si>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</si>
  <si>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</si>
  <si>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</si>
  <si>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</si>
  <si>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</si>
  <si>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</si>
  <si>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</si>
  <si>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</si>
  <si>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</si>
  <si>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</si>
  <si>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</si>
  <si>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</si>
  <si>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</si>
  <si>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</si>
  <si>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</si>
  <si>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</si>
  <si>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</si>
  <si>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</si>
  <si>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</si>
  <si>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</si>
  <si>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</si>
  <si>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</si>
  <si>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</si>
  <si>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</si>
  <si>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</si>
  <si>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</si>
  <si>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</si>
  <si>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</si>
  <si>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</si>
  <si>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</si>
  <si>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</si>
  <si>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</si>
  <si>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</si>
  <si>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</si>
  <si>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</si>
  <si>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</si>
  <si>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</si>
  <si>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</si>
  <si>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</si>
  <si>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</si>
  <si>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</si>
  <si>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</si>
  <si>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</si>
  <si>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</si>
  <si>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</si>
  <si>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</si>
  <si>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</si>
  <si>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</si>
  <si>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</si>
  <si>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</si>
  <si>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</si>
  <si>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</si>
  <si>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</si>
  <si>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</si>
  <si>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</si>
  <si>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</si>
  <si>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</si>
  <si>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</si>
  <si>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</si>
  <si>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</si>
  <si>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</si>
  <si>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</si>
  <si>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</si>
  <si>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</si>
  <si>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</si>
  <si>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</si>
  <si>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</si>
  <si>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</si>
  <si>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</si>
  <si>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</si>
  <si>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</si>
  <si>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</si>
  <si>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</si>
  <si>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</si>
  <si>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</si>
  <si>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</si>
  <si>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</si>
  <si>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</si>
  <si>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</si>
  <si>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</si>
  <si>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</si>
  <si>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</si>
  <si>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</si>
  <si>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</si>
  <si>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</si>
  <si>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</si>
  <si>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</si>
  <si>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</si>
  <si>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</si>
  <si>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</si>
  <si>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</si>
  <si>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</si>
  <si>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</si>
  <si>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</si>
  <si>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</si>
  <si>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</si>
  <si>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</si>
  <si>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</si>
  <si>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</si>
  <si>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</si>
  <si>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</si>
  <si>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</si>
  <si>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</si>
  <si>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</si>
  <si>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</si>
  <si>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</si>
  <si>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</si>
  <si>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</si>
  <si>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</si>
  <si>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</si>
  <si>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</si>
  <si>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</si>
  <si>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</si>
  <si>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</si>
  <si>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</si>
  <si>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</si>
  <si>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</si>
  <si>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</si>
  <si>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</si>
  <si>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</si>
  <si>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</si>
  <si>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</si>
  <si>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</si>
  <si>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</si>
  <si>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</si>
  <si>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</si>
  <si>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</si>
  <si>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</si>
  <si>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</si>
  <si>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</si>
  <si>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</si>
  <si>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</si>
  <si>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</si>
  <si>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</si>
  <si>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</si>
  <si>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</si>
  <si>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</si>
  <si>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</si>
  <si>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</si>
  <si>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</si>
  <si>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</si>
  <si>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</si>
  <si>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</si>
  <si>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</si>
  <si>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</si>
  <si>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</si>
  <si>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</si>
  <si>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מדיניות השקעות 2020</t>
  </si>
  <si>
    <t>הלוואות לחברות + הלוואות עמיתים</t>
  </si>
  <si>
    <t>קרנות השקעה+ קרנות גידור</t>
  </si>
  <si>
    <t>אחר (מזומן,פקדונות,סחורות)</t>
  </si>
  <si>
    <t>הלוואות לחברות + הלוואות לעמיתים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</si>
  <si>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</si>
  <si>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</si>
  <si>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</si>
  <si>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</si>
  <si>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</si>
  <si>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</si>
  <si>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35%-45%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</si>
  <si>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</si>
  <si>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</si>
  <si>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</si>
  <si>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</si>
  <si>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</si>
  <si>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</si>
  <si>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4%-16%</t>
  </si>
  <si>
    <t>1%-11%</t>
  </si>
  <si>
    <t>20%-32%</t>
  </si>
  <si>
    <t>15%-25%</t>
  </si>
  <si>
    <t>6%-16%</t>
  </si>
  <si>
    <t>36%-46%</t>
  </si>
  <si>
    <t>13%-25%</t>
  </si>
  <si>
    <t>שיעור חשיפה מומלץ לשנת 2021</t>
  </si>
  <si>
    <t>הכשרה חברה לביטוח , אלטשולר שחם , מיטב-דש , ילין לפידות,מור</t>
  </si>
  <si>
    <t>הכשרה חברה לביטוח , אלטשולר שחם ,  מיטב-דש , ילין לפידות, מור</t>
  </si>
  <si>
    <t xml:space="preserve">המסלול רשאי להחזיק עד 10% חשיפה לאג"ח קונצרני </t>
  </si>
  <si>
    <t>שינוי ממדיניות 2020</t>
  </si>
  <si>
    <t>שינוי מ- 2020</t>
  </si>
  <si>
    <t>שיעור חשיפה ליום 30.11.2020</t>
  </si>
  <si>
    <t>9%-21%</t>
  </si>
  <si>
    <t>9%-19%</t>
  </si>
  <si>
    <t>0%-8%</t>
  </si>
  <si>
    <t>17%-27%</t>
  </si>
  <si>
    <t>10%-22%</t>
  </si>
  <si>
    <t>5%-15%</t>
  </si>
  <si>
    <t>13%-23%</t>
  </si>
  <si>
    <t>16%-26%</t>
  </si>
  <si>
    <t>23%-33%</t>
  </si>
  <si>
    <t>27%-37%</t>
  </si>
  <si>
    <t>מסלול כללי מור 2021</t>
  </si>
  <si>
    <t>מסלול כללי ילין 2021</t>
  </si>
  <si>
    <t>מסלול כללי מיטב דש  2021</t>
  </si>
  <si>
    <t>מסלול כללי אלטשולר שחם  2021</t>
  </si>
  <si>
    <t>39%-49%</t>
  </si>
  <si>
    <t>35%-47%</t>
  </si>
  <si>
    <t>23%-35%</t>
  </si>
  <si>
    <t>חשיפה מט"חית עד 50%</t>
  </si>
  <si>
    <t>8%-18%</t>
  </si>
  <si>
    <t>12%-22%</t>
  </si>
  <si>
    <r>
      <t>מניות (תעודות סל, קרנות נאמנות,חוזים אופציות ונגזרים) (</t>
    </r>
    <r>
      <rPr>
        <u/>
        <sz val="11"/>
        <color theme="1"/>
        <rFont val="Arial"/>
        <family val="2"/>
        <scheme val="minor"/>
      </rPr>
      <t>3.98% מניות ל"ס</t>
    </r>
    <r>
      <rPr>
        <sz val="11"/>
        <color theme="1"/>
        <rFont val="Arial"/>
        <family val="2"/>
        <charset val="177"/>
        <scheme val="minor"/>
      </rPr>
      <t>)</t>
    </r>
  </si>
  <si>
    <t>25%-35%</t>
  </si>
  <si>
    <t>40%-52%</t>
  </si>
  <si>
    <t>22%-34%</t>
  </si>
  <si>
    <t>29%-39%</t>
  </si>
  <si>
    <t>8%-20%</t>
  </si>
  <si>
    <t>14%-26%</t>
  </si>
  <si>
    <t xml:space="preserve">מניות (תעודות סל, קרנות נאמנות,חוזים אופציות ונגזרים) </t>
  </si>
  <si>
    <t>הכשרה שקלי טווח קצר</t>
  </si>
  <si>
    <t>שינוי ממדיניות קודמת</t>
  </si>
  <si>
    <t>גבולות גזרה חדשים</t>
  </si>
  <si>
    <t>אג"ח ממשלתי</t>
  </si>
  <si>
    <t>מניות</t>
  </si>
  <si>
    <t>43%-55%</t>
  </si>
  <si>
    <t>אג"ח קונצרני</t>
  </si>
  <si>
    <t>11%-23%</t>
  </si>
  <si>
    <t>בתאריך 28.02.2021 אישר הדירקטוריון את השינוי הבא</t>
  </si>
  <si>
    <t>אחר</t>
  </si>
  <si>
    <t>שינוי החל מתאריך 28.02.21</t>
  </si>
  <si>
    <t>בתאריך 21.03.2021 אישר הדירקטוריון את השינוי הבא</t>
  </si>
  <si>
    <t>שינוי החל מתאריך 21.03.21</t>
  </si>
  <si>
    <t>6%-18%</t>
  </si>
  <si>
    <t>1%-13%</t>
  </si>
  <si>
    <t>5%-17%</t>
  </si>
  <si>
    <t>11%-21%</t>
  </si>
  <si>
    <t>10%-20%</t>
  </si>
  <si>
    <t>26%-36%</t>
  </si>
  <si>
    <t>בתאריך 28.04.2021 אישר הדירקטוריון את השינוי הבא</t>
  </si>
  <si>
    <t>מט"ח</t>
  </si>
  <si>
    <t>32%-42%</t>
  </si>
  <si>
    <t>שינוי החל מתאריך 28.04.21</t>
  </si>
  <si>
    <t>19%-31%</t>
  </si>
  <si>
    <t>בתאריך 30.06.2021 אישר הדירקטוריון את השינוי הבא</t>
  </si>
  <si>
    <t>שינוי החל מתאריך 30.06.21</t>
  </si>
  <si>
    <t>42%-54%</t>
  </si>
  <si>
    <t>הכשרה - כללי פאסיבי</t>
  </si>
  <si>
    <t>אג"ח קונצרני בחו"ל</t>
  </si>
  <si>
    <t>LQD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</si>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</sst>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sz val="11"/>
      <color theme="1"/>
      <name val="Arial"/>
      <scheme val="minor"/>
    </font>
    <font>
      <b/>
      <sz val="11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10" fillId="0" borderId="0"/>
    <xf numFmtId="0" fontId="9" fillId="0" borderId="0"/>
  </cellStyleXfs>
  <cellXfs count="495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/>
    <xf numFmtId="0" fontId="5" fillId="0" borderId="0" xfId="0" applyFont="1"/>
    <xf numFmtId="0" fontId="0" fillId="3" borderId="7" xfId="0" applyFill="1" applyBorder="1" applyAlignment="1">
      <alignment horizontal="center" readingOrder="2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5" fillId="3" borderId="12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2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9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3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3" fillId="10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10" borderId="50" xfId="0" applyFont="1" applyFill="1" applyBorder="1" applyAlignment="1" applyProtection="1">
      <alignment horizontal="center" vertical="center" wrapText="1" readingOrder="1"/>
      <protection locked="0"/>
    </xf>
    <xf numFmtId="10" fontId="12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3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9" fillId="3" borderId="37" xfId="3" applyNumberFormat="1" applyFont="1" applyFill="1" applyBorder="1" applyAlignment="1">
      <alignment horizontal="center" vertical="center"/>
    </xf>
    <xf numFmtId="9" fontId="9" fillId="11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1" borderId="39" xfId="0" applyNumberForma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9" fillId="11" borderId="13" xfId="3" applyNumberFormat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9" fontId="0" fillId="11" borderId="14" xfId="0" applyNumberFormat="1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 readingOrder="2"/>
    </xf>
    <xf numFmtId="9" fontId="7" fillId="2" borderId="44" xfId="3" applyNumberFormat="1" applyFont="1" applyFill="1" applyBorder="1" applyAlignment="1">
      <alignment horizontal="center" vertical="center"/>
    </xf>
    <xf numFmtId="49" fontId="0" fillId="3" borderId="30" xfId="0" applyNumberFormat="1" applyFont="1" applyFill="1" applyBorder="1" applyAlignment="1">
      <alignment horizontal="center" vertical="center"/>
    </xf>
    <xf numFmtId="164" fontId="9" fillId="11" borderId="35" xfId="3" applyNumberFormat="1" applyFont="1" applyFill="1" applyBorder="1" applyAlignment="1">
      <alignment horizontal="center" vertical="center"/>
    </xf>
    <xf numFmtId="9" fontId="0" fillId="0" borderId="37" xfId="3" applyNumberFormat="1" applyFont="1" applyBorder="1" applyAlignment="1">
      <alignment horizontal="center" vertical="center"/>
    </xf>
    <xf numFmtId="9" fontId="0" fillId="0" borderId="43" xfId="3" applyNumberFormat="1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9" fontId="0" fillId="0" borderId="62" xfId="0" applyNumberFormat="1" applyBorder="1" applyAlignment="1">
      <alignment horizontal="center" vertical="center"/>
    </xf>
    <xf numFmtId="9" fontId="9" fillId="3" borderId="54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9" fontId="9" fillId="4" borderId="39" xfId="3" applyNumberFormat="1" applyFill="1" applyBorder="1" applyAlignment="1">
      <alignment horizontal="center" vertical="center"/>
    </xf>
    <xf numFmtId="9" fontId="6" fillId="4" borderId="16" xfId="3" applyNumberFormat="1" applyFont="1" applyFill="1" applyBorder="1" applyAlignment="1">
      <alignment horizontal="center" vertical="center"/>
    </xf>
    <xf numFmtId="9" fontId="9" fillId="4" borderId="16" xfId="3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3" xfId="3" applyFill="1" applyBorder="1" applyAlignment="1">
      <alignment horizontal="center" vertical="center" wrapText="1" readingOrder="2"/>
    </xf>
    <xf numFmtId="0" fontId="9" fillId="3" borderId="2" xfId="3" applyFill="1" applyBorder="1" applyAlignment="1">
      <alignment horizontal="center" vertical="center" wrapText="1" readingOrder="2"/>
    </xf>
    <xf numFmtId="0" fontId="9" fillId="3" borderId="4" xfId="3" applyFill="1" applyBorder="1" applyAlignment="1">
      <alignment horizontal="center" vertical="center" wrapText="1" readingOrder="2"/>
    </xf>
    <xf numFmtId="0" fontId="0" fillId="3" borderId="42" xfId="3" applyFont="1" applyFill="1" applyBorder="1" applyAlignment="1">
      <alignment horizontal="center" vertical="center" wrapText="1"/>
    </xf>
    <xf numFmtId="0" fontId="9" fillId="0" borderId="26" xfId="3" applyBorder="1" applyAlignment="1">
      <alignment horizontal="center" vertical="center" wrapText="1"/>
    </xf>
    <xf numFmtId="9" fontId="9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9" fontId="9" fillId="4" borderId="39" xfId="3" applyNumberFormat="1" applyFont="1" applyFill="1" applyBorder="1" applyAlignment="1">
      <alignment horizontal="center" vertical="center"/>
    </xf>
    <xf numFmtId="9" fontId="9" fillId="11" borderId="39" xfId="3" applyNumberFormat="1" applyFill="1" applyBorder="1" applyAlignment="1">
      <alignment horizontal="center" vertical="center"/>
    </xf>
    <xf numFmtId="49" fontId="6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9" fillId="0" borderId="54" xfId="3" applyNumberFormat="1" applyFont="1" applyBorder="1" applyAlignment="1">
      <alignment horizontal="center" vertical="center"/>
    </xf>
    <xf numFmtId="0" fontId="0" fillId="0" borderId="25" xfId="3" applyFont="1" applyBorder="1" applyAlignment="1">
      <alignment horizontal="center" vertical="center"/>
    </xf>
    <xf numFmtId="49" fontId="6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9" fillId="0" borderId="9" xfId="3" applyNumberForma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6" fillId="11" borderId="16" xfId="3" applyNumberFormat="1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9" fillId="2" borderId="47" xfId="3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9" fontId="7" fillId="2" borderId="48" xfId="3" applyNumberFormat="1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9" fontId="9" fillId="11" borderId="16" xfId="3" applyNumberFormat="1" applyFill="1" applyBorder="1" applyAlignment="1">
      <alignment horizontal="center" vertical="center"/>
    </xf>
    <xf numFmtId="49" fontId="6" fillId="0" borderId="40" xfId="3" applyNumberFormat="1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 readingOrder="2"/>
    </xf>
    <xf numFmtId="9" fontId="9" fillId="0" borderId="11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49" fontId="6" fillId="3" borderId="28" xfId="3" applyNumberFormat="1" applyFont="1" applyFill="1" applyBorder="1" applyAlignment="1">
      <alignment horizontal="center" vertical="center"/>
    </xf>
    <xf numFmtId="49" fontId="6" fillId="0" borderId="25" xfId="3" applyNumberFormat="1" applyFont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/>
    </xf>
    <xf numFmtId="164" fontId="9" fillId="4" borderId="35" xfId="3" applyNumberFormat="1" applyFont="1" applyFill="1" applyBorder="1" applyAlignment="1">
      <alignment horizontal="center" vertical="center"/>
    </xf>
    <xf numFmtId="164" fontId="9" fillId="4" borderId="13" xfId="3" applyNumberFormat="1" applyFont="1" applyFill="1" applyBorder="1" applyAlignment="1">
      <alignment horizontal="center" vertical="center"/>
    </xf>
    <xf numFmtId="0" fontId="0" fillId="0" borderId="26" xfId="3" applyFont="1" applyBorder="1" applyAlignment="1">
      <alignment horizontal="center" vertical="center" wrapText="1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49" fontId="0" fillId="0" borderId="21" xfId="0" applyNumberFormat="1" applyFont="1" applyBorder="1" applyAlignment="1">
      <alignment horizontal="center" vertical="center"/>
    </xf>
    <xf numFmtId="49" fontId="6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9" fontId="0" fillId="2" borderId="44" xfId="0" applyNumberFormat="1" applyFill="1" applyBorder="1" applyAlignment="1">
      <alignment horizontal="center" vertical="center"/>
    </xf>
    <xf numFmtId="0" fontId="9" fillId="0" borderId="39" xfId="3" applyBorder="1" applyAlignment="1">
      <alignment horizontal="center" vertical="center" wrapText="1"/>
    </xf>
    <xf numFmtId="0" fontId="0" fillId="0" borderId="39" xfId="3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0" borderId="35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9" fillId="0" borderId="13" xfId="3" applyBorder="1" applyAlignment="1">
      <alignment horizontal="center" vertical="center" wrapText="1"/>
    </xf>
    <xf numFmtId="0" fontId="0" fillId="3" borderId="36" xfId="3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2" borderId="33" xfId="0" applyFill="1" applyBorder="1" applyAlignment="1">
      <alignment horizontal="center" vertical="center" wrapText="1" readingOrder="2"/>
    </xf>
    <xf numFmtId="0" fontId="0" fillId="0" borderId="32" xfId="3" applyFont="1" applyBorder="1" applyAlignment="1">
      <alignment horizontal="center" vertical="center"/>
    </xf>
    <xf numFmtId="9" fontId="1" fillId="4" borderId="16" xfId="0" applyNumberFormat="1" applyFont="1" applyFill="1" applyBorder="1" applyAlignment="1">
      <alignment horizontal="center" vertical="center"/>
    </xf>
    <xf numFmtId="9" fontId="0" fillId="4" borderId="14" xfId="0" applyNumberFormat="1" applyFont="1" applyFill="1" applyBorder="1" applyAlignment="1">
      <alignment horizontal="center" vertical="center"/>
    </xf>
    <xf numFmtId="0" fontId="9" fillId="0" borderId="35" xfId="3" applyBorder="1" applyAlignment="1">
      <alignment horizontal="center" vertical="center" wrapText="1"/>
    </xf>
    <xf numFmtId="0" fontId="0" fillId="0" borderId="13" xfId="3" applyFont="1" applyBorder="1" applyAlignment="1">
      <alignment horizontal="center" vertical="center"/>
    </xf>
    <xf numFmtId="0" fontId="1" fillId="2" borderId="16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 readingOrder="2"/>
    </xf>
    <xf numFmtId="0" fontId="8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5" fillId="3" borderId="8" xfId="0" applyFont="1" applyFill="1" applyBorder="1" applyAlignment="1">
      <alignment horizontal="right" vertical="center" readingOrder="2"/>
    </xf>
    <xf numFmtId="0" fontId="9" fillId="3" borderId="41" xfId="3" applyFill="1" applyBorder="1" applyAlignment="1">
      <alignment horizontal="center" vertical="center" wrapText="1" readingOrder="2"/>
    </xf>
    <xf numFmtId="0" fontId="9" fillId="3" borderId="38" xfId="3" applyFill="1" applyBorder="1" applyAlignment="1">
      <alignment horizontal="center" vertical="center" wrapText="1" readingOrder="2"/>
    </xf>
    <xf numFmtId="0" fontId="9" fillId="3" borderId="43" xfId="3" applyFill="1" applyBorder="1" applyAlignment="1">
      <alignment horizontal="center" vertical="center" wrapText="1" readingOrder="2"/>
    </xf>
    <xf numFmtId="9" fontId="9" fillId="3" borderId="38" xfId="3" applyNumberFormat="1" applyFill="1" applyBorder="1" applyAlignment="1">
      <alignment horizontal="center" vertical="center" readingOrder="2"/>
    </xf>
    <xf numFmtId="0" fontId="0" fillId="3" borderId="37" xfId="3" applyFont="1" applyFill="1" applyBorder="1" applyAlignment="1">
      <alignment horizontal="center" vertical="center" wrapText="1" readingOrder="2"/>
    </xf>
    <xf numFmtId="0" fontId="0" fillId="0" borderId="37" xfId="3" applyFont="1" applyBorder="1" applyAlignment="1">
      <alignment horizontal="center" vertical="center"/>
    </xf>
    <xf numFmtId="0" fontId="0" fillId="0" borderId="41" xfId="3" applyFont="1" applyBorder="1" applyAlignment="1">
      <alignment horizontal="center" vertical="center"/>
    </xf>
    <xf numFmtId="0" fontId="7" fillId="2" borderId="44" xfId="3" applyFon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1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5" fillId="0" borderId="0" xfId="0" applyFont="1" applyAlignment="1">
      <alignment horizontal="right"/>
    </xf>
    <xf numFmtId="9" fontId="0" fillId="11" borderId="39" xfId="0" applyNumberFormat="1" applyFont="1" applyFill="1" applyBorder="1" applyAlignment="1">
      <alignment horizontal="center" vertical="center"/>
    </xf>
    <xf numFmtId="9" fontId="1" fillId="11" borderId="16" xfId="0" applyNumberFormat="1" applyFont="1" applyFill="1" applyBorder="1" applyAlignment="1">
      <alignment horizontal="center" vertical="center"/>
    </xf>
    <xf numFmtId="9" fontId="11" fillId="11" borderId="35" xfId="0" applyNumberFormat="1" applyFont="1" applyFill="1" applyBorder="1" applyAlignment="1">
      <alignment horizontal="center"/>
    </xf>
    <xf numFmtId="9" fontId="0" fillId="11" borderId="39" xfId="0" applyNumberFormat="1" applyFill="1" applyBorder="1" applyAlignment="1">
      <alignment horizontal="center"/>
    </xf>
    <xf numFmtId="9" fontId="0" fillId="11" borderId="36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9" fillId="0" borderId="45" xfId="3" applyBorder="1" applyAlignment="1">
      <alignment horizontal="center" vertical="center"/>
    </xf>
    <xf numFmtId="0" fontId="6" fillId="11" borderId="14" xfId="3" applyFont="1" applyFill="1" applyBorder="1" applyAlignment="1">
      <alignment horizontal="center" vertical="center" wrapText="1"/>
    </xf>
    <xf numFmtId="0" fontId="6" fillId="4" borderId="14" xfId="3" applyFont="1" applyFill="1" applyBorder="1" applyAlignment="1">
      <alignment horizontal="center" vertical="center" wrapText="1"/>
    </xf>
    <xf numFmtId="0" fontId="6" fillId="0" borderId="40" xfId="3" applyFont="1" applyBorder="1" applyAlignment="1">
      <alignment horizontal="center" vertical="center" wrapText="1"/>
    </xf>
    <xf numFmtId="0" fontId="0" fillId="0" borderId="30" xfId="3" applyFont="1" applyBorder="1" applyAlignment="1">
      <alignment horizontal="center" vertical="center" wrapText="1"/>
    </xf>
    <xf numFmtId="0" fontId="9" fillId="0" borderId="62" xfId="3" applyBorder="1" applyAlignment="1">
      <alignment horizontal="center" vertical="center" wrapText="1"/>
    </xf>
    <xf numFmtId="10" fontId="6" fillId="7" borderId="57" xfId="0" applyNumberFormat="1" applyFont="1" applyFill="1" applyBorder="1" applyAlignment="1">
      <alignment horizontal="center" vertical="center"/>
    </xf>
    <xf numFmtId="10" fontId="9" fillId="7" borderId="0" xfId="3" applyNumberFormat="1" applyFont="1" applyFill="1" applyBorder="1" applyAlignment="1">
      <alignment horizontal="center" vertical="center"/>
    </xf>
    <xf numFmtId="10" fontId="0" fillId="7" borderId="30" xfId="0" applyNumberFormat="1" applyFill="1" applyBorder="1" applyAlignment="1">
      <alignment horizontal="center" vertical="center"/>
    </xf>
    <xf numFmtId="10" fontId="6" fillId="7" borderId="61" xfId="3" applyNumberFormat="1" applyFont="1" applyFill="1" applyBorder="1" applyAlignment="1">
      <alignment horizontal="center" vertical="center"/>
    </xf>
    <xf numFmtId="10" fontId="6" fillId="7" borderId="10" xfId="0" applyNumberFormat="1" applyFont="1" applyFill="1" applyBorder="1" applyAlignment="1">
      <alignment horizontal="center" vertical="center"/>
    </xf>
    <xf numFmtId="10" fontId="6" fillId="7" borderId="46" xfId="1" applyNumberFormat="1" applyFont="1" applyFill="1" applyBorder="1" applyAlignment="1">
      <alignment horizontal="center" vertical="center"/>
    </xf>
    <xf numFmtId="10" fontId="6" fillId="7" borderId="30" xfId="0" applyNumberFormat="1" applyFont="1" applyFill="1" applyBorder="1" applyAlignment="1">
      <alignment horizontal="center" vertical="center"/>
    </xf>
    <xf numFmtId="10" fontId="9" fillId="7" borderId="37" xfId="1" applyNumberFormat="1" applyFont="1" applyFill="1" applyBorder="1" applyAlignment="1">
      <alignment horizontal="center" vertical="center" wrapText="1"/>
    </xf>
    <xf numFmtId="10" fontId="9" fillId="7" borderId="37" xfId="1" applyNumberFormat="1" applyFill="1" applyBorder="1" applyAlignment="1">
      <alignment horizontal="center" vertical="center" wrapText="1"/>
    </xf>
    <xf numFmtId="10" fontId="0" fillId="7" borderId="41" xfId="1" applyNumberFormat="1" applyFont="1" applyFill="1" applyBorder="1" applyAlignment="1">
      <alignment horizontal="center" vertical="center"/>
    </xf>
    <xf numFmtId="10" fontId="9" fillId="7" borderId="62" xfId="1" applyNumberForma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10" fontId="6" fillId="7" borderId="0" xfId="0" applyNumberFormat="1" applyFont="1" applyFill="1" applyBorder="1" applyAlignment="1">
      <alignment horizontal="center" vertical="center" wrapText="1"/>
    </xf>
    <xf numFmtId="10" fontId="6" fillId="7" borderId="0" xfId="3" applyNumberFormat="1" applyFont="1" applyFill="1" applyBorder="1" applyAlignment="1">
      <alignment horizontal="center" vertical="center"/>
    </xf>
    <xf numFmtId="10" fontId="1" fillId="2" borderId="33" xfId="1" applyNumberFormat="1" applyFont="1" applyFill="1" applyBorder="1" applyAlignment="1">
      <alignment horizontal="center" vertical="center"/>
    </xf>
    <xf numFmtId="164" fontId="9" fillId="2" borderId="27" xfId="1" applyNumberFormat="1" applyFont="1" applyFill="1" applyBorder="1" applyAlignment="1">
      <alignment horizontal="center" vertical="center" wrapText="1"/>
    </xf>
    <xf numFmtId="164" fontId="0" fillId="2" borderId="15" xfId="1" applyNumberFormat="1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 wrapText="1"/>
    </xf>
    <xf numFmtId="10" fontId="9" fillId="2" borderId="27" xfId="1" applyNumberFormat="1" applyFont="1" applyFill="1" applyBorder="1" applyAlignment="1">
      <alignment horizontal="center" vertical="center" wrapText="1"/>
    </xf>
    <xf numFmtId="10" fontId="0" fillId="2" borderId="15" xfId="1" applyNumberFormat="1" applyFont="1" applyFill="1" applyBorder="1" applyAlignment="1">
      <alignment horizontal="center" vertical="center"/>
    </xf>
    <xf numFmtId="10" fontId="6" fillId="3" borderId="22" xfId="0" applyNumberFormat="1" applyFont="1" applyFill="1" applyBorder="1" applyAlignment="1">
      <alignment horizontal="center" vertical="center"/>
    </xf>
    <xf numFmtId="9" fontId="6" fillId="4" borderId="39" xfId="3" applyNumberFormat="1" applyFont="1" applyFill="1" applyBorder="1" applyAlignment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9" fontId="6" fillId="4" borderId="14" xfId="0" applyNumberFormat="1" applyFont="1" applyFill="1" applyBorder="1" applyAlignment="1">
      <alignment horizontal="center" vertical="center"/>
    </xf>
    <xf numFmtId="49" fontId="6" fillId="3" borderId="40" xfId="0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9" fontId="9" fillId="11" borderId="14" xfId="3" applyNumberFormat="1" applyFill="1" applyBorder="1" applyAlignment="1">
      <alignment horizontal="center" vertical="center"/>
    </xf>
    <xf numFmtId="9" fontId="9" fillId="4" borderId="14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 readingOrder="2"/>
    </xf>
    <xf numFmtId="9" fontId="9" fillId="4" borderId="43" xfId="3" applyNumberFormat="1" applyFill="1" applyBorder="1" applyAlignment="1">
      <alignment horizontal="center" vertical="center"/>
    </xf>
    <xf numFmtId="9" fontId="6" fillId="4" borderId="44" xfId="3" applyNumberFormat="1" applyFon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 wrapText="1" readingOrder="2"/>
    </xf>
    <xf numFmtId="0" fontId="14" fillId="3" borderId="3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9" fontId="18" fillId="11" borderId="31" xfId="0" applyNumberFormat="1" applyFont="1" applyFill="1" applyBorder="1" applyAlignment="1">
      <alignment horizontal="center" vertical="center"/>
    </xf>
    <xf numFmtId="9" fontId="18" fillId="4" borderId="31" xfId="0" applyNumberFormat="1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 readingOrder="2"/>
    </xf>
    <xf numFmtId="9" fontId="9" fillId="0" borderId="0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1" borderId="1" xfId="3" applyFont="1" applyFill="1" applyBorder="1" applyAlignment="1">
      <alignment horizontal="center" vertical="center" wrapText="1"/>
    </xf>
    <xf numFmtId="0" fontId="0" fillId="3" borderId="39" xfId="3" applyFont="1" applyFill="1" applyBorder="1" applyAlignment="1">
      <alignment horizontal="center" vertical="center" wrapText="1"/>
    </xf>
    <xf numFmtId="9" fontId="0" fillId="11" borderId="12" xfId="0" applyNumberFormat="1" applyFont="1" applyFill="1" applyBorder="1" applyAlignment="1">
      <alignment horizontal="center" vertical="center" wrapText="1"/>
    </xf>
    <xf numFmtId="9" fontId="0" fillId="11" borderId="13" xfId="0" applyNumberFormat="1" applyFont="1" applyFill="1" applyBorder="1" applyAlignment="1">
      <alignment horizontal="center" vertical="center" wrapText="1"/>
    </xf>
    <xf numFmtId="9" fontId="0" fillId="11" borderId="35" xfId="0" applyNumberFormat="1" applyFont="1" applyFill="1" applyBorder="1" applyAlignment="1">
      <alignment horizontal="center" vertical="center" wrapText="1"/>
    </xf>
    <xf numFmtId="9" fontId="0" fillId="4" borderId="35" xfId="0" applyNumberFormat="1" applyFont="1" applyFill="1" applyBorder="1" applyAlignment="1">
      <alignment horizontal="center" vertical="center" wrapText="1"/>
    </xf>
    <xf numFmtId="9" fontId="0" fillId="4" borderId="39" xfId="0" applyNumberFormat="1" applyFont="1" applyFill="1" applyBorder="1" applyAlignment="1">
      <alignment horizontal="center" vertical="center" wrapText="1"/>
    </xf>
    <xf numFmtId="49" fontId="6" fillId="3" borderId="20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9" fontId="0" fillId="11" borderId="36" xfId="0" applyNumberFormat="1" applyFill="1" applyBorder="1" applyAlignment="1">
      <alignment horizontal="center" vertical="center"/>
    </xf>
    <xf numFmtId="9" fontId="0" fillId="11" borderId="35" xfId="0" applyNumberForma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0" fontId="6" fillId="7" borderId="8" xfId="3" applyNumberFormat="1" applyFont="1" applyFill="1" applyBorder="1" applyAlignment="1">
      <alignment horizontal="center" vertical="center" wrapText="1"/>
    </xf>
    <xf numFmtId="10" fontId="6" fillId="7" borderId="59" xfId="3" applyNumberFormat="1" applyFont="1" applyFill="1" applyBorder="1" applyAlignment="1">
      <alignment horizontal="center" vertical="center"/>
    </xf>
    <xf numFmtId="10" fontId="6" fillId="7" borderId="8" xfId="3" applyNumberFormat="1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0" fillId="11" borderId="35" xfId="0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10" fontId="6" fillId="7" borderId="58" xfId="3" applyNumberFormat="1" applyFont="1" applyFill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10" fontId="15" fillId="3" borderId="21" xfId="0" applyNumberFormat="1" applyFont="1" applyFill="1" applyBorder="1" applyAlignment="1">
      <alignment horizontal="center" vertical="center"/>
    </xf>
    <xf numFmtId="10" fontId="15" fillId="3" borderId="19" xfId="0" applyNumberFormat="1" applyFont="1" applyFill="1" applyBorder="1" applyAlignment="1">
      <alignment horizontal="center" vertical="center"/>
    </xf>
    <xf numFmtId="10" fontId="14" fillId="3" borderId="4" xfId="0" applyNumberFormat="1" applyFont="1" applyFill="1" applyBorder="1" applyAlignment="1">
      <alignment horizontal="center" vertical="center"/>
    </xf>
    <xf numFmtId="10" fontId="14" fillId="3" borderId="3" xfId="0" applyNumberFormat="1" applyFont="1" applyFill="1" applyBorder="1" applyAlignment="1">
      <alignment horizontal="center" vertical="center"/>
    </xf>
    <xf numFmtId="9" fontId="0" fillId="0" borderId="54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3" borderId="35" xfId="3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10" fontId="6" fillId="7" borderId="57" xfId="1" applyNumberFormat="1" applyFont="1" applyFill="1" applyBorder="1" applyAlignment="1">
      <alignment horizontal="center" vertical="center" wrapText="1"/>
    </xf>
    <xf numFmtId="10" fontId="6" fillId="7" borderId="57" xfId="1" applyNumberFormat="1" applyFont="1" applyFill="1" applyBorder="1" applyAlignment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 wrapText="1"/>
    </xf>
    <xf numFmtId="9" fontId="6" fillId="4" borderId="35" xfId="0" applyNumberFormat="1" applyFont="1" applyFill="1" applyBorder="1" applyAlignment="1">
      <alignment horizontal="center" vertical="center" wrapText="1"/>
    </xf>
    <xf numFmtId="10" fontId="6" fillId="7" borderId="51" xfId="1" applyNumberFormat="1" applyFont="1" applyFill="1" applyBorder="1" applyAlignment="1">
      <alignment horizontal="center" vertical="center" wrapText="1"/>
    </xf>
    <xf numFmtId="9" fontId="0" fillId="0" borderId="53" xfId="0" applyNumberFormat="1" applyBorder="1" applyAlignment="1">
      <alignment horizontal="center" vertical="center"/>
    </xf>
    <xf numFmtId="9" fontId="9" fillId="11" borderId="36" xfId="3" applyNumberFormat="1" applyFont="1" applyFill="1" applyBorder="1" applyAlignment="1">
      <alignment horizontal="center" vertical="center"/>
    </xf>
    <xf numFmtId="0" fontId="0" fillId="0" borderId="36" xfId="3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9" fontId="9" fillId="4" borderId="36" xfId="3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9" fontId="0" fillId="4" borderId="35" xfId="0" applyNumberFormat="1" applyFont="1" applyFill="1" applyBorder="1" applyAlignment="1">
      <alignment horizontal="center" vertical="center" wrapText="1"/>
    </xf>
    <xf numFmtId="9" fontId="0" fillId="4" borderId="39" xfId="0" applyNumberFormat="1" applyFont="1" applyFill="1" applyBorder="1" applyAlignment="1">
      <alignment horizontal="center" vertical="center" wrapText="1"/>
    </xf>
    <xf numFmtId="9" fontId="9" fillId="11" borderId="36" xfId="3" applyNumberFormat="1" applyFont="1" applyFill="1" applyBorder="1" applyAlignment="1">
      <alignment horizontal="center" vertical="center"/>
    </xf>
    <xf numFmtId="9" fontId="9" fillId="11" borderId="35" xfId="3" applyNumberFormat="1" applyFont="1" applyFill="1" applyBorder="1" applyAlignment="1">
      <alignment horizontal="center" vertical="center"/>
    </xf>
    <xf numFmtId="0" fontId="0" fillId="0" borderId="42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/>
    </xf>
    <xf numFmtId="10" fontId="0" fillId="7" borderId="43" xfId="1" applyNumberFormat="1" applyFont="1" applyFill="1" applyBorder="1" applyAlignment="1">
      <alignment horizontal="center" vertical="center" wrapText="1"/>
    </xf>
    <xf numFmtId="10" fontId="0" fillId="7" borderId="38" xfId="1" applyNumberFormat="1" applyFont="1" applyFill="1" applyBorder="1" applyAlignment="1">
      <alignment horizontal="center" vertical="center" wrapText="1"/>
    </xf>
    <xf numFmtId="10" fontId="0" fillId="7" borderId="56" xfId="1" applyNumberFormat="1" applyFont="1" applyFill="1" applyBorder="1" applyAlignment="1">
      <alignment horizontal="center" vertical="center" wrapText="1"/>
    </xf>
    <xf numFmtId="10" fontId="0" fillId="7" borderId="41" xfId="1" applyNumberFormat="1" applyFont="1" applyFill="1" applyBorder="1" applyAlignment="1">
      <alignment horizontal="center" vertical="center" wrapText="1"/>
    </xf>
    <xf numFmtId="10" fontId="9" fillId="7" borderId="43" xfId="1" applyNumberFormat="1" applyFont="1" applyFill="1" applyBorder="1" applyAlignment="1">
      <alignment horizontal="center" vertical="center"/>
    </xf>
    <xf numFmtId="10" fontId="9" fillId="7" borderId="38" xfId="1" applyNumberFormat="1" applyFont="1" applyFill="1" applyBorder="1" applyAlignment="1">
      <alignment horizontal="center" vertical="center"/>
    </xf>
    <xf numFmtId="0" fontId="0" fillId="3" borderId="55" xfId="3" applyFont="1" applyFill="1" applyBorder="1" applyAlignment="1">
      <alignment horizontal="center" vertical="center" wrapText="1"/>
    </xf>
    <xf numFmtId="0" fontId="0" fillId="3" borderId="25" xfId="3" applyFont="1" applyFill="1" applyBorder="1" applyAlignment="1">
      <alignment horizontal="center" vertical="center" wrapText="1"/>
    </xf>
    <xf numFmtId="9" fontId="9" fillId="11" borderId="12" xfId="3" applyNumberFormat="1" applyFont="1" applyFill="1" applyBorder="1" applyAlignment="1">
      <alignment horizontal="center" vertical="center" wrapText="1"/>
    </xf>
    <xf numFmtId="9" fontId="9" fillId="11" borderId="13" xfId="3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9" fillId="3" borderId="51" xfId="3" applyFont="1" applyFill="1" applyBorder="1" applyAlignment="1">
      <alignment horizontal="center" vertical="center"/>
    </xf>
    <xf numFmtId="9" fontId="9" fillId="3" borderId="43" xfId="3" applyNumberFormat="1" applyFont="1" applyFill="1" applyBorder="1" applyAlignment="1">
      <alignment horizontal="center" vertical="center"/>
    </xf>
    <xf numFmtId="9" fontId="9" fillId="3" borderId="38" xfId="3" applyNumberFormat="1" applyFont="1" applyFill="1" applyBorder="1" applyAlignment="1">
      <alignment horizontal="center" vertical="center"/>
    </xf>
    <xf numFmtId="49" fontId="6" fillId="3" borderId="19" xfId="3" applyNumberFormat="1" applyFont="1" applyFill="1" applyBorder="1" applyAlignment="1">
      <alignment horizontal="center" vertical="center"/>
    </xf>
    <xf numFmtId="49" fontId="6" fillId="3" borderId="20" xfId="3" applyNumberFormat="1" applyFont="1" applyFill="1" applyBorder="1" applyAlignment="1">
      <alignment horizontal="center" vertical="center"/>
    </xf>
    <xf numFmtId="49" fontId="6" fillId="0" borderId="21" xfId="3" applyNumberFormat="1" applyFont="1" applyBorder="1" applyAlignment="1">
      <alignment horizontal="center" vertical="center"/>
    </xf>
    <xf numFmtId="49" fontId="6" fillId="0" borderId="20" xfId="3" applyNumberFormat="1" applyFont="1" applyBorder="1" applyAlignment="1">
      <alignment horizontal="center" vertical="center"/>
    </xf>
    <xf numFmtId="49" fontId="6" fillId="3" borderId="21" xfId="3" applyNumberFormat="1" applyFont="1" applyFill="1" applyBorder="1" applyAlignment="1">
      <alignment horizontal="center" vertical="center"/>
    </xf>
    <xf numFmtId="9" fontId="9" fillId="3" borderId="56" xfId="3" applyNumberFormat="1" applyFont="1" applyFill="1" applyBorder="1" applyAlignment="1">
      <alignment horizontal="center" vertical="center"/>
    </xf>
    <xf numFmtId="9" fontId="9" fillId="3" borderId="41" xfId="3" applyNumberFormat="1" applyFont="1" applyFill="1" applyBorder="1" applyAlignment="1">
      <alignment horizontal="center" vertical="center"/>
    </xf>
    <xf numFmtId="9" fontId="9" fillId="0" borderId="43" xfId="3" applyNumberFormat="1" applyFont="1" applyBorder="1" applyAlignment="1">
      <alignment horizontal="center" vertical="center"/>
    </xf>
    <xf numFmtId="9" fontId="9" fillId="0" borderId="38" xfId="3" applyNumberFormat="1" applyFont="1" applyBorder="1" applyAlignment="1">
      <alignment horizontal="center" vertical="center"/>
    </xf>
    <xf numFmtId="0" fontId="0" fillId="0" borderId="46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0" fillId="3" borderId="46" xfId="3" applyFont="1" applyFill="1" applyBorder="1" applyAlignment="1">
      <alignment horizontal="center" vertical="center"/>
    </xf>
    <xf numFmtId="9" fontId="9" fillId="4" borderId="36" xfId="3" applyNumberFormat="1" applyFont="1" applyFill="1" applyBorder="1" applyAlignment="1">
      <alignment horizontal="center" vertical="center"/>
    </xf>
    <xf numFmtId="9" fontId="9" fillId="4" borderId="35" xfId="3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9" fontId="0" fillId="3" borderId="41" xfId="3" applyNumberFormat="1" applyFont="1" applyFill="1" applyBorder="1" applyAlignment="1">
      <alignment horizontal="center" vertical="center"/>
    </xf>
    <xf numFmtId="10" fontId="6" fillId="7" borderId="46" xfId="3" applyNumberFormat="1" applyFont="1" applyFill="1" applyBorder="1" applyAlignment="1">
      <alignment horizontal="center" vertical="center"/>
    </xf>
    <xf numFmtId="10" fontId="6" fillId="7" borderId="51" xfId="3" applyNumberFormat="1" applyFont="1" applyFill="1" applyBorder="1" applyAlignment="1">
      <alignment horizontal="center" vertical="center"/>
    </xf>
    <xf numFmtId="0" fontId="0" fillId="3" borderId="13" xfId="3" applyFont="1" applyFill="1" applyBorder="1" applyAlignment="1">
      <alignment horizontal="center" vertical="center" wrapText="1"/>
    </xf>
    <xf numFmtId="9" fontId="9" fillId="4" borderId="13" xfId="3" applyNumberFormat="1" applyFont="1" applyFill="1" applyBorder="1" applyAlignment="1">
      <alignment horizontal="center"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/>
    </xf>
    <xf numFmtId="0" fontId="9" fillId="0" borderId="35" xfId="3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10" fontId="6" fillId="7" borderId="46" xfId="0" applyNumberFormat="1" applyFont="1" applyFill="1" applyBorder="1" applyAlignment="1">
      <alignment horizontal="center" vertical="center"/>
    </xf>
    <xf numFmtId="10" fontId="6" fillId="7" borderId="51" xfId="0" applyNumberFormat="1" applyFont="1" applyFill="1" applyBorder="1" applyAlignment="1">
      <alignment horizontal="center" vertical="center"/>
    </xf>
    <xf numFmtId="10" fontId="9" fillId="7" borderId="46" xfId="3" applyNumberFormat="1" applyFont="1" applyFill="1" applyBorder="1" applyAlignment="1">
      <alignment horizontal="center" vertical="center"/>
    </xf>
    <xf numFmtId="10" fontId="9" fillId="7" borderId="51" xfId="3" applyNumberFormat="1" applyFont="1" applyFill="1" applyBorder="1" applyAlignment="1">
      <alignment horizontal="center" vertical="center"/>
    </xf>
    <xf numFmtId="10" fontId="0" fillId="7" borderId="46" xfId="0" applyNumberFormat="1" applyFont="1" applyFill="1" applyBorder="1" applyAlignment="1">
      <alignment horizontal="center" vertical="center"/>
    </xf>
    <xf numFmtId="10" fontId="0" fillId="7" borderId="51" xfId="0" applyNumberFormat="1" applyFont="1" applyFill="1" applyBorder="1" applyAlignment="1">
      <alignment horizontal="center" vertical="center"/>
    </xf>
    <xf numFmtId="10" fontId="0" fillId="7" borderId="12" xfId="1" applyNumberFormat="1" applyFont="1" applyFill="1" applyBorder="1" applyAlignment="1">
      <alignment horizontal="center" vertical="center"/>
    </xf>
    <xf numFmtId="10" fontId="0" fillId="7" borderId="13" xfId="1" applyNumberFormat="1" applyFont="1" applyFill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0" fillId="3" borderId="20" xfId="0" applyNumberFormat="1" applyFont="1" applyFill="1" applyBorder="1" applyAlignment="1">
      <alignment horizontal="center" vertical="center" wrapText="1"/>
    </xf>
    <xf numFmtId="49" fontId="0" fillId="3" borderId="22" xfId="0" applyNumberFormat="1" applyFont="1" applyFill="1" applyBorder="1" applyAlignment="1">
      <alignment horizontal="center" vertical="center" wrapText="1"/>
    </xf>
    <xf numFmtId="9" fontId="9" fillId="11" borderId="13" xfId="3" applyNumberFormat="1" applyFill="1" applyBorder="1" applyAlignment="1">
      <alignment horizontal="center" vertical="center"/>
    </xf>
    <xf numFmtId="9" fontId="9" fillId="4" borderId="13" xfId="3" applyNumberFormat="1" applyFill="1" applyBorder="1" applyAlignment="1">
      <alignment horizontal="center" vertical="center"/>
    </xf>
    <xf numFmtId="9" fontId="9" fillId="4" borderId="12" xfId="3" applyNumberFormat="1" applyFill="1" applyBorder="1" applyAlignment="1">
      <alignment horizontal="center" vertical="center"/>
    </xf>
    <xf numFmtId="9" fontId="9" fillId="3" borderId="53" xfId="3" applyNumberFormat="1" applyFont="1" applyFill="1" applyBorder="1" applyAlignment="1">
      <alignment horizontal="center" vertical="center"/>
    </xf>
    <xf numFmtId="9" fontId="9" fillId="4" borderId="37" xfId="3" applyNumberForma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9" fontId="9" fillId="11" borderId="12" xfId="3" applyNumberForma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9" fillId="0" borderId="30" xfId="3" applyBorder="1" applyAlignment="1">
      <alignment horizontal="center" vertical="center" wrapText="1"/>
    </xf>
    <xf numFmtId="0" fontId="9" fillId="0" borderId="31" xfId="3" applyBorder="1" applyAlignment="1">
      <alignment horizontal="center" vertical="center" wrapText="1"/>
    </xf>
    <xf numFmtId="0" fontId="0" fillId="0" borderId="11" xfId="3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9" fontId="9" fillId="11" borderId="36" xfId="3" applyNumberFormat="1" applyFont="1" applyFill="1" applyBorder="1" applyAlignment="1">
      <alignment vertical="center"/>
    </xf>
    <xf numFmtId="9" fontId="9" fillId="11" borderId="35" xfId="3" applyNumberFormat="1" applyFont="1" applyFill="1" applyBorder="1" applyAlignment="1">
      <alignment vertical="center"/>
    </xf>
    <xf numFmtId="9" fontId="9" fillId="11" borderId="13" xfId="3" applyNumberFormat="1" applyFont="1" applyFill="1" applyBorder="1" applyAlignment="1">
      <alignment vertical="center" wrapText="1"/>
    </xf>
    <xf numFmtId="9" fontId="9" fillId="4" borderId="13" xfId="3" applyNumberFormat="1" applyFont="1" applyFill="1" applyBorder="1" applyAlignment="1">
      <alignment vertical="center" wrapText="1"/>
    </xf>
    <xf numFmtId="9" fontId="9" fillId="4" borderId="36" xfId="3" applyNumberFormat="1" applyFont="1" applyFill="1" applyBorder="1" applyAlignment="1">
      <alignment vertical="center"/>
    </xf>
    <xf numFmtId="9" fontId="9" fillId="4" borderId="35" xfId="3" applyNumberFormat="1" applyFont="1" applyFill="1" applyBorder="1" applyAlignment="1">
      <alignment vertical="center"/>
    </xf>
    <xf numFmtId="49" fontId="0" fillId="0" borderId="22" xfId="0" applyNumberFormat="1" applyFont="1" applyBorder="1" applyAlignment="1">
      <alignment vertical="center"/>
    </xf>
    <xf numFmtId="49" fontId="0" fillId="3" borderId="20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10" fontId="0" fillId="7" borderId="46" xfId="0" applyNumberFormat="1" applyFont="1" applyFill="1" applyBorder="1" applyAlignment="1">
      <alignment vertical="center"/>
    </xf>
    <xf numFmtId="10" fontId="0" fillId="7" borderId="51" xfId="0" applyNumberFormat="1" applyFont="1" applyFill="1" applyBorder="1" applyAlignment="1">
      <alignment vertical="center"/>
    </xf>
    <xf numFmtId="10" fontId="0" fillId="7" borderId="12" xfId="1" applyNumberFormat="1" applyFont="1" applyFill="1" applyBorder="1" applyAlignment="1">
      <alignment vertical="center"/>
    </xf>
    <xf numFmtId="10" fontId="0" fillId="7" borderId="13" xfId="1" applyNumberFormat="1" applyFont="1" applyFill="1" applyBorder="1" applyAlignment="1">
      <alignment vertical="center"/>
    </xf>
    <xf numFmtId="10" fontId="9" fillId="7" borderId="46" xfId="3" applyNumberFormat="1" applyFont="1" applyFill="1" applyBorder="1" applyAlignment="1">
      <alignment vertical="center"/>
    </xf>
    <xf numFmtId="10" fontId="9" fillId="7" borderId="51" xfId="3" applyNumberFormat="1" applyFont="1" applyFill="1" applyBorder="1" applyAlignment="1">
      <alignment vertical="center"/>
    </xf>
    <xf numFmtId="0" fontId="0" fillId="3" borderId="13" xfId="3" applyFont="1" applyFill="1" applyBorder="1" applyAlignment="1">
      <alignment vertical="center" wrapText="1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5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6" fillId="8" borderId="6" xfId="0" applyFont="1" applyFill="1" applyBorder="1" applyAlignment="1">
      <alignment vertical="center" wrapText="1"/>
    </xf>
    <xf numFmtId="0" fontId="6" fillId="8" borderId="29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0" fontId="6" fillId="8" borderId="10" xfId="0" applyFont="1" applyFill="1" applyBorder="1" applyAlignment="1">
      <alignment vertical="center" wrapText="1"/>
    </xf>
    <xf numFmtId="0" fontId="6" fillId="8" borderId="30" xfId="0" applyFont="1" applyFill="1" applyBorder="1" applyAlignment="1">
      <alignment vertical="center" wrapText="1"/>
    </xf>
    <xf numFmtId="0" fontId="6" fillId="8" borderId="11" xfId="0" applyFont="1" applyFill="1" applyBorder="1" applyAlignment="1">
      <alignment vertical="center" wrapText="1"/>
    </xf>
    <xf numFmtId="10" fontId="0" fillId="2" borderId="15" xfId="1" applyNumberFormat="1" applyFont="1" applyFill="1" applyBorder="1" applyAlignment="1">
      <alignment vertical="center" wrapText="1"/>
    </xf>
    <xf numFmtId="10" fontId="9" fillId="2" borderId="17" xfId="1" applyNumberFormat="1" applyFont="1" applyFill="1" applyBorder="1" applyAlignment="1">
      <alignment vertical="center"/>
    </xf>
    <xf numFmtId="10" fontId="9" fillId="2" borderId="18" xfId="1" applyNumberFormat="1" applyFont="1" applyFill="1" applyBorder="1" applyAlignment="1">
      <alignment vertical="center"/>
    </xf>
    <xf numFmtId="164" fontId="0" fillId="2" borderId="17" xfId="1" applyNumberFormat="1" applyFont="1" applyFill="1" applyBorder="1" applyAlignment="1">
      <alignment vertical="center" wrapText="1"/>
    </xf>
    <xf numFmtId="164" fontId="0" fillId="2" borderId="18" xfId="1" applyNumberFormat="1" applyFont="1" applyFill="1" applyBorder="1" applyAlignment="1">
      <alignment vertical="center" wrapText="1"/>
    </xf>
    <xf numFmtId="9" fontId="9" fillId="11" borderId="13" xfId="3" applyNumberFormat="1" applyFill="1" applyBorder="1" applyAlignment="1">
      <alignment vertical="center"/>
    </xf>
    <xf numFmtId="9" fontId="9" fillId="11" borderId="35" xfId="3" applyNumberFormat="1" applyFill="1" applyBorder="1" applyAlignment="1">
      <alignment vertical="center"/>
    </xf>
    <xf numFmtId="9" fontId="9" fillId="11" borderId="36" xfId="3" applyNumberFormat="1" applyFill="1" applyBorder="1" applyAlignment="1">
      <alignment vertical="center"/>
    </xf>
    <xf numFmtId="9" fontId="9" fillId="4" borderId="37" xfId="3" applyNumberFormat="1" applyFill="1" applyBorder="1" applyAlignment="1">
      <alignment vertical="center"/>
    </xf>
    <xf numFmtId="49" fontId="6" fillId="3" borderId="63" xfId="3" applyNumberFormat="1" applyFont="1" applyFill="1" applyBorder="1" applyAlignment="1">
      <alignment vertical="center"/>
    </xf>
    <xf numFmtId="49" fontId="6" fillId="3" borderId="19" xfId="3" applyNumberFormat="1" applyFont="1" applyFill="1" applyBorder="1" applyAlignment="1">
      <alignment vertical="center"/>
    </xf>
    <xf numFmtId="49" fontId="6" fillId="3" borderId="20" xfId="3" applyNumberFormat="1" applyFont="1" applyFill="1" applyBorder="1" applyAlignment="1">
      <alignment vertical="center"/>
    </xf>
    <xf numFmtId="49" fontId="6" fillId="0" borderId="21" xfId="3" applyNumberFormat="1" applyFont="1" applyBorder="1" applyAlignment="1">
      <alignment vertical="center"/>
    </xf>
    <xf numFmtId="49" fontId="6" fillId="0" borderId="20" xfId="3" applyNumberFormat="1" applyFont="1" applyBorder="1" applyAlignment="1">
      <alignment vertical="center"/>
    </xf>
    <xf numFmtId="49" fontId="6" fillId="3" borderId="21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0" fontId="9" fillId="3" borderId="0" xfId="3" applyFont="1" applyFill="1" applyBorder="1" applyAlignment="1">
      <alignment vertical="center"/>
    </xf>
    <xf numFmtId="0" fontId="9" fillId="3" borderId="51" xfId="3" applyFont="1" applyFill="1" applyBorder="1" applyAlignment="1">
      <alignment vertical="center"/>
    </xf>
    <xf numFmtId="0" fontId="0" fillId="0" borderId="46" xfId="3" applyFont="1" applyBorder="1" applyAlignment="1">
      <alignment vertical="center"/>
    </xf>
    <xf numFmtId="0" fontId="9" fillId="0" borderId="51" xfId="3" applyFont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164" fontId="9" fillId="2" borderId="17" xfId="1" applyNumberFormat="1" applyFont="1" applyFill="1" applyBorder="1" applyAlignment="1">
      <alignment vertical="center"/>
    </xf>
    <xf numFmtId="164" fontId="9" fillId="2" borderId="18" xfId="1" applyNumberFormat="1" applyFont="1" applyFill="1" applyBorder="1" applyAlignment="1">
      <alignment vertical="center"/>
    </xf>
    <xf numFmtId="164" fontId="0" fillId="2" borderId="43" xfId="1" applyNumberFormat="1" applyFont="1" applyFill="1" applyBorder="1" applyAlignment="1">
      <alignment vertical="center" wrapText="1"/>
    </xf>
    <xf numFmtId="164" fontId="0" fillId="2" borderId="38" xfId="1" applyNumberFormat="1" applyFont="1" applyFill="1" applyBorder="1" applyAlignment="1">
      <alignment vertical="center" wrapText="1"/>
    </xf>
    <xf numFmtId="9" fontId="9" fillId="11" borderId="12" xfId="3" applyNumberFormat="1" applyFill="1" applyBorder="1" applyAlignment="1">
      <alignment vertical="center"/>
    </xf>
    <xf numFmtId="9" fontId="9" fillId="4" borderId="12" xfId="3" applyNumberFormat="1" applyFill="1" applyBorder="1" applyAlignment="1">
      <alignment vertical="center"/>
    </xf>
    <xf numFmtId="9" fontId="9" fillId="4" borderId="13" xfId="3" applyNumberFormat="1" applyFill="1" applyBorder="1" applyAlignment="1">
      <alignment vertical="center"/>
    </xf>
    <xf numFmtId="9" fontId="9" fillId="4" borderId="35" xfId="3" applyNumberFormat="1" applyFill="1" applyBorder="1" applyAlignment="1">
      <alignment vertical="center"/>
    </xf>
    <xf numFmtId="9" fontId="9" fillId="4" borderId="36" xfId="3" applyNumberFormat="1" applyFill="1" applyBorder="1" applyAlignment="1">
      <alignment vertical="center"/>
    </xf>
    <xf numFmtId="49" fontId="6" fillId="3" borderId="25" xfId="3" applyNumberFormat="1" applyFont="1" applyFill="1" applyBorder="1" applyAlignment="1">
      <alignment vertical="center"/>
    </xf>
    <xf numFmtId="49" fontId="6" fillId="3" borderId="26" xfId="3" applyNumberFormat="1" applyFont="1" applyFill="1" applyBorder="1" applyAlignment="1">
      <alignment vertical="center"/>
    </xf>
    <xf numFmtId="49" fontId="6" fillId="0" borderId="42" xfId="3" applyNumberFormat="1" applyFont="1" applyBorder="1" applyAlignment="1">
      <alignment vertical="center"/>
    </xf>
    <xf numFmtId="49" fontId="6" fillId="0" borderId="26" xfId="3" applyNumberFormat="1" applyFont="1" applyBorder="1" applyAlignment="1">
      <alignment vertical="center"/>
    </xf>
    <xf numFmtId="49" fontId="6" fillId="3" borderId="42" xfId="3" applyNumberFormat="1" applyFont="1" applyFill="1" applyBorder="1" applyAlignment="1">
      <alignment vertical="center"/>
    </xf>
    <xf numFmtId="164" fontId="0" fillId="2" borderId="17" xfId="1" applyNumberFormat="1" applyFont="1" applyFill="1" applyBorder="1" applyAlignment="1">
      <alignment vertical="center"/>
    </xf>
    <xf numFmtId="49" fontId="6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9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9" fillId="0" borderId="20" xfId="3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9" fillId="3" borderId="0" xfId="3" applyNumberFormat="1" applyFont="1" applyFill="1" applyBorder="1" applyAlignment="1">
      <alignment horizontal="center" vertical="center"/>
    </xf>
    <xf numFmtId="9" fontId="9" fillId="3" borderId="51" xfId="3" applyNumberFormat="1" applyFont="1" applyFill="1" applyBorder="1" applyAlignment="1">
      <alignment horizontal="center" vertical="center"/>
    </xf>
    <xf numFmtId="9" fontId="9" fillId="0" borderId="46" xfId="3" applyNumberFormat="1" applyFont="1" applyBorder="1" applyAlignment="1">
      <alignment horizontal="center" vertical="center"/>
    </xf>
    <xf numFmtId="9" fontId="9" fillId="0" borderId="51" xfId="3" applyNumberFormat="1" applyFont="1" applyBorder="1" applyAlignment="1">
      <alignment horizontal="center" vertical="center"/>
    </xf>
    <xf numFmtId="9" fontId="9" fillId="3" borderId="46" xfId="3" applyNumberFormat="1" applyFont="1" applyFill="1" applyBorder="1" applyAlignment="1">
      <alignment horizontal="center" vertical="center"/>
    </xf>
    <xf numFmtId="9" fontId="9" fillId="0" borderId="57" xfId="3" applyNumberFormat="1" applyFont="1" applyBorder="1" applyAlignment="1">
      <alignment horizontal="center" vertical="center"/>
    </xf>
    <xf numFmtId="9" fontId="9" fillId="0" borderId="0" xfId="3" applyNumberFormat="1" applyBorder="1" applyAlignment="1">
      <alignment horizontal="center" vertical="center"/>
    </xf>
    <xf numFmtId="9" fontId="7" fillId="2" borderId="47" xfId="3" applyNumberFormat="1" applyFont="1" applyFill="1" applyBorder="1" applyAlignment="1">
      <alignment horizontal="center" vertical="center"/>
    </xf>
    <xf numFmtId="0" fontId="9" fillId="0" borderId="40" xfId="3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0" fontId="9" fillId="2" borderId="15" xfId="1" applyNumberFormat="1" applyFill="1" applyBorder="1" applyAlignment="1">
      <alignment horizontal="center" vertical="center"/>
    </xf>
    <xf numFmtId="9" fontId="9" fillId="4" borderId="41" xfId="3" applyNumberFormat="1" applyFill="1" applyBorder="1" applyAlignment="1">
      <alignment horizontal="center" vertical="center"/>
    </xf>
    <xf numFmtId="0" fontId="9" fillId="0" borderId="3" xfId="3" applyBorder="1" applyAlignment="1">
      <alignment horizontal="center" vertical="center" readingOrder="2"/>
    </xf>
    <xf numFmtId="9" fontId="9" fillId="0" borderId="0" xfId="3" applyNumberFormat="1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11" borderId="20" xfId="3" applyFont="1" applyFill="1" applyBorder="1" applyAlignment="1">
      <alignment horizontal="center" vertical="center" wrapText="1"/>
    </xf>
    <xf numFmtId="0" fontId="6" fillId="11" borderId="2" xfId="3" applyFont="1" applyFill="1" applyBorder="1" applyAlignment="1">
      <alignment horizontal="center" vertical="center" wrapText="1"/>
    </xf>
    <xf numFmtId="0" fontId="6" fillId="11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19" fillId="0" borderId="21" xfId="1" applyNumberFormat="1" applyFont="1" applyBorder="1" applyAlignment="1">
      <alignment horizontal="center"/>
    </xf>
    <xf numFmtId="9" fontId="0" fillId="0" borderId="4" xfId="1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0" fillId="0" borderId="47" xfId="3" applyFont="1" applyBorder="1" applyAlignment="1">
      <alignment horizontal="center" vertical="center"/>
    </xf>
    <xf numFmtId="9" fontId="9" fillId="0" borderId="27" xfId="3" applyNumberFormat="1" applyBorder="1" applyAlignment="1">
      <alignment horizontal="center" vertical="center"/>
    </xf>
    <xf numFmtId="0" fontId="6" fillId="0" borderId="45" xfId="3" applyFont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vertical="center" wrapText="1"/>
    </xf>
    <xf numFmtId="0" fontId="9" fillId="0" borderId="41" xfId="3" applyBorder="1" applyAlignment="1">
      <alignment horizontal="center" vertical="center" readingOrder="2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11" borderId="13" xfId="0" applyNumberFormat="1" applyFill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116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22" totalsRowShown="0" dataDxfId="115" tableBorderDxfId="114">
  <autoFilter ref="A2:H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113" dataCellStyle="Percent"/>
    <tableColumn id="2" name="שיעור חשיפה ליום 30.11.2020" dataDxfId="112"/>
    <tableColumn id="3" name="מדיניות השקעות 2020" dataDxfId="111"/>
    <tableColumn id="4" name="שיעור חשיפה מומלץ לשנת 2021" dataDxfId="110"/>
    <tableColumn id="5" name="טווח סטייה" dataDxfId="109"/>
    <tableColumn id="6" name="גבולות שיעור החשיפה הצפויה" dataDxfId="108"/>
    <tableColumn id="7" name="מדד ייחוס" dataDxfId="107"/>
    <tableColumn id="8" name="שינוי ממדיניות 2020" dataDxfId="10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10.xml><?xml version="1.0" encoding="utf-8"?>
<table xmlns="http://schemas.openxmlformats.org/spreadsheetml/2006/main" id="10" name="טבלה10" displayName="טבלה10" ref="A2:B6" totalsRowShown="0" tableBorderDxfId="54">
  <autoFilter ref="A2:B6">
    <filterColumn colId="0" hiddenButton="1"/>
    <filterColumn colId="1" hiddenButton="1"/>
  </autoFilter>
  <tableColumns count="2">
    <tableColumn id="1" name="הכשרה חברה לביטוח , אלטשולר שחם ,  מיטב-דש , ילין לפידות, מור"/>
    <tableColumn id="2" name="עמודה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11.xml><?xml version="1.0" encoding="utf-8"?>
<table xmlns="http://schemas.openxmlformats.org/spreadsheetml/2006/main" id="11" name="טבלה11" displayName="טבלה11" ref="A3:H15" totalsRowShown="0" headerRowBorderDxfId="53" tableBorderDxfId="52">
  <autoFilter ref="A3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 dataDxfId="51" dataCellStyle="Normal 100"/>
    <tableColumn id="5" name="טווח סטייה"/>
    <tableColumn id="6" name="גבולות שיעור החשיפה המומלץ"/>
    <tableColumn id="7" name="מדד ייחוס"/>
    <tableColumn id="8" name="שינוי מ- 2020">
      <calculatedColumnFormula>D4-C4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1"/>
    </ext>
  </extLst>
</table>
</file>

<file path=xl/tables/table12.xml><?xml version="1.0" encoding="utf-8"?>
<table xmlns="http://schemas.openxmlformats.org/spreadsheetml/2006/main" id="16" name="טבלה16" displayName="טבלה16" ref="A16:E19" totalsRowShown="0" headerRowDxfId="50" headerRowBorderDxfId="49" tableBorderDxfId="48" totalsRowBorderDxfId="47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46" dataCellStyle="Percent"/>
    <tableColumn id="2" name="שיעור חשיפה מומלץ לשנת 2021" dataDxfId="45"/>
    <tableColumn id="3" name="שינוי החל מתאריך 28.02.21" dataDxfId="44"/>
    <tableColumn id="4" name="שינוי ממדיניות קודמת" dataDxfId="43">
      <calculatedColumnFormula>C17-B17</calculatedColumnFormula>
    </tableColumn>
    <tableColumn id="5" name="גבולות גזרה חדשים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02.2021 אישר הדירקטוריון את השינוי הבא"/>
    </ext>
  </extLst>
</table>
</file>

<file path=xl/tables/table13.xml><?xml version="1.0" encoding="utf-8"?>
<table xmlns="http://schemas.openxmlformats.org/spreadsheetml/2006/main" id="17" name="טבלה17" displayName="טבלה17" ref="A21:E25" totalsRowShown="0" headerRowDxfId="41" headerRowBorderDxfId="40" tableBorderDxfId="39" totalsRowBorderDxfId="38" headerRowCellStyle="Normal 100">
  <autoFilter ref="A21:E2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7" dataCellStyle="Percent"/>
    <tableColumn id="2" name="שיעור חשיפה מומלץ לשנת 2021" dataDxfId="36"/>
    <tableColumn id="3" name="שינוי החל מתאריך 28.04.21" dataDxfId="35"/>
    <tableColumn id="4" name="שינוי ממדיניות קודמת" dataDxfId="34">
      <calculatedColumnFormula>C22-B22</calculatedColumnFormula>
    </tableColumn>
    <tableColumn id="5" name="גבולות גזרה חדשים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04.2021 אישר הדירקטוריון את השינוי הבא"/>
    </ext>
  </extLst>
</table>
</file>

<file path=xl/tables/table14.xml><?xml version="1.0" encoding="utf-8"?>
<table xmlns="http://schemas.openxmlformats.org/spreadsheetml/2006/main" id="18" name="טבלה18" displayName="טבלה18" ref="A26:E29" totalsRowShown="0" headerRowDxfId="32" headerRowBorderDxfId="31" tableBorderDxfId="30" totalsRowBorderDxfId="29" headerRowCellStyle="Normal 100">
  <autoFilter ref="A26:E2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8" dataCellStyle="Percent"/>
    <tableColumn id="2" name="שיעור חשיפה מומלץ לשנת 2021" dataDxfId="27"/>
    <tableColumn id="3" name="שינוי החל מתאריך 30.06.21" dataDxfId="26"/>
    <tableColumn id="4" name="שינוי ממדיניות קודמת" dataDxfId="25">
      <calculatedColumnFormula>C27-B27</calculatedColumnFormula>
    </tableColumn>
    <tableColumn id="5" name="גבולות גזרה חדשים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30.06.2021 אישר הדירקטוריון את השינוי הבא"/>
    </ext>
  </extLst>
</table>
</file>

<file path=xl/tables/table15.xml><?xml version="1.0" encoding="utf-8"?>
<table xmlns="http://schemas.openxmlformats.org/spreadsheetml/2006/main" id="19" name="טבלה19" displayName="טבלה19" ref="A32:H43" totalsRowShown="0" headerRowBorderDxfId="23" tableBorderDxfId="22">
  <autoFilter ref="A32:H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D33-C33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יטב דש  2021"/>
    </ext>
  </extLst>
</table>
</file>

<file path=xl/tables/table16.xml><?xml version="1.0" encoding="utf-8"?>
<table xmlns="http://schemas.openxmlformats.org/spreadsheetml/2006/main" id="20" name="טבלה20" displayName="טבלה20" ref="A46:H57" totalsRowShown="0" headerRowBorderDxfId="21" tableBorderDxfId="20">
  <autoFilter ref="A46:H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D47-C47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1"/>
    </ext>
  </extLst>
</table>
</file>

<file path=xl/tables/table17.xml><?xml version="1.0" encoding="utf-8"?>
<table xmlns="http://schemas.openxmlformats.org/spreadsheetml/2006/main" id="21" name="טבלה21" displayName="טבלה21" ref="A60:H71" totalsRowShown="0" headerRowBorderDxfId="19" tableBorderDxfId="18">
  <autoFilter ref="A60:H7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D61-C61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ור 2021"/>
    </ext>
  </extLst>
</table>
</file>

<file path=xl/tables/table18.xml><?xml version="1.0" encoding="utf-8"?>
<table xmlns="http://schemas.openxmlformats.org/spreadsheetml/2006/main" id="22" name="טבלה22" displayName="טבלה22" ref="A73:E76" totalsRowShown="0" headerRowDxfId="17" headerRowBorderDxfId="16" tableBorderDxfId="15" totalsRowBorderDxfId="14" headerRowCellStyle="Normal 100">
  <autoFilter ref="A73:E7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3" dataCellStyle="Percent"/>
    <tableColumn id="2" name="שיעור חשיפה מומלץ לשנת 2021" dataDxfId="12"/>
    <tableColumn id="3" name="שינוי החל מתאריך 30.06.21" dataDxfId="11"/>
    <tableColumn id="4" name="שינוי ממדיניות קודמת" dataDxfId="10">
      <calculatedColumnFormula>C74-B74</calculatedColumnFormula>
    </tableColumn>
    <tableColumn id="5" name="גבולות גזרה חדשים" dataDxfId="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30.06.2021 אישר הדירקטוריון את השינוי הבא"/>
    </ext>
  </extLst>
</table>
</file>

<file path=xl/tables/table19.xml><?xml version="1.0" encoding="utf-8"?>
<table xmlns="http://schemas.openxmlformats.org/spreadsheetml/2006/main" id="23" name="טבלה23" displayName="טבלה23" ref="A2:H14" totalsRowShown="0" headerRowBorderDxfId="8" tableBorderDxfId="7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20" dataDxfId="5"/>
    <tableColumn id="3" name="מדיניות השקעות 2020" dataDxfId="4"/>
    <tableColumn id="4" name="שיעור חשיפה מומלץ לשנת 2021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- כללי פאסיבי"/>
    </ext>
  </extLst>
</table>
</file>

<file path=xl/tables/table2.xml><?xml version="1.0" encoding="utf-8"?>
<table xmlns="http://schemas.openxmlformats.org/spreadsheetml/2006/main" id="2" name="טבלה2" displayName="טבלה2" ref="A2:H20" totalsRowShown="0" dataDxfId="104" headerRowBorderDxfId="105" tableBorderDxfId="103">
  <autoFilter ref="A2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102"/>
    <tableColumn id="7" name="מדד ייחוס" dataDxfId="101"/>
    <tableColumn id="8" name="שינוי ממדיניות 2020" dataDxfId="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3.xml><?xml version="1.0" encoding="utf-8"?>
<table xmlns="http://schemas.openxmlformats.org/spreadsheetml/2006/main" id="3" name="טבלה3" displayName="טבלה3" ref="A2:H18" totalsRowShown="0" dataDxfId="98" headerRowBorderDxfId="99" tableBorderDxfId="97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מומלץ הצפויה" dataDxfId="96"/>
    <tableColumn id="7" name="מדד ייחוס" dataDxfId="95"/>
    <tableColumn id="8" name="שינוי מ- 2020" dataDxfId="9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4.xml><?xml version="1.0" encoding="utf-8"?>
<table xmlns="http://schemas.openxmlformats.org/spreadsheetml/2006/main" id="4" name="טבלה4" displayName="טבלה4" ref="A2:H18" totalsRowShown="0" dataDxfId="92" headerRowBorderDxfId="93" tableBorderDxfId="91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90"/>
    <tableColumn id="7" name="מדד ייחוס" dataDxfId="89"/>
    <tableColumn id="8" name="שינוי ממדיניות 2020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5.xml><?xml version="1.0" encoding="utf-8"?>
<table xmlns="http://schemas.openxmlformats.org/spreadsheetml/2006/main" id="5" name="טבלה5" displayName="טבלה5" ref="A2:H18" totalsRowShown="0" dataDxfId="86" headerRowBorderDxfId="87" tableBorderDxfId="85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84"/>
    <tableColumn id="7" name="מדד ייחוס" dataDxfId="83"/>
    <tableColumn id="8" name="שינוי ממדיניות 2020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6.xml><?xml version="1.0" encoding="utf-8"?>
<table xmlns="http://schemas.openxmlformats.org/spreadsheetml/2006/main" id="6" name="טבלה6" displayName="טבלה6" ref="A2:H20" totalsRowShown="0" dataDxfId="80" headerRowBorderDxfId="81" tableBorderDxfId="79">
  <autoFilter ref="A2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78" dataCellStyle="Percent"/>
    <tableColumn id="2" name="שיעור חשיפה ליום 30.11.2020" dataDxfId="77"/>
    <tableColumn id="3" name="מדיניות השקעות 2020" dataDxfId="76"/>
    <tableColumn id="4" name="שיעור חשיפה מומלץ לשנת 2021" dataDxfId="75">
      <calculatedColumnFormula>C3-B3</calculatedColumnFormula>
    </tableColumn>
    <tableColumn id="5" name="טווח סטייה" dataDxfId="74"/>
    <tableColumn id="6" name="גבולות שיעור החשיפה הצפויה" dataDxfId="73"/>
    <tableColumn id="7" name="מדד ייחוס" dataDxfId="72"/>
    <tableColumn id="8" name="שינוי ממדיניות 2020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7.xml><?xml version="1.0" encoding="utf-8"?>
<table xmlns="http://schemas.openxmlformats.org/spreadsheetml/2006/main" id="7" name="טבלה7" displayName="טבלה7" ref="A2:H19" totalsRowShown="0" dataDxfId="69" headerRowBorderDxfId="70" tableBorderDxfId="68">
  <autoFilter ref="A2:H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67" dataCellStyle="Percent"/>
    <tableColumn id="2" name="שיעור חשיפה ליום 30.11.2020" dataDxfId="66"/>
    <tableColumn id="3" name="מדיניות השקעות 2020" dataDxfId="65"/>
    <tableColumn id="4" name="שיעור חשיפה מומלץ לשנת 2021" dataDxfId="64"/>
    <tableColumn id="5" name="טווח סטייה" dataDxfId="63"/>
    <tableColumn id="6" name="גבולות שיעור החשיפה הצפויה" dataDxfId="62"/>
    <tableColumn id="7" name="מדד ייחוס" dataDxfId="61"/>
    <tableColumn id="8" name="שינוי ממדיניות 2020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8.xml><?xml version="1.0" encoding="utf-8"?>
<table xmlns="http://schemas.openxmlformats.org/spreadsheetml/2006/main" id="8" name="טבלה8" displayName="טבלה8" ref="A2:B7" totalsRowShown="0" headerRowDxfId="59" tableBorderDxfId="58">
  <autoFilter ref="A2:B7">
    <filterColumn colId="0" hiddenButton="1"/>
    <filterColumn colId="1" hiddenButton="1"/>
  </autoFilter>
  <tableColumns count="2">
    <tableColumn id="1" name="מדיניות השקעה" dataDxfId="57"/>
    <tableColumn id="2" name="מדד יחוס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"/>
    </ext>
  </extLst>
</table>
</file>

<file path=xl/tables/table9.xml><?xml version="1.0" encoding="utf-8"?>
<table xmlns="http://schemas.openxmlformats.org/spreadsheetml/2006/main" id="9" name="טבלה9" displayName="טבלה9" ref="A2:B5" totalsRowShown="0" tableBorderDxfId="55">
  <autoFilter ref="A2:B5">
    <filterColumn colId="0" hiddenButton="1"/>
    <filterColumn colId="1" hiddenButton="1"/>
  </autoFilter>
  <tableColumns count="2">
    <tableColumn id="1" name="הכשרה חברה לביטוח , אלטשולר שחם , מיטב-דש , ילין לפידות,מור"/>
    <tableColumn id="2" name="עמודה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Relationship Id="rId9" Type="http://schemas.openxmlformats.org/officeDocument/2006/relationships/table" Target="../tables/table1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rightToLeft="1" zoomScaleNormal="100" workbookViewId="0">
      <selection activeCell="I8" sqref="I1:XFD1048576"/>
    </sheetView>
  </sheetViews>
  <sheetFormatPr defaultColWidth="0" defaultRowHeight="14.25" zeroHeight="1" x14ac:dyDescent="0.2"/>
  <cols>
    <col min="1" max="1" width="57.5" style="11" bestFit="1" customWidth="1"/>
    <col min="2" max="2" width="26.125" style="11" customWidth="1"/>
    <col min="3" max="3" width="19.875" style="11" customWidth="1"/>
    <col min="4" max="4" width="27.625" style="11" customWidth="1"/>
    <col min="5" max="5" width="10.875" style="11" customWidth="1"/>
    <col min="6" max="6" width="25.75" style="11" customWidth="1"/>
    <col min="7" max="7" width="31.875" style="11" bestFit="1" customWidth="1"/>
    <col min="8" max="8" width="18.25" style="11" customWidth="1"/>
    <col min="9" max="16384" width="17.75" style="11" hidden="1"/>
  </cols>
  <sheetData>
    <row r="1" spans="1:8" ht="15.75" x14ac:dyDescent="0.25">
      <c r="A1" s="10" t="s">
        <v>61</v>
      </c>
    </row>
    <row r="2" spans="1:8" ht="43.5" customHeight="1" thickBot="1" x14ac:dyDescent="0.25">
      <c r="A2" s="117" t="s">
        <v>0</v>
      </c>
      <c r="B2" s="351" t="s">
        <v>460</v>
      </c>
      <c r="C2" s="176" t="s">
        <v>429</v>
      </c>
      <c r="D2" s="177" t="s">
        <v>454</v>
      </c>
      <c r="E2" s="352" t="s">
        <v>1</v>
      </c>
      <c r="F2" s="353" t="s">
        <v>2</v>
      </c>
      <c r="G2" s="354" t="s">
        <v>3</v>
      </c>
      <c r="H2" s="355" t="s">
        <v>458</v>
      </c>
    </row>
    <row r="3" spans="1:8" ht="15" x14ac:dyDescent="0.2">
      <c r="A3" s="229" t="s">
        <v>488</v>
      </c>
      <c r="B3" s="241">
        <v>0.44469999999999998</v>
      </c>
      <c r="C3" s="230">
        <v>0.4</v>
      </c>
      <c r="D3" s="233">
        <v>0.42</v>
      </c>
      <c r="E3" s="235" t="s">
        <v>6</v>
      </c>
      <c r="F3" s="239" t="s">
        <v>421</v>
      </c>
      <c r="G3" s="121" t="s">
        <v>38</v>
      </c>
      <c r="H3" s="244">
        <f>D3-C3</f>
        <v>1.9999999999999962E-2</v>
      </c>
    </row>
    <row r="4" spans="1:8" ht="15" x14ac:dyDescent="0.2">
      <c r="A4" s="229"/>
      <c r="B4" s="241"/>
      <c r="C4" s="231"/>
      <c r="D4" s="234"/>
      <c r="E4" s="236"/>
      <c r="F4" s="240"/>
      <c r="G4" s="121" t="s">
        <v>22</v>
      </c>
      <c r="H4" s="245"/>
    </row>
    <row r="5" spans="1:8" ht="14.25" customHeight="1" x14ac:dyDescent="0.2">
      <c r="A5" s="135" t="s">
        <v>423</v>
      </c>
      <c r="B5" s="242">
        <v>0.18049999999999999</v>
      </c>
      <c r="C5" s="246">
        <v>0.23</v>
      </c>
      <c r="D5" s="248">
        <v>0.2</v>
      </c>
      <c r="E5" s="236" t="s">
        <v>7</v>
      </c>
      <c r="F5" s="240" t="s">
        <v>450</v>
      </c>
      <c r="G5" s="121" t="s">
        <v>25</v>
      </c>
      <c r="H5" s="250">
        <f>D5-C5</f>
        <v>-0.03</v>
      </c>
    </row>
    <row r="6" spans="1:8" ht="15" x14ac:dyDescent="0.2">
      <c r="A6" s="136"/>
      <c r="B6" s="251"/>
      <c r="C6" s="247"/>
      <c r="D6" s="248"/>
      <c r="E6" s="236"/>
      <c r="F6" s="249"/>
      <c r="G6" s="121" t="s">
        <v>26</v>
      </c>
      <c r="H6" s="245"/>
    </row>
    <row r="7" spans="1:8" ht="14.25" customHeight="1" x14ac:dyDescent="0.2">
      <c r="A7" s="118" t="s">
        <v>424</v>
      </c>
      <c r="B7" s="242">
        <v>0.11849999999999999</v>
      </c>
      <c r="C7" s="237">
        <v>0.17</v>
      </c>
      <c r="D7" s="248">
        <v>0.15</v>
      </c>
      <c r="E7" s="254" t="s">
        <v>6</v>
      </c>
      <c r="F7" s="256" t="s">
        <v>461</v>
      </c>
      <c r="G7" s="44" t="s">
        <v>27</v>
      </c>
      <c r="H7" s="252">
        <f>D7-C7</f>
        <v>-2.0000000000000018E-2</v>
      </c>
    </row>
    <row r="8" spans="1:8" ht="15" x14ac:dyDescent="0.2">
      <c r="A8" s="117"/>
      <c r="B8" s="243"/>
      <c r="C8" s="238"/>
      <c r="D8" s="253"/>
      <c r="E8" s="255"/>
      <c r="F8" s="257"/>
      <c r="G8" s="122" t="s">
        <v>28</v>
      </c>
      <c r="H8" s="244"/>
    </row>
    <row r="9" spans="1:8" ht="15" x14ac:dyDescent="0.2">
      <c r="A9" s="229" t="s">
        <v>15</v>
      </c>
      <c r="B9" s="184">
        <v>5.04E-2</v>
      </c>
      <c r="C9" s="42">
        <v>0.04</v>
      </c>
      <c r="D9" s="234">
        <v>0.05</v>
      </c>
      <c r="E9" s="272" t="s">
        <v>7</v>
      </c>
      <c r="F9" s="240" t="s">
        <v>10</v>
      </c>
      <c r="G9" s="47" t="s">
        <v>435</v>
      </c>
      <c r="H9" s="250">
        <f>D9-C9</f>
        <v>1.0000000000000002E-2</v>
      </c>
    </row>
    <row r="10" spans="1:8" s="65" customFormat="1" ht="15" x14ac:dyDescent="0.2">
      <c r="A10" s="112" t="s">
        <v>431</v>
      </c>
      <c r="B10" s="184">
        <v>0.1517</v>
      </c>
      <c r="C10" s="42">
        <v>0.12</v>
      </c>
      <c r="D10" s="234">
        <v>0.14000000000000001</v>
      </c>
      <c r="E10" s="272" t="s">
        <v>7</v>
      </c>
      <c r="F10" s="240" t="s">
        <v>462</v>
      </c>
      <c r="G10" s="77" t="s">
        <v>443</v>
      </c>
      <c r="H10" s="250">
        <f>D10-C10</f>
        <v>2.0000000000000018E-2</v>
      </c>
    </row>
    <row r="11" spans="1:8" ht="15" x14ac:dyDescent="0.2">
      <c r="A11" s="113" t="s">
        <v>430</v>
      </c>
      <c r="B11" s="243">
        <v>2.47E-2</v>
      </c>
      <c r="C11" s="42">
        <v>0.02</v>
      </c>
      <c r="D11" s="73">
        <v>0.03</v>
      </c>
      <c r="E11" s="272" t="s">
        <v>7</v>
      </c>
      <c r="F11" s="240" t="s">
        <v>463</v>
      </c>
      <c r="G11" s="123" t="s">
        <v>436</v>
      </c>
      <c r="H11" s="41">
        <f>D11-C11</f>
        <v>9.9999999999999985E-3</v>
      </c>
    </row>
    <row r="12" spans="1:8" ht="15.75" thickBot="1" x14ac:dyDescent="0.25">
      <c r="A12" s="120" t="s">
        <v>432</v>
      </c>
      <c r="B12" s="242">
        <v>0.1003</v>
      </c>
      <c r="C12" s="270">
        <v>0.09</v>
      </c>
      <c r="D12" s="273">
        <v>0.14000000000000001</v>
      </c>
      <c r="E12" s="208" t="s">
        <v>7</v>
      </c>
      <c r="F12" s="249" t="s">
        <v>462</v>
      </c>
      <c r="G12" s="216" t="s">
        <v>18</v>
      </c>
      <c r="H12" s="252">
        <f>D12-C12</f>
        <v>5.0000000000000017E-2</v>
      </c>
    </row>
    <row r="13" spans="1:8" ht="15.75" thickBot="1" x14ac:dyDescent="0.25">
      <c r="A13" s="114" t="s">
        <v>4</v>
      </c>
      <c r="B13" s="134">
        <f>SUM(B3:B12)</f>
        <v>1.0708</v>
      </c>
      <c r="C13" s="218">
        <f>SUM(C3:C12)</f>
        <v>1.07</v>
      </c>
      <c r="D13" s="126">
        <f>SUM(D3:D12)</f>
        <v>1.1300000000000001</v>
      </c>
      <c r="E13" s="205"/>
      <c r="F13" s="109"/>
      <c r="G13" s="124"/>
      <c r="H13" s="111">
        <f>SUM(H3:H12)</f>
        <v>5.9999999999999984E-2</v>
      </c>
    </row>
    <row r="14" spans="1:8" ht="15.75" thickBot="1" x14ac:dyDescent="0.25">
      <c r="A14" s="131" t="s">
        <v>5</v>
      </c>
      <c r="B14" s="185">
        <v>0.2293</v>
      </c>
      <c r="C14" s="51">
        <v>0.17</v>
      </c>
      <c r="D14" s="127">
        <v>0.2</v>
      </c>
      <c r="E14" s="207" t="s">
        <v>6</v>
      </c>
      <c r="F14" s="217" t="s">
        <v>487</v>
      </c>
      <c r="G14" s="125" t="s">
        <v>29</v>
      </c>
      <c r="H14" s="59">
        <f>D14-C14</f>
        <v>0.03</v>
      </c>
    </row>
    <row r="15" spans="1:8" s="65" customFormat="1" ht="15" x14ac:dyDescent="0.25">
      <c r="A15" s="25" t="s">
        <v>500</v>
      </c>
      <c r="B15" s="39"/>
      <c r="C15" s="223"/>
      <c r="E15" s="40"/>
    </row>
    <row r="16" spans="1:8" s="65" customFormat="1" ht="30" x14ac:dyDescent="0.2">
      <c r="A16" s="228" t="s">
        <v>0</v>
      </c>
      <c r="B16" s="228" t="s">
        <v>454</v>
      </c>
      <c r="C16" s="228" t="s">
        <v>501</v>
      </c>
      <c r="D16" s="228" t="s">
        <v>490</v>
      </c>
      <c r="E16" s="228" t="s">
        <v>491</v>
      </c>
    </row>
    <row r="17" spans="1:5" s="65" customFormat="1" ht="15" x14ac:dyDescent="0.25">
      <c r="A17" s="224" t="s">
        <v>495</v>
      </c>
      <c r="B17" s="225">
        <v>0.15</v>
      </c>
      <c r="C17" s="226">
        <v>0.12</v>
      </c>
      <c r="D17" s="226">
        <f>C17-B17</f>
        <v>-0.03</v>
      </c>
      <c r="E17" s="227" t="s">
        <v>502</v>
      </c>
    </row>
    <row r="18" spans="1:5" s="65" customFormat="1" ht="15" x14ac:dyDescent="0.25">
      <c r="A18" s="224" t="s">
        <v>498</v>
      </c>
      <c r="B18" s="225">
        <v>0.14000000000000001</v>
      </c>
      <c r="C18" s="226">
        <v>0.17</v>
      </c>
      <c r="D18" s="226">
        <f>C18-B18</f>
        <v>0.03</v>
      </c>
      <c r="E18" s="227" t="s">
        <v>480</v>
      </c>
    </row>
    <row r="19" spans="1:5" s="65" customFormat="1" ht="15" x14ac:dyDescent="0.25">
      <c r="A19" s="25" t="s">
        <v>513</v>
      </c>
      <c r="B19" s="39"/>
      <c r="C19" s="223"/>
      <c r="E19" s="40"/>
    </row>
    <row r="20" spans="1:5" s="65" customFormat="1" ht="30" x14ac:dyDescent="0.2">
      <c r="A20" s="228" t="s">
        <v>0</v>
      </c>
      <c r="B20" s="228" t="s">
        <v>454</v>
      </c>
      <c r="C20" s="228" t="s">
        <v>514</v>
      </c>
      <c r="D20" s="228" t="s">
        <v>490</v>
      </c>
      <c r="E20" s="228" t="s">
        <v>491</v>
      </c>
    </row>
    <row r="21" spans="1:5" s="65" customFormat="1" ht="15" x14ac:dyDescent="0.25">
      <c r="A21" s="224" t="s">
        <v>431</v>
      </c>
      <c r="B21" s="225">
        <v>0.14000000000000001</v>
      </c>
      <c r="C21" s="226">
        <v>0.16</v>
      </c>
      <c r="D21" s="226">
        <f>C21-B21</f>
        <v>1.999999999999999E-2</v>
      </c>
      <c r="E21" s="227" t="s">
        <v>505</v>
      </c>
    </row>
    <row r="22" spans="1:5" s="65" customFormat="1" ht="15" x14ac:dyDescent="0.25">
      <c r="A22" s="224" t="s">
        <v>498</v>
      </c>
      <c r="B22" s="225">
        <v>0.17</v>
      </c>
      <c r="C22" s="226">
        <v>0.13</v>
      </c>
      <c r="D22" s="226">
        <f>C22-B22</f>
        <v>-4.0000000000000008E-2</v>
      </c>
      <c r="E22" s="227" t="s">
        <v>479</v>
      </c>
    </row>
    <row r="23" spans="1:5" hidden="1" x14ac:dyDescent="0.2"/>
    <row r="24" spans="1:5" hidden="1" x14ac:dyDescent="0.2"/>
    <row r="25" spans="1:5" hidden="1" x14ac:dyDescent="0.2"/>
    <row r="26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zoomScale="90" zoomScaleNormal="90" workbookViewId="0">
      <selection activeCell="B2" sqref="B2"/>
    </sheetView>
  </sheetViews>
  <sheetFormatPr defaultColWidth="0" defaultRowHeight="14.25" zeroHeight="1" x14ac:dyDescent="0.2"/>
  <cols>
    <col min="1" max="1" width="87.625" style="11" bestFit="1" customWidth="1"/>
    <col min="2" max="2" width="16" style="11" bestFit="1" customWidth="1"/>
    <col min="3" max="4" width="9" style="11" hidden="1" customWidth="1"/>
    <col min="5" max="5" width="13" style="11" hidden="1" customWidth="1"/>
    <col min="6" max="16384" width="9" style="11" hidden="1"/>
  </cols>
  <sheetData>
    <row r="1" spans="1:4" ht="22.5" customHeight="1" thickBot="1" x14ac:dyDescent="0.3">
      <c r="A1" s="138" t="s">
        <v>34</v>
      </c>
    </row>
    <row r="2" spans="1:4" ht="15.75" x14ac:dyDescent="0.25">
      <c r="A2" s="168" t="s">
        <v>456</v>
      </c>
      <c r="B2" s="11" t="s">
        <v>519</v>
      </c>
    </row>
    <row r="3" spans="1:4" ht="15" thickBot="1" x14ac:dyDescent="0.25">
      <c r="A3" s="15" t="s">
        <v>8</v>
      </c>
      <c r="B3" s="15" t="s">
        <v>9</v>
      </c>
    </row>
    <row r="4" spans="1:4" x14ac:dyDescent="0.2">
      <c r="A4" s="139" t="s">
        <v>19</v>
      </c>
      <c r="B4" s="16" t="s">
        <v>38</v>
      </c>
      <c r="D4" s="17"/>
    </row>
    <row r="5" spans="1:4" ht="15.75" x14ac:dyDescent="0.2">
      <c r="A5" s="140" t="s">
        <v>20</v>
      </c>
      <c r="B5" s="18" t="s">
        <v>22</v>
      </c>
      <c r="D5" s="17"/>
    </row>
    <row r="6" spans="1:4" ht="57.75" customHeight="1" x14ac:dyDescent="0.2">
      <c r="A6" s="140" t="s">
        <v>21</v>
      </c>
      <c r="B6" s="18"/>
    </row>
    <row r="7" spans="1:4" x14ac:dyDescent="0.2">
      <c r="A7" t="s">
        <v>478</v>
      </c>
    </row>
    <row r="8" spans="1:4" hidden="1" x14ac:dyDescent="0.2"/>
    <row r="9" spans="1:4" hidden="1" x14ac:dyDescent="0.2"/>
    <row r="10" spans="1:4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80"/>
  <sheetViews>
    <sheetView rightToLeft="1" tabSelected="1" topLeftCell="A40" zoomScale="90" zoomScaleNormal="90" zoomScaleSheetLayoutView="85" workbookViewId="0">
      <selection activeCell="A77" sqref="A77:XFD80"/>
    </sheetView>
  </sheetViews>
  <sheetFormatPr defaultColWidth="0" defaultRowHeight="15" zeroHeight="1" x14ac:dyDescent="0.25"/>
  <cols>
    <col min="1" max="1" width="57.5" style="11" bestFit="1" customWidth="1"/>
    <col min="2" max="2" width="27.375" style="39" customWidth="1"/>
    <col min="3" max="3" width="24.125" style="11" customWidth="1"/>
    <col min="4" max="4" width="27.375" style="11" customWidth="1"/>
    <col min="5" max="5" width="17.75" style="40" customWidth="1"/>
    <col min="6" max="7" width="31.875" style="11" bestFit="1" customWidth="1"/>
    <col min="8" max="8" width="13.25" style="11" customWidth="1"/>
    <col min="9" max="16384" width="17.75" style="11" hidden="1"/>
  </cols>
  <sheetData>
    <row r="1" spans="1:8" s="65" customFormat="1" ht="14.25" customHeight="1" x14ac:dyDescent="0.2">
      <c r="A1" s="344" t="s">
        <v>474</v>
      </c>
      <c r="B1" s="345"/>
      <c r="C1" s="345"/>
      <c r="D1" s="345"/>
      <c r="E1" s="345"/>
      <c r="F1" s="345"/>
      <c r="G1" s="345"/>
      <c r="H1" s="346"/>
    </row>
    <row r="2" spans="1:8" s="65" customFormat="1" ht="14.25" customHeight="1" thickBot="1" x14ac:dyDescent="0.25">
      <c r="A2" s="347"/>
      <c r="B2" s="348"/>
      <c r="C2" s="348"/>
      <c r="D2" s="348"/>
      <c r="E2" s="348"/>
      <c r="F2" s="348"/>
      <c r="G2" s="348"/>
      <c r="H2" s="349"/>
    </row>
    <row r="3" spans="1:8" s="26" customFormat="1" ht="15.75" thickBot="1" x14ac:dyDescent="0.25">
      <c r="A3" s="454" t="s">
        <v>0</v>
      </c>
      <c r="B3" s="455" t="s">
        <v>460</v>
      </c>
      <c r="C3" s="176" t="s">
        <v>429</v>
      </c>
      <c r="D3" s="177" t="s">
        <v>454</v>
      </c>
      <c r="E3" s="178" t="s">
        <v>1</v>
      </c>
      <c r="F3" s="179" t="s">
        <v>425</v>
      </c>
      <c r="G3" s="359" t="s">
        <v>3</v>
      </c>
      <c r="H3" s="179" t="s">
        <v>459</v>
      </c>
    </row>
    <row r="4" spans="1:8" s="26" customFormat="1" ht="14.25" customHeight="1" x14ac:dyDescent="0.2">
      <c r="A4" s="438" t="s">
        <v>422</v>
      </c>
      <c r="B4" s="395">
        <v>0.40589999999999998</v>
      </c>
      <c r="C4" s="400">
        <v>0.39</v>
      </c>
      <c r="D4" s="403">
        <v>0.46</v>
      </c>
      <c r="E4" s="404" t="s">
        <v>6</v>
      </c>
      <c r="F4" s="410" t="s">
        <v>483</v>
      </c>
      <c r="G4" s="66" t="s">
        <v>38</v>
      </c>
      <c r="H4" s="446">
        <f>D4-C4</f>
        <v>7.0000000000000007E-2</v>
      </c>
    </row>
    <row r="5" spans="1:8" s="26" customFormat="1" ht="14.25" customHeight="1" x14ac:dyDescent="0.2">
      <c r="A5" s="438"/>
      <c r="B5" s="395"/>
      <c r="C5" s="400"/>
      <c r="D5" s="403"/>
      <c r="E5" s="405"/>
      <c r="F5" s="411"/>
      <c r="G5" s="66" t="s">
        <v>22</v>
      </c>
      <c r="H5" s="446"/>
    </row>
    <row r="6" spans="1:8" s="26" customFormat="1" ht="14.25" customHeight="1" x14ac:dyDescent="0.2">
      <c r="A6" s="439" t="s">
        <v>423</v>
      </c>
      <c r="B6" s="396">
        <v>0.44180000000000003</v>
      </c>
      <c r="C6" s="402">
        <v>0.41</v>
      </c>
      <c r="D6" s="403">
        <v>0.44</v>
      </c>
      <c r="E6" s="407" t="s">
        <v>7</v>
      </c>
      <c r="F6" s="413" t="s">
        <v>475</v>
      </c>
      <c r="G6" s="68" t="s">
        <v>25</v>
      </c>
      <c r="H6" s="448">
        <f>D6-C6</f>
        <v>3.0000000000000027E-2</v>
      </c>
    </row>
    <row r="7" spans="1:8" s="26" customFormat="1" ht="14.25" customHeight="1" x14ac:dyDescent="0.2">
      <c r="A7" s="440"/>
      <c r="B7" s="397"/>
      <c r="C7" s="401"/>
      <c r="D7" s="403"/>
      <c r="E7" s="408"/>
      <c r="F7" s="414"/>
      <c r="G7" s="67" t="s">
        <v>26</v>
      </c>
      <c r="H7" s="449"/>
    </row>
    <row r="8" spans="1:8" s="26" customFormat="1" ht="14.25" customHeight="1" x14ac:dyDescent="0.2">
      <c r="A8" s="441" t="s">
        <v>424</v>
      </c>
      <c r="B8" s="398">
        <v>0.18079999999999999</v>
      </c>
      <c r="C8" s="402">
        <v>0.19</v>
      </c>
      <c r="D8" s="403">
        <v>0.18</v>
      </c>
      <c r="E8" s="409" t="s">
        <v>6</v>
      </c>
      <c r="F8" s="415" t="s">
        <v>87</v>
      </c>
      <c r="G8" s="68" t="s">
        <v>27</v>
      </c>
      <c r="H8" s="450">
        <f>D8-C8</f>
        <v>-1.0000000000000009E-2</v>
      </c>
    </row>
    <row r="9" spans="1:8" s="26" customFormat="1" ht="14.25" customHeight="1" x14ac:dyDescent="0.2">
      <c r="A9" s="442"/>
      <c r="B9" s="399"/>
      <c r="C9" s="401"/>
      <c r="D9" s="403"/>
      <c r="E9" s="406"/>
      <c r="F9" s="412"/>
      <c r="G9" s="71" t="s">
        <v>28</v>
      </c>
      <c r="H9" s="447"/>
    </row>
    <row r="10" spans="1:8" s="26" customFormat="1" x14ac:dyDescent="0.2">
      <c r="A10" s="443" t="s">
        <v>431</v>
      </c>
      <c r="B10" s="199">
        <v>1E-3</v>
      </c>
      <c r="C10" s="74">
        <v>0.02</v>
      </c>
      <c r="D10" s="343">
        <v>0.01</v>
      </c>
      <c r="E10" s="75" t="s">
        <v>7</v>
      </c>
      <c r="F10" s="76" t="s">
        <v>418</v>
      </c>
      <c r="G10" s="77" t="s">
        <v>443</v>
      </c>
      <c r="H10" s="451">
        <f t="shared" ref="H10:H15" si="0">D10-C10</f>
        <v>-0.01</v>
      </c>
    </row>
    <row r="11" spans="1:8" s="65" customFormat="1" x14ac:dyDescent="0.2">
      <c r="A11" s="443" t="s">
        <v>430</v>
      </c>
      <c r="B11" s="199">
        <v>1.1299999999999999E-2</v>
      </c>
      <c r="C11" s="74">
        <v>0.02</v>
      </c>
      <c r="D11" s="343">
        <v>0.01</v>
      </c>
      <c r="E11" s="75" t="s">
        <v>7</v>
      </c>
      <c r="F11" s="76" t="s">
        <v>418</v>
      </c>
      <c r="G11" s="107" t="s">
        <v>436</v>
      </c>
      <c r="H11" s="451">
        <f t="shared" si="0"/>
        <v>-0.01</v>
      </c>
    </row>
    <row r="12" spans="1:8" s="26" customFormat="1" ht="15.75" thickBot="1" x14ac:dyDescent="0.25">
      <c r="A12" s="444" t="s">
        <v>432</v>
      </c>
      <c r="B12" s="200">
        <v>6.8000000000000005E-2</v>
      </c>
      <c r="C12" s="339">
        <v>0.05</v>
      </c>
      <c r="D12" s="214">
        <v>0.05</v>
      </c>
      <c r="E12" s="80" t="s">
        <v>7</v>
      </c>
      <c r="F12" s="212" t="s">
        <v>10</v>
      </c>
      <c r="G12" s="81" t="s">
        <v>18</v>
      </c>
      <c r="H12" s="452">
        <f t="shared" si="0"/>
        <v>0</v>
      </c>
    </row>
    <row r="13" spans="1:8" s="26" customFormat="1" ht="15.75" thickBot="1" x14ac:dyDescent="0.25">
      <c r="A13" s="445" t="s">
        <v>4</v>
      </c>
      <c r="B13" s="195">
        <f>SUM(B4:B12)</f>
        <v>1.1088</v>
      </c>
      <c r="C13" s="84">
        <f>SUM(C4:C12)</f>
        <v>1.08</v>
      </c>
      <c r="D13" s="215">
        <f>SUM(D4:D12)</f>
        <v>1.1500000000000001</v>
      </c>
      <c r="E13" s="85"/>
      <c r="F13" s="86"/>
      <c r="G13" s="87"/>
      <c r="H13" s="453">
        <f t="shared" si="0"/>
        <v>7.0000000000000062E-2</v>
      </c>
    </row>
    <row r="14" spans="1:8" s="26" customFormat="1" x14ac:dyDescent="0.2">
      <c r="A14" s="444" t="s">
        <v>5</v>
      </c>
      <c r="B14" s="456">
        <v>0.27729999999999999</v>
      </c>
      <c r="C14" s="339">
        <v>0.26</v>
      </c>
      <c r="D14" s="457">
        <v>0.28000000000000003</v>
      </c>
      <c r="E14" s="80" t="s">
        <v>6</v>
      </c>
      <c r="F14" s="95" t="s">
        <v>484</v>
      </c>
      <c r="G14" s="458" t="s">
        <v>29</v>
      </c>
      <c r="H14" s="459">
        <f t="shared" si="0"/>
        <v>2.0000000000000018E-2</v>
      </c>
    </row>
    <row r="15" spans="1:8" s="61" customFormat="1" x14ac:dyDescent="0.25">
      <c r="A15" s="25" t="s">
        <v>497</v>
      </c>
      <c r="B15" s="39"/>
      <c r="C15" s="223"/>
      <c r="D15" s="214"/>
      <c r="E15" s="40"/>
      <c r="F15" s="212"/>
      <c r="G15" s="221"/>
      <c r="H15" s="222">
        <f t="shared" si="0"/>
        <v>0</v>
      </c>
    </row>
    <row r="16" spans="1:8" s="61" customFormat="1" x14ac:dyDescent="0.2">
      <c r="A16" s="464" t="s">
        <v>0</v>
      </c>
      <c r="B16" s="465" t="s">
        <v>454</v>
      </c>
      <c r="C16" s="465" t="s">
        <v>499</v>
      </c>
      <c r="D16" s="465" t="s">
        <v>490</v>
      </c>
      <c r="E16" s="466" t="s">
        <v>491</v>
      </c>
      <c r="F16" s="212"/>
      <c r="G16" s="221"/>
      <c r="H16" s="222"/>
    </row>
    <row r="17" spans="1:8" s="61" customFormat="1" x14ac:dyDescent="0.25">
      <c r="A17" s="462" t="s">
        <v>493</v>
      </c>
      <c r="B17" s="225">
        <v>0.46</v>
      </c>
      <c r="C17" s="226">
        <v>0.49</v>
      </c>
      <c r="D17" s="226">
        <f>C17-B17</f>
        <v>2.9999999999999971E-2</v>
      </c>
      <c r="E17" s="463" t="s">
        <v>494</v>
      </c>
      <c r="F17" s="212"/>
      <c r="G17" s="221"/>
      <c r="H17" s="222"/>
    </row>
    <row r="18" spans="1:8" s="61" customFormat="1" x14ac:dyDescent="0.25">
      <c r="A18" s="462" t="s">
        <v>492</v>
      </c>
      <c r="B18" s="225">
        <v>0.44</v>
      </c>
      <c r="C18" s="226">
        <v>0.41</v>
      </c>
      <c r="D18" s="226">
        <f>C18-B18</f>
        <v>-3.0000000000000027E-2</v>
      </c>
      <c r="E18" s="463" t="s">
        <v>452</v>
      </c>
      <c r="F18" s="212"/>
      <c r="G18" s="221"/>
      <c r="H18" s="222"/>
    </row>
    <row r="19" spans="1:8" s="61" customFormat="1" ht="15" customHeight="1" x14ac:dyDescent="0.25">
      <c r="A19" s="467" t="s">
        <v>495</v>
      </c>
      <c r="B19" s="460">
        <v>0.18</v>
      </c>
      <c r="C19" s="461">
        <v>0.17</v>
      </c>
      <c r="D19" s="461">
        <f>C19-B19</f>
        <v>-9.9999999999999811E-3</v>
      </c>
      <c r="E19" s="468" t="s">
        <v>496</v>
      </c>
    </row>
    <row r="20" spans="1:8" s="61" customFormat="1" x14ac:dyDescent="0.25">
      <c r="A20" s="25" t="s">
        <v>508</v>
      </c>
      <c r="B20" s="39"/>
      <c r="C20" s="223"/>
      <c r="D20" s="65"/>
      <c r="E20" s="40"/>
      <c r="F20" s="212"/>
      <c r="G20" s="221"/>
      <c r="H20" s="222"/>
    </row>
    <row r="21" spans="1:8" s="61" customFormat="1" x14ac:dyDescent="0.2">
      <c r="A21" s="464" t="s">
        <v>0</v>
      </c>
      <c r="B21" s="465" t="s">
        <v>454</v>
      </c>
      <c r="C21" s="465" t="s">
        <v>511</v>
      </c>
      <c r="D21" s="465" t="s">
        <v>490</v>
      </c>
      <c r="E21" s="466" t="s">
        <v>491</v>
      </c>
      <c r="F21" s="212"/>
      <c r="G21" s="221"/>
      <c r="H21" s="222"/>
    </row>
    <row r="22" spans="1:8" s="61" customFormat="1" x14ac:dyDescent="0.25">
      <c r="A22" s="462" t="s">
        <v>492</v>
      </c>
      <c r="B22" s="225">
        <v>0.41</v>
      </c>
      <c r="C22" s="226">
        <v>0.37</v>
      </c>
      <c r="D22" s="226">
        <f>C22-B22</f>
        <v>-3.999999999999998E-2</v>
      </c>
      <c r="E22" s="463" t="s">
        <v>510</v>
      </c>
      <c r="F22" s="212"/>
      <c r="G22" s="221"/>
      <c r="H22" s="222"/>
    </row>
    <row r="23" spans="1:8" s="61" customFormat="1" x14ac:dyDescent="0.25">
      <c r="A23" s="462" t="s">
        <v>495</v>
      </c>
      <c r="B23" s="225">
        <v>0.17</v>
      </c>
      <c r="C23" s="226">
        <v>0.15</v>
      </c>
      <c r="D23" s="226">
        <f>C23-B23</f>
        <v>-2.0000000000000018E-2</v>
      </c>
      <c r="E23" s="463" t="s">
        <v>461</v>
      </c>
      <c r="F23" s="212"/>
      <c r="G23" s="221"/>
      <c r="H23" s="222"/>
    </row>
    <row r="24" spans="1:8" s="61" customFormat="1" ht="15" customHeight="1" x14ac:dyDescent="0.25">
      <c r="A24" s="467" t="s">
        <v>509</v>
      </c>
      <c r="B24" s="460">
        <v>0.28000000000000003</v>
      </c>
      <c r="C24" s="461">
        <v>0.25</v>
      </c>
      <c r="D24" s="461">
        <f>C24-B24</f>
        <v>-3.0000000000000027E-2</v>
      </c>
      <c r="E24" s="468" t="s">
        <v>512</v>
      </c>
    </row>
    <row r="25" spans="1:8" s="61" customFormat="1" x14ac:dyDescent="0.25">
      <c r="A25" s="469" t="s">
        <v>513</v>
      </c>
      <c r="B25" s="470"/>
      <c r="C25" s="461"/>
      <c r="D25" s="461">
        <f>C25-B25</f>
        <v>0</v>
      </c>
      <c r="E25" s="471"/>
      <c r="F25" s="212"/>
      <c r="G25" s="221"/>
      <c r="H25" s="222"/>
    </row>
    <row r="26" spans="1:8" s="61" customFormat="1" x14ac:dyDescent="0.2">
      <c r="A26" s="464" t="s">
        <v>0</v>
      </c>
      <c r="B26" s="465" t="s">
        <v>454</v>
      </c>
      <c r="C26" s="465" t="s">
        <v>514</v>
      </c>
      <c r="D26" s="465" t="s">
        <v>490</v>
      </c>
      <c r="E26" s="466" t="s">
        <v>491</v>
      </c>
      <c r="F26" s="212"/>
      <c r="G26" s="221"/>
      <c r="H26" s="222"/>
    </row>
    <row r="27" spans="1:8" s="61" customFormat="1" x14ac:dyDescent="0.25">
      <c r="A27" s="462" t="s">
        <v>493</v>
      </c>
      <c r="B27" s="225">
        <v>0.49</v>
      </c>
      <c r="C27" s="226">
        <v>0.48</v>
      </c>
      <c r="D27" s="226">
        <f>C27-B27</f>
        <v>-1.0000000000000009E-2</v>
      </c>
      <c r="E27" s="463" t="s">
        <v>515</v>
      </c>
      <c r="F27" s="212"/>
      <c r="G27" s="221"/>
      <c r="H27" s="222"/>
    </row>
    <row r="28" spans="1:8" s="61" customFormat="1" x14ac:dyDescent="0.25">
      <c r="A28" s="462" t="s">
        <v>432</v>
      </c>
      <c r="B28" s="225">
        <v>0.05</v>
      </c>
      <c r="C28" s="226">
        <v>0.08</v>
      </c>
      <c r="D28" s="226">
        <f>C28-B28</f>
        <v>0.03</v>
      </c>
      <c r="E28" s="463" t="s">
        <v>438</v>
      </c>
      <c r="F28" s="212"/>
      <c r="G28" s="221"/>
      <c r="H28" s="222"/>
    </row>
    <row r="29" spans="1:8" s="61" customFormat="1" ht="15" customHeight="1" thickBot="1" x14ac:dyDescent="0.3">
      <c r="A29" s="467" t="s">
        <v>509</v>
      </c>
      <c r="B29" s="460">
        <v>0.25</v>
      </c>
      <c r="C29" s="461">
        <v>0.22</v>
      </c>
      <c r="D29" s="461">
        <f>C29-B29</f>
        <v>-0.03</v>
      </c>
      <c r="E29" s="468" t="s">
        <v>59</v>
      </c>
    </row>
    <row r="30" spans="1:8" s="26" customFormat="1" ht="14.25" customHeight="1" x14ac:dyDescent="0.2">
      <c r="A30" s="389" t="s">
        <v>473</v>
      </c>
      <c r="B30" s="390"/>
      <c r="C30" s="390"/>
      <c r="D30" s="390"/>
      <c r="E30" s="390"/>
      <c r="F30" s="390"/>
      <c r="G30" s="390"/>
      <c r="H30" s="391"/>
    </row>
    <row r="31" spans="1:8" s="26" customFormat="1" ht="14.25" customHeight="1" thickBot="1" x14ac:dyDescent="0.25">
      <c r="A31" s="392"/>
      <c r="B31" s="393"/>
      <c r="C31" s="393"/>
      <c r="D31" s="393"/>
      <c r="E31" s="393"/>
      <c r="F31" s="393"/>
      <c r="G31" s="393"/>
      <c r="H31" s="394"/>
    </row>
    <row r="32" spans="1:8" s="26" customFormat="1" ht="15.75" thickBot="1" x14ac:dyDescent="0.25">
      <c r="A32" s="454" t="s">
        <v>0</v>
      </c>
      <c r="B32" s="455" t="s">
        <v>460</v>
      </c>
      <c r="C32" s="176" t="s">
        <v>429</v>
      </c>
      <c r="D32" s="177" t="s">
        <v>454</v>
      </c>
      <c r="E32" s="474" t="s">
        <v>1</v>
      </c>
      <c r="F32" s="179" t="s">
        <v>425</v>
      </c>
      <c r="G32" s="359" t="s">
        <v>3</v>
      </c>
      <c r="H32" s="92" t="s">
        <v>459</v>
      </c>
    </row>
    <row r="33" spans="1:8" s="26" customFormat="1" ht="14.25" customHeight="1" x14ac:dyDescent="0.2">
      <c r="A33" s="438" t="s">
        <v>422</v>
      </c>
      <c r="B33" s="395">
        <v>0.35909999999999997</v>
      </c>
      <c r="C33" s="420">
        <v>0.36</v>
      </c>
      <c r="D33" s="421">
        <v>0.38</v>
      </c>
      <c r="E33" s="425" t="s">
        <v>6</v>
      </c>
      <c r="F33" s="410" t="s">
        <v>420</v>
      </c>
      <c r="G33" s="66" t="s">
        <v>38</v>
      </c>
      <c r="H33" s="446">
        <f>D33-C33</f>
        <v>2.0000000000000018E-2</v>
      </c>
    </row>
    <row r="34" spans="1:8" s="26" customFormat="1" ht="14.25" customHeight="1" x14ac:dyDescent="0.2">
      <c r="A34" s="438"/>
      <c r="B34" s="395"/>
      <c r="C34" s="400"/>
      <c r="D34" s="422"/>
      <c r="E34" s="425"/>
      <c r="F34" s="411"/>
      <c r="G34" s="66" t="s">
        <v>22</v>
      </c>
      <c r="H34" s="446"/>
    </row>
    <row r="35" spans="1:8" s="26" customFormat="1" ht="14.25" customHeight="1" x14ac:dyDescent="0.2">
      <c r="A35" s="439" t="s">
        <v>423</v>
      </c>
      <c r="B35" s="416">
        <v>0.27339999999999998</v>
      </c>
      <c r="C35" s="402">
        <v>0.26</v>
      </c>
      <c r="D35" s="424">
        <v>0.3</v>
      </c>
      <c r="E35" s="427" t="s">
        <v>7</v>
      </c>
      <c r="F35" s="413" t="s">
        <v>482</v>
      </c>
      <c r="G35" s="68" t="s">
        <v>25</v>
      </c>
      <c r="H35" s="448">
        <f>D35-C35</f>
        <v>3.999999999999998E-2</v>
      </c>
    </row>
    <row r="36" spans="1:8" s="26" customFormat="1" ht="14.25" customHeight="1" x14ac:dyDescent="0.2">
      <c r="A36" s="440"/>
      <c r="B36" s="417"/>
      <c r="C36" s="401"/>
      <c r="D36" s="423"/>
      <c r="E36" s="428"/>
      <c r="F36" s="414"/>
      <c r="G36" s="67" t="s">
        <v>26</v>
      </c>
      <c r="H36" s="449"/>
    </row>
    <row r="37" spans="1:8" s="26" customFormat="1" ht="14.25" customHeight="1" x14ac:dyDescent="0.2">
      <c r="A37" s="441" t="s">
        <v>424</v>
      </c>
      <c r="B37" s="418">
        <v>0.2621</v>
      </c>
      <c r="C37" s="402">
        <v>0.32</v>
      </c>
      <c r="D37" s="424">
        <v>0.26</v>
      </c>
      <c r="E37" s="429" t="s">
        <v>6</v>
      </c>
      <c r="F37" s="415" t="s">
        <v>449</v>
      </c>
      <c r="G37" s="68" t="s">
        <v>27</v>
      </c>
      <c r="H37" s="450">
        <f>D37-C37</f>
        <v>-0.06</v>
      </c>
    </row>
    <row r="38" spans="1:8" s="26" customFormat="1" ht="14.25" customHeight="1" x14ac:dyDescent="0.2">
      <c r="A38" s="442"/>
      <c r="B38" s="419"/>
      <c r="C38" s="401"/>
      <c r="D38" s="423"/>
      <c r="E38" s="426"/>
      <c r="F38" s="412"/>
      <c r="G38" s="71" t="s">
        <v>28</v>
      </c>
      <c r="H38" s="447"/>
    </row>
    <row r="39" spans="1:8" s="65" customFormat="1" ht="14.25" customHeight="1" x14ac:dyDescent="0.2">
      <c r="A39" s="443" t="s">
        <v>431</v>
      </c>
      <c r="B39" s="196">
        <v>0</v>
      </c>
      <c r="C39" s="74">
        <v>0.01</v>
      </c>
      <c r="D39" s="62">
        <v>0</v>
      </c>
      <c r="E39" s="96" t="s">
        <v>7</v>
      </c>
      <c r="F39" s="76" t="s">
        <v>444</v>
      </c>
      <c r="G39" s="77" t="s">
        <v>443</v>
      </c>
      <c r="H39" s="451">
        <f>D39-C39</f>
        <v>-0.01</v>
      </c>
    </row>
    <row r="40" spans="1:8" s="26" customFormat="1" x14ac:dyDescent="0.2">
      <c r="A40" s="443" t="s">
        <v>433</v>
      </c>
      <c r="B40" s="199">
        <v>7.7999999999999996E-3</v>
      </c>
      <c r="C40" s="74">
        <v>0.02</v>
      </c>
      <c r="D40" s="62">
        <v>0.02</v>
      </c>
      <c r="E40" s="106" t="s">
        <v>7</v>
      </c>
      <c r="F40" s="76" t="s">
        <v>60</v>
      </c>
      <c r="G40" s="107" t="s">
        <v>436</v>
      </c>
      <c r="H40" s="473">
        <f>D40-C40</f>
        <v>0</v>
      </c>
    </row>
    <row r="41" spans="1:8" s="26" customFormat="1" ht="15.75" thickBot="1" x14ac:dyDescent="0.25">
      <c r="A41" s="444" t="s">
        <v>432</v>
      </c>
      <c r="B41" s="197">
        <v>9.0800000000000006E-2</v>
      </c>
      <c r="C41" s="210">
        <v>0.04</v>
      </c>
      <c r="D41" s="211">
        <v>0.04</v>
      </c>
      <c r="E41" s="97" t="s">
        <v>7</v>
      </c>
      <c r="F41" s="95" t="s">
        <v>37</v>
      </c>
      <c r="G41" s="81" t="s">
        <v>18</v>
      </c>
      <c r="H41" s="452">
        <f>D41-C41</f>
        <v>0</v>
      </c>
    </row>
    <row r="42" spans="1:8" s="26" customFormat="1" ht="15.75" thickBot="1" x14ac:dyDescent="0.25">
      <c r="A42" s="445" t="s">
        <v>4</v>
      </c>
      <c r="B42" s="195">
        <f>SUM(B33:B41)</f>
        <v>0.99319999999999997</v>
      </c>
      <c r="C42" s="84">
        <f>SUM(C33:C41)</f>
        <v>1.01</v>
      </c>
      <c r="D42" s="63">
        <f>SUM(D33:D41)</f>
        <v>1</v>
      </c>
      <c r="E42" s="98"/>
      <c r="F42" s="86"/>
      <c r="G42" s="87"/>
      <c r="H42" s="453">
        <f>D42-C42</f>
        <v>-1.0000000000000009E-2</v>
      </c>
    </row>
    <row r="43" spans="1:8" s="26" customFormat="1" ht="15.75" thickBot="1" x14ac:dyDescent="0.25">
      <c r="A43" s="444" t="s">
        <v>5</v>
      </c>
      <c r="B43" s="456">
        <v>0.23880000000000001</v>
      </c>
      <c r="C43" s="350">
        <v>0.22</v>
      </c>
      <c r="D43" s="341">
        <v>0.22</v>
      </c>
      <c r="E43" s="97" t="s">
        <v>6</v>
      </c>
      <c r="F43" s="95" t="s">
        <v>59</v>
      </c>
      <c r="G43" s="458" t="s">
        <v>29</v>
      </c>
      <c r="H43" s="459">
        <f>D43-C43</f>
        <v>0</v>
      </c>
    </row>
    <row r="44" spans="1:8" s="26" customFormat="1" ht="14.25" customHeight="1" x14ac:dyDescent="0.2">
      <c r="A44" s="389" t="s">
        <v>472</v>
      </c>
      <c r="B44" s="390"/>
      <c r="C44" s="390"/>
      <c r="D44" s="390"/>
      <c r="E44" s="390"/>
      <c r="F44" s="390"/>
      <c r="G44" s="390"/>
      <c r="H44" s="391"/>
    </row>
    <row r="45" spans="1:8" s="26" customFormat="1" ht="14.25" customHeight="1" thickBot="1" x14ac:dyDescent="0.25">
      <c r="A45" s="392"/>
      <c r="B45" s="393"/>
      <c r="C45" s="393"/>
      <c r="D45" s="393"/>
      <c r="E45" s="393"/>
      <c r="F45" s="393"/>
      <c r="G45" s="393"/>
      <c r="H45" s="394"/>
    </row>
    <row r="46" spans="1:8" s="26" customFormat="1" ht="15.75" thickBot="1" x14ac:dyDescent="0.25">
      <c r="A46" s="454" t="s">
        <v>0</v>
      </c>
      <c r="B46" s="455" t="s">
        <v>460</v>
      </c>
      <c r="C46" s="176" t="s">
        <v>429</v>
      </c>
      <c r="D46" s="177" t="s">
        <v>454</v>
      </c>
      <c r="E46" s="178" t="s">
        <v>1</v>
      </c>
      <c r="F46" s="179" t="s">
        <v>425</v>
      </c>
      <c r="G46" s="359" t="s">
        <v>3</v>
      </c>
      <c r="H46" s="92" t="s">
        <v>459</v>
      </c>
    </row>
    <row r="47" spans="1:8" s="26" customFormat="1" ht="14.25" customHeight="1" x14ac:dyDescent="0.2">
      <c r="A47" s="438" t="s">
        <v>422</v>
      </c>
      <c r="B47" s="395">
        <v>0.3715</v>
      </c>
      <c r="C47" s="400">
        <v>0.34</v>
      </c>
      <c r="D47" s="422">
        <v>0.41</v>
      </c>
      <c r="E47" s="405" t="s">
        <v>6</v>
      </c>
      <c r="F47" s="410" t="s">
        <v>476</v>
      </c>
      <c r="G47" s="66" t="s">
        <v>38</v>
      </c>
      <c r="H47" s="446">
        <f>D47-C47</f>
        <v>6.9999999999999951E-2</v>
      </c>
    </row>
    <row r="48" spans="1:8" s="26" customFormat="1" ht="14.25" customHeight="1" x14ac:dyDescent="0.2">
      <c r="A48" s="438"/>
      <c r="B48" s="395"/>
      <c r="C48" s="400"/>
      <c r="D48" s="422"/>
      <c r="E48" s="405"/>
      <c r="F48" s="411"/>
      <c r="G48" s="66" t="s">
        <v>22</v>
      </c>
      <c r="H48" s="446"/>
    </row>
    <row r="49" spans="1:8" s="26" customFormat="1" ht="14.25" customHeight="1" x14ac:dyDescent="0.2">
      <c r="A49" s="439" t="s">
        <v>423</v>
      </c>
      <c r="B49" s="430">
        <v>0.31369999999999998</v>
      </c>
      <c r="C49" s="402">
        <v>0.35</v>
      </c>
      <c r="D49" s="424">
        <v>0.34</v>
      </c>
      <c r="E49" s="427" t="s">
        <v>7</v>
      </c>
      <c r="F49" s="413" t="s">
        <v>485</v>
      </c>
      <c r="G49" s="68" t="s">
        <v>25</v>
      </c>
      <c r="H49" s="448">
        <f>D49-C49</f>
        <v>-9.9999999999999534E-3</v>
      </c>
    </row>
    <row r="50" spans="1:8" s="26" customFormat="1" ht="14.25" customHeight="1" x14ac:dyDescent="0.2">
      <c r="A50" s="440"/>
      <c r="B50" s="417"/>
      <c r="C50" s="401"/>
      <c r="D50" s="423"/>
      <c r="E50" s="428"/>
      <c r="F50" s="414"/>
      <c r="G50" s="67" t="s">
        <v>26</v>
      </c>
      <c r="H50" s="449"/>
    </row>
    <row r="51" spans="1:8" s="26" customFormat="1" ht="14.25" customHeight="1" x14ac:dyDescent="0.2">
      <c r="A51" s="441" t="s">
        <v>424</v>
      </c>
      <c r="B51" s="418">
        <v>0.30209999999999998</v>
      </c>
      <c r="C51" s="402">
        <v>0.35</v>
      </c>
      <c r="D51" s="424">
        <v>0.28999999999999998</v>
      </c>
      <c r="E51" s="429" t="s">
        <v>6</v>
      </c>
      <c r="F51" s="415" t="s">
        <v>477</v>
      </c>
      <c r="G51" s="68" t="s">
        <v>27</v>
      </c>
      <c r="H51" s="450">
        <f>D51-C51</f>
        <v>-0.06</v>
      </c>
    </row>
    <row r="52" spans="1:8" s="26" customFormat="1" ht="14.25" customHeight="1" x14ac:dyDescent="0.2">
      <c r="A52" s="442"/>
      <c r="B52" s="419"/>
      <c r="C52" s="401"/>
      <c r="D52" s="423"/>
      <c r="E52" s="426"/>
      <c r="F52" s="412"/>
      <c r="G52" s="71" t="s">
        <v>28</v>
      </c>
      <c r="H52" s="447"/>
    </row>
    <row r="53" spans="1:8" s="26" customFormat="1" x14ac:dyDescent="0.2">
      <c r="A53" s="443" t="s">
        <v>431</v>
      </c>
      <c r="B53" s="196">
        <v>3.3999999999999998E-3</v>
      </c>
      <c r="C53" s="74">
        <v>0.01</v>
      </c>
      <c r="D53" s="62">
        <v>0.01</v>
      </c>
      <c r="E53" s="75" t="s">
        <v>7</v>
      </c>
      <c r="F53" s="76" t="s">
        <v>418</v>
      </c>
      <c r="G53" s="77" t="s">
        <v>443</v>
      </c>
      <c r="H53" s="451">
        <f>D53-C53</f>
        <v>0</v>
      </c>
    </row>
    <row r="54" spans="1:8" s="65" customFormat="1" x14ac:dyDescent="0.2">
      <c r="A54" s="443" t="s">
        <v>430</v>
      </c>
      <c r="B54" s="196">
        <v>1.7299999999999999E-2</v>
      </c>
      <c r="C54" s="74">
        <v>0.01</v>
      </c>
      <c r="D54" s="62">
        <v>0.01</v>
      </c>
      <c r="E54" s="75" t="s">
        <v>7</v>
      </c>
      <c r="F54" s="76" t="s">
        <v>418</v>
      </c>
      <c r="G54" s="107" t="s">
        <v>436</v>
      </c>
      <c r="H54" s="451">
        <f>D54-C54</f>
        <v>0</v>
      </c>
    </row>
    <row r="55" spans="1:8" s="26" customFormat="1" ht="15.75" thickBot="1" x14ac:dyDescent="0.25">
      <c r="A55" s="444" t="s">
        <v>432</v>
      </c>
      <c r="B55" s="197">
        <v>9.5200000000000007E-2</v>
      </c>
      <c r="C55" s="339">
        <v>0.06</v>
      </c>
      <c r="D55" s="340">
        <v>0.06</v>
      </c>
      <c r="E55" s="80" t="s">
        <v>7</v>
      </c>
      <c r="F55" s="95" t="s">
        <v>448</v>
      </c>
      <c r="G55" s="81" t="s">
        <v>18</v>
      </c>
      <c r="H55" s="452">
        <f>D55-C55</f>
        <v>0</v>
      </c>
    </row>
    <row r="56" spans="1:8" s="26" customFormat="1" ht="15.75" thickBot="1" x14ac:dyDescent="0.25">
      <c r="A56" s="445" t="s">
        <v>4</v>
      </c>
      <c r="B56" s="195">
        <f>SUM(B47:B55)</f>
        <v>1.1032</v>
      </c>
      <c r="C56" s="84">
        <f>SUM(C47:C55)</f>
        <v>1.1200000000000001</v>
      </c>
      <c r="D56" s="63">
        <f>SUM(D47:D55)</f>
        <v>1.1200000000000001</v>
      </c>
      <c r="E56" s="85"/>
      <c r="F56" s="86"/>
      <c r="G56" s="87"/>
      <c r="H56" s="453">
        <f>D56-C56</f>
        <v>0</v>
      </c>
    </row>
    <row r="57" spans="1:8" s="26" customFormat="1" ht="15.75" thickBot="1" x14ac:dyDescent="0.25">
      <c r="A57" s="444" t="s">
        <v>5</v>
      </c>
      <c r="B57" s="456">
        <v>0.18279999999999999</v>
      </c>
      <c r="C57" s="350">
        <v>0.14000000000000001</v>
      </c>
      <c r="D57" s="341">
        <v>0.19</v>
      </c>
      <c r="E57" s="80" t="s">
        <v>6</v>
      </c>
      <c r="F57" s="95" t="s">
        <v>453</v>
      </c>
      <c r="G57" s="458" t="s">
        <v>29</v>
      </c>
      <c r="H57" s="459">
        <f>D57-C57</f>
        <v>4.9999999999999989E-2</v>
      </c>
    </row>
    <row r="58" spans="1:8" ht="15" customHeight="1" x14ac:dyDescent="0.2">
      <c r="A58" s="389" t="s">
        <v>471</v>
      </c>
      <c r="B58" s="390"/>
      <c r="C58" s="390"/>
      <c r="D58" s="390"/>
      <c r="E58" s="390"/>
      <c r="F58" s="390"/>
      <c r="G58" s="390"/>
      <c r="H58" s="391"/>
    </row>
    <row r="59" spans="1:8" ht="15.75" customHeight="1" thickBot="1" x14ac:dyDescent="0.25">
      <c r="A59" s="475"/>
      <c r="B59" s="476"/>
      <c r="C59" s="476"/>
      <c r="D59" s="476"/>
      <c r="E59" s="476"/>
      <c r="F59" s="476"/>
      <c r="G59" s="476"/>
      <c r="H59" s="477"/>
    </row>
    <row r="60" spans="1:8" ht="15.75" thickBot="1" x14ac:dyDescent="0.25">
      <c r="A60" s="454" t="s">
        <v>0</v>
      </c>
      <c r="B60" s="198" t="s">
        <v>460</v>
      </c>
      <c r="C60" s="176" t="s">
        <v>429</v>
      </c>
      <c r="D60" s="177" t="s">
        <v>454</v>
      </c>
      <c r="E60" s="178" t="s">
        <v>1</v>
      </c>
      <c r="F60" s="179" t="s">
        <v>425</v>
      </c>
      <c r="G60" s="180" t="s">
        <v>3</v>
      </c>
      <c r="H60" s="472" t="s">
        <v>459</v>
      </c>
    </row>
    <row r="61" spans="1:8" ht="14.25" customHeight="1" x14ac:dyDescent="0.2">
      <c r="A61" s="438" t="s">
        <v>422</v>
      </c>
      <c r="B61" s="395">
        <v>0.3528</v>
      </c>
      <c r="C61" s="420">
        <v>0.38</v>
      </c>
      <c r="D61" s="421">
        <v>0.38</v>
      </c>
      <c r="E61" s="431" t="s">
        <v>6</v>
      </c>
      <c r="F61" s="432" t="s">
        <v>420</v>
      </c>
      <c r="G61" s="141" t="s">
        <v>38</v>
      </c>
      <c r="H61" s="446">
        <f>D61-C61</f>
        <v>0</v>
      </c>
    </row>
    <row r="62" spans="1:8" ht="14.25" customHeight="1" x14ac:dyDescent="0.2">
      <c r="A62" s="438"/>
      <c r="B62" s="395"/>
      <c r="C62" s="400"/>
      <c r="D62" s="422"/>
      <c r="E62" s="425"/>
      <c r="F62" s="433"/>
      <c r="G62" s="141" t="s">
        <v>22</v>
      </c>
      <c r="H62" s="446"/>
    </row>
    <row r="63" spans="1:8" ht="14.25" customHeight="1" x14ac:dyDescent="0.2">
      <c r="A63" s="439" t="s">
        <v>423</v>
      </c>
      <c r="B63" s="430">
        <v>0.40100000000000002</v>
      </c>
      <c r="C63" s="402">
        <v>0.4</v>
      </c>
      <c r="D63" s="424">
        <v>0.4</v>
      </c>
      <c r="E63" s="427" t="s">
        <v>7</v>
      </c>
      <c r="F63" s="435" t="s">
        <v>440</v>
      </c>
      <c r="G63" s="143" t="s">
        <v>25</v>
      </c>
      <c r="H63" s="448">
        <f>D63-C63</f>
        <v>0</v>
      </c>
    </row>
    <row r="64" spans="1:8" ht="14.25" customHeight="1" x14ac:dyDescent="0.2">
      <c r="A64" s="440"/>
      <c r="B64" s="417"/>
      <c r="C64" s="401"/>
      <c r="D64" s="423"/>
      <c r="E64" s="428"/>
      <c r="F64" s="436"/>
      <c r="G64" s="142" t="s">
        <v>26</v>
      </c>
      <c r="H64" s="449"/>
    </row>
    <row r="65" spans="1:8" ht="14.25" customHeight="1" x14ac:dyDescent="0.2">
      <c r="A65" s="441" t="s">
        <v>424</v>
      </c>
      <c r="B65" s="418">
        <v>0.29599999999999999</v>
      </c>
      <c r="C65" s="402">
        <v>0.3</v>
      </c>
      <c r="D65" s="424">
        <v>0.22</v>
      </c>
      <c r="E65" s="429" t="s">
        <v>6</v>
      </c>
      <c r="F65" s="437" t="s">
        <v>59</v>
      </c>
      <c r="G65" s="143" t="s">
        <v>27</v>
      </c>
      <c r="H65" s="450">
        <f>D65-C65</f>
        <v>-7.9999999999999988E-2</v>
      </c>
    </row>
    <row r="66" spans="1:8" ht="14.25" customHeight="1" x14ac:dyDescent="0.2">
      <c r="A66" s="442"/>
      <c r="B66" s="419"/>
      <c r="C66" s="401"/>
      <c r="D66" s="423"/>
      <c r="E66" s="426"/>
      <c r="F66" s="434"/>
      <c r="G66" s="144" t="s">
        <v>28</v>
      </c>
      <c r="H66" s="447"/>
    </row>
    <row r="67" spans="1:8" x14ac:dyDescent="0.2">
      <c r="A67" s="443" t="s">
        <v>431</v>
      </c>
      <c r="B67" s="196">
        <v>0</v>
      </c>
      <c r="C67" s="74">
        <v>0</v>
      </c>
      <c r="D67" s="62">
        <v>0.05</v>
      </c>
      <c r="E67" s="75" t="s">
        <v>7</v>
      </c>
      <c r="F67" s="76" t="s">
        <v>10</v>
      </c>
      <c r="G67" s="145" t="s">
        <v>443</v>
      </c>
      <c r="H67" s="451">
        <f>D67-C67</f>
        <v>0.05</v>
      </c>
    </row>
    <row r="68" spans="1:8" x14ac:dyDescent="0.2">
      <c r="A68" s="443" t="s">
        <v>430</v>
      </c>
      <c r="B68" s="196">
        <v>4.3E-3</v>
      </c>
      <c r="C68" s="74">
        <v>0.02</v>
      </c>
      <c r="D68" s="62">
        <v>0.05</v>
      </c>
      <c r="E68" s="75" t="s">
        <v>7</v>
      </c>
      <c r="F68" s="76" t="s">
        <v>10</v>
      </c>
      <c r="G68" s="146" t="s">
        <v>436</v>
      </c>
      <c r="H68" s="451">
        <f>D68-C68</f>
        <v>3.0000000000000002E-2</v>
      </c>
    </row>
    <row r="69" spans="1:8" ht="15.75" thickBot="1" x14ac:dyDescent="0.25">
      <c r="A69" s="444" t="s">
        <v>432</v>
      </c>
      <c r="B69" s="197">
        <v>0.1206</v>
      </c>
      <c r="C69" s="339">
        <v>0.05</v>
      </c>
      <c r="D69" s="340">
        <v>0.1</v>
      </c>
      <c r="E69" s="80" t="s">
        <v>7</v>
      </c>
      <c r="F69" s="95" t="s">
        <v>466</v>
      </c>
      <c r="G69" s="147" t="s">
        <v>18</v>
      </c>
      <c r="H69" s="452">
        <f>D69-C69</f>
        <v>0.05</v>
      </c>
    </row>
    <row r="70" spans="1:8" ht="15.75" thickBot="1" x14ac:dyDescent="0.25">
      <c r="A70" s="445" t="s">
        <v>4</v>
      </c>
      <c r="B70" s="195">
        <f>SUM(B61:B69)</f>
        <v>1.1747000000000001</v>
      </c>
      <c r="C70" s="84">
        <f>SUM(C61:C69)</f>
        <v>1.1500000000000001</v>
      </c>
      <c r="D70" s="63">
        <f>SUM(D61:D69)</f>
        <v>1.2000000000000002</v>
      </c>
      <c r="E70" s="85"/>
      <c r="F70" s="86"/>
      <c r="G70" s="148"/>
      <c r="H70" s="453">
        <f>D70-C70</f>
        <v>5.0000000000000044E-2</v>
      </c>
    </row>
    <row r="71" spans="1:8" x14ac:dyDescent="0.2">
      <c r="A71" s="444" t="s">
        <v>5</v>
      </c>
      <c r="B71" s="456">
        <v>0.11609999999999999</v>
      </c>
      <c r="C71" s="350">
        <v>0.1</v>
      </c>
      <c r="D71" s="341">
        <v>0.16</v>
      </c>
      <c r="E71" s="80" t="s">
        <v>6</v>
      </c>
      <c r="F71" s="95" t="s">
        <v>465</v>
      </c>
      <c r="G71" s="478" t="s">
        <v>29</v>
      </c>
      <c r="H71" s="459">
        <f>D71-C71</f>
        <v>0.06</v>
      </c>
    </row>
    <row r="72" spans="1:8" s="61" customFormat="1" x14ac:dyDescent="0.25">
      <c r="A72" s="25" t="s">
        <v>513</v>
      </c>
      <c r="B72" s="39"/>
      <c r="C72" s="223"/>
      <c r="D72" s="65"/>
      <c r="E72" s="40"/>
      <c r="F72" s="212"/>
      <c r="G72" s="221"/>
      <c r="H72" s="222"/>
    </row>
    <row r="73" spans="1:8" s="61" customFormat="1" x14ac:dyDescent="0.2">
      <c r="A73" s="464" t="s">
        <v>0</v>
      </c>
      <c r="B73" s="465" t="s">
        <v>454</v>
      </c>
      <c r="C73" s="465" t="s">
        <v>514</v>
      </c>
      <c r="D73" s="465" t="s">
        <v>490</v>
      </c>
      <c r="E73" s="466" t="s">
        <v>491</v>
      </c>
      <c r="F73" s="212"/>
      <c r="G73" s="221"/>
      <c r="H73" s="222"/>
    </row>
    <row r="74" spans="1:8" s="61" customFormat="1" x14ac:dyDescent="0.25">
      <c r="A74" s="462" t="s">
        <v>493</v>
      </c>
      <c r="B74" s="225">
        <v>0.38</v>
      </c>
      <c r="C74" s="226">
        <v>0.42</v>
      </c>
      <c r="D74" s="226">
        <f>C74-B74</f>
        <v>3.999999999999998E-2</v>
      </c>
      <c r="E74" s="463" t="s">
        <v>421</v>
      </c>
      <c r="F74" s="212"/>
      <c r="G74" s="221"/>
      <c r="H74" s="222"/>
    </row>
    <row r="75" spans="1:8" s="61" customFormat="1" ht="15" customHeight="1" x14ac:dyDescent="0.25">
      <c r="A75" s="462" t="s">
        <v>495</v>
      </c>
      <c r="B75" s="225">
        <v>0.22</v>
      </c>
      <c r="C75" s="226">
        <v>0.18</v>
      </c>
      <c r="D75" s="226">
        <f>C75-B75</f>
        <v>-4.0000000000000008E-2</v>
      </c>
      <c r="E75" s="463" t="s">
        <v>87</v>
      </c>
    </row>
    <row r="76" spans="1:8" s="61" customFormat="1" ht="15" customHeight="1" x14ac:dyDescent="0.25">
      <c r="A76" s="467" t="s">
        <v>432</v>
      </c>
      <c r="B76" s="460">
        <v>0.1</v>
      </c>
      <c r="C76" s="461">
        <v>0.15</v>
      </c>
      <c r="D76" s="461">
        <f>C76-B76</f>
        <v>4.9999999999999989E-2</v>
      </c>
      <c r="E76" s="468" t="s">
        <v>506</v>
      </c>
    </row>
    <row r="77" spans="1:8" hidden="1" x14ac:dyDescent="0.25"/>
    <row r="78" spans="1:8" hidden="1" x14ac:dyDescent="0.25"/>
    <row r="79" spans="1:8" hidden="1" x14ac:dyDescent="0.25"/>
    <row r="80" spans="1:8" hidden="1" x14ac:dyDescent="0.25"/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rightToLeft="1" workbookViewId="0">
      <selection activeCell="A2" sqref="A2"/>
    </sheetView>
  </sheetViews>
  <sheetFormatPr defaultColWidth="0" defaultRowHeight="14.25" zeroHeight="1" x14ac:dyDescent="0.2"/>
  <cols>
    <col min="1" max="1" width="26.125" style="11" bestFit="1" customWidth="1"/>
    <col min="2" max="2" width="26.125" style="11" customWidth="1"/>
    <col min="3" max="3" width="19.875" style="11" customWidth="1"/>
    <col min="4" max="4" width="27.625" style="11" customWidth="1"/>
    <col min="5" max="5" width="10.875" style="11" customWidth="1"/>
    <col min="6" max="6" width="18.875" style="11" customWidth="1"/>
    <col min="7" max="7" width="24" style="11" bestFit="1" customWidth="1"/>
    <col min="8" max="8" width="13.25" style="11" customWidth="1"/>
    <col min="9" max="16384" width="9" style="11" hidden="1"/>
  </cols>
  <sheetData>
    <row r="1" spans="1:8" s="65" customFormat="1" ht="15.75" x14ac:dyDescent="0.25">
      <c r="A1" s="13" t="s">
        <v>516</v>
      </c>
    </row>
    <row r="2" spans="1:8" ht="56.25" customHeight="1" thickBot="1" x14ac:dyDescent="0.25">
      <c r="A2" s="483" t="s">
        <v>57</v>
      </c>
      <c r="B2" s="484" t="s">
        <v>460</v>
      </c>
      <c r="C2" s="176" t="s">
        <v>429</v>
      </c>
      <c r="D2" s="177" t="s">
        <v>454</v>
      </c>
      <c r="E2" s="484" t="s">
        <v>1</v>
      </c>
      <c r="F2" s="485" t="s">
        <v>62</v>
      </c>
      <c r="G2" s="486" t="s">
        <v>3</v>
      </c>
      <c r="H2" s="487" t="s">
        <v>459</v>
      </c>
    </row>
    <row r="3" spans="1:8" x14ac:dyDescent="0.2">
      <c r="A3" s="479" t="s">
        <v>36</v>
      </c>
      <c r="B3" s="156">
        <v>5.28E-2</v>
      </c>
      <c r="C3" s="171">
        <v>0.04</v>
      </c>
      <c r="D3" s="151">
        <v>0.04</v>
      </c>
      <c r="E3" s="152" t="s">
        <v>63</v>
      </c>
      <c r="F3" s="153" t="s">
        <v>40</v>
      </c>
      <c r="G3" s="154" t="s">
        <v>18</v>
      </c>
      <c r="H3" s="446">
        <f>D3-C3</f>
        <v>0</v>
      </c>
    </row>
    <row r="4" spans="1:8" x14ac:dyDescent="0.2">
      <c r="A4" s="480" t="s">
        <v>42</v>
      </c>
      <c r="B4" s="157">
        <v>0.2374</v>
      </c>
      <c r="C4" s="172">
        <v>0.24</v>
      </c>
      <c r="D4" s="150">
        <v>0.24</v>
      </c>
      <c r="E4" s="149" t="s">
        <v>63</v>
      </c>
      <c r="F4" s="12" t="s">
        <v>41</v>
      </c>
      <c r="G4" s="155" t="str">
        <f>A4</f>
        <v>אג"ח ממשלתי כללי</v>
      </c>
      <c r="H4" s="446"/>
    </row>
    <row r="5" spans="1:8" x14ac:dyDescent="0.2">
      <c r="A5" s="480" t="s">
        <v>44</v>
      </c>
      <c r="B5" s="158">
        <v>0.17740000000000003</v>
      </c>
      <c r="C5" s="172">
        <v>0.18</v>
      </c>
      <c r="D5" s="150">
        <v>0.18</v>
      </c>
      <c r="E5" s="149" t="s">
        <v>63</v>
      </c>
      <c r="F5" s="12" t="s">
        <v>43</v>
      </c>
      <c r="G5" s="155" t="str">
        <f>A5</f>
        <v>תל בונד מאגר</v>
      </c>
      <c r="H5" s="447"/>
    </row>
    <row r="6" spans="1:8" s="65" customFormat="1" x14ac:dyDescent="0.2">
      <c r="A6" s="480" t="s">
        <v>517</v>
      </c>
      <c r="B6" s="158">
        <f>3.93%+5.91%</f>
        <v>9.8400000000000001E-2</v>
      </c>
      <c r="C6" s="172">
        <v>0.1</v>
      </c>
      <c r="D6" s="150">
        <v>0.1</v>
      </c>
      <c r="E6" s="149" t="s">
        <v>63</v>
      </c>
      <c r="F6" s="12" t="s">
        <v>46</v>
      </c>
      <c r="G6" s="155" t="s">
        <v>518</v>
      </c>
      <c r="H6" s="448">
        <f>D6-C6</f>
        <v>0</v>
      </c>
    </row>
    <row r="7" spans="1:8" x14ac:dyDescent="0.2">
      <c r="A7" s="480" t="s">
        <v>45</v>
      </c>
      <c r="B7" s="158">
        <v>3.8199999999999998E-2</v>
      </c>
      <c r="C7" s="172">
        <v>0.04</v>
      </c>
      <c r="D7" s="150">
        <v>0.04</v>
      </c>
      <c r="E7" s="149" t="s">
        <v>63</v>
      </c>
      <c r="F7" s="12" t="s">
        <v>40</v>
      </c>
      <c r="G7" s="155" t="s">
        <v>53</v>
      </c>
      <c r="H7" s="450">
        <f>D7-C7</f>
        <v>0</v>
      </c>
    </row>
    <row r="8" spans="1:8" x14ac:dyDescent="0.2">
      <c r="A8" s="480" t="s">
        <v>47</v>
      </c>
      <c r="B8" s="158">
        <v>9.8500000000000004E-2</v>
      </c>
      <c r="C8" s="172">
        <v>0.1</v>
      </c>
      <c r="D8" s="150">
        <v>0.1</v>
      </c>
      <c r="E8" s="149" t="s">
        <v>63</v>
      </c>
      <c r="F8" s="12" t="s">
        <v>46</v>
      </c>
      <c r="G8" s="155" t="s">
        <v>47</v>
      </c>
      <c r="H8" s="447"/>
    </row>
    <row r="9" spans="1:8" x14ac:dyDescent="0.2">
      <c r="A9" s="480" t="s">
        <v>48</v>
      </c>
      <c r="B9" s="158">
        <v>6.88E-2</v>
      </c>
      <c r="C9" s="172">
        <v>7.0000000000000007E-2</v>
      </c>
      <c r="D9" s="150">
        <v>7.0000000000000007E-2</v>
      </c>
      <c r="E9" s="149" t="s">
        <v>63</v>
      </c>
      <c r="F9" s="12" t="s">
        <v>428</v>
      </c>
      <c r="G9" s="155" t="s">
        <v>54</v>
      </c>
      <c r="H9" s="451">
        <f>D9-C9</f>
        <v>0</v>
      </c>
    </row>
    <row r="10" spans="1:8" x14ac:dyDescent="0.2">
      <c r="A10" s="480" t="s">
        <v>49</v>
      </c>
      <c r="B10" s="158">
        <v>6.9599999999999995E-2</v>
      </c>
      <c r="C10" s="172">
        <v>7.0000000000000007E-2</v>
      </c>
      <c r="D10" s="150">
        <v>7.0000000000000007E-2</v>
      </c>
      <c r="E10" s="149" t="s">
        <v>63</v>
      </c>
      <c r="F10" s="12" t="str">
        <f>F9</f>
        <v>5%-9%</v>
      </c>
      <c r="G10" s="155" t="s">
        <v>55</v>
      </c>
      <c r="H10" s="473">
        <f>D10-C10</f>
        <v>0</v>
      </c>
    </row>
    <row r="11" spans="1:8" x14ac:dyDescent="0.2">
      <c r="A11" s="480" t="s">
        <v>426</v>
      </c>
      <c r="B11" s="158">
        <v>3.0099999999999998E-2</v>
      </c>
      <c r="C11" s="172">
        <v>0.03</v>
      </c>
      <c r="D11" s="150">
        <v>0.03</v>
      </c>
      <c r="E11" s="149" t="s">
        <v>63</v>
      </c>
      <c r="F11" s="12" t="s">
        <v>50</v>
      </c>
      <c r="G11" s="155" t="s">
        <v>427</v>
      </c>
      <c r="H11" s="452">
        <f>D11-C11</f>
        <v>0</v>
      </c>
    </row>
    <row r="12" spans="1:8" ht="15" thickBot="1" x14ac:dyDescent="0.25">
      <c r="A12" s="481" t="s">
        <v>52</v>
      </c>
      <c r="B12" s="159">
        <v>0.12889999999999999</v>
      </c>
      <c r="C12" s="173">
        <v>0.13</v>
      </c>
      <c r="D12" s="160">
        <v>0.13</v>
      </c>
      <c r="E12" s="161" t="s">
        <v>63</v>
      </c>
      <c r="F12" s="15" t="s">
        <v>51</v>
      </c>
      <c r="G12" s="162" t="s">
        <v>56</v>
      </c>
      <c r="H12" s="452">
        <f>D12-C12</f>
        <v>0</v>
      </c>
    </row>
    <row r="13" spans="1:8" s="65" customFormat="1" ht="15.75" thickBot="1" x14ac:dyDescent="0.3">
      <c r="A13" s="482" t="s">
        <v>4</v>
      </c>
      <c r="B13" s="163">
        <f>SUM(B3:B12)</f>
        <v>1.0001</v>
      </c>
      <c r="C13" s="174">
        <f>SUM(C3:C12)</f>
        <v>1</v>
      </c>
      <c r="D13" s="164">
        <v>1</v>
      </c>
      <c r="E13" s="165"/>
      <c r="F13" s="166"/>
      <c r="G13" s="167"/>
      <c r="H13" s="453">
        <f>D12-C12</f>
        <v>0</v>
      </c>
    </row>
    <row r="14" spans="1:8" s="65" customFormat="1" x14ac:dyDescent="0.2">
      <c r="A14" s="488" t="s">
        <v>5</v>
      </c>
      <c r="B14" s="489">
        <v>0.17510000000000001</v>
      </c>
      <c r="C14" s="490">
        <v>0.15</v>
      </c>
      <c r="D14" s="491">
        <v>0.15</v>
      </c>
      <c r="E14" s="492" t="s">
        <v>441</v>
      </c>
      <c r="F14" s="493" t="s">
        <v>442</v>
      </c>
      <c r="G14" s="494"/>
      <c r="H14" s="459">
        <f>D14-C14</f>
        <v>0</v>
      </c>
    </row>
    <row r="15" spans="1:8" hidden="1" x14ac:dyDescent="0.2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37" customWidth="1"/>
    <col min="6" max="8" width="20.75" style="30" customWidth="1"/>
  </cols>
  <sheetData>
    <row r="2" spans="3:8" ht="41.25" customHeight="1" x14ac:dyDescent="0.2">
      <c r="D2" s="28" t="s">
        <v>91</v>
      </c>
      <c r="E2" s="36" t="s">
        <v>416</v>
      </c>
      <c r="F2" s="28" t="s">
        <v>263</v>
      </c>
      <c r="G2" s="27" t="s">
        <v>291</v>
      </c>
      <c r="H2" s="27" t="s">
        <v>279</v>
      </c>
    </row>
    <row r="3" spans="3:8" ht="24" x14ac:dyDescent="0.2">
      <c r="C3" s="29"/>
      <c r="D3" s="31">
        <f t="shared" ref="D3:D66" si="0">F3-E3</f>
        <v>-1.8000000000000002E-3</v>
      </c>
      <c r="E3" s="34">
        <v>3.7000000000000002E-3</v>
      </c>
      <c r="F3" s="31">
        <v>1.9E-3</v>
      </c>
      <c r="G3" s="33" t="s">
        <v>210</v>
      </c>
      <c r="H3" s="33" t="s">
        <v>266</v>
      </c>
    </row>
    <row r="4" spans="3:8" x14ac:dyDescent="0.2">
      <c r="D4" s="31">
        <f t="shared" si="0"/>
        <v>2.5999999999999999E-3</v>
      </c>
      <c r="E4" s="34">
        <v>0</v>
      </c>
      <c r="F4" s="31">
        <v>2.5999999999999999E-3</v>
      </c>
      <c r="G4" s="33" t="s">
        <v>209</v>
      </c>
      <c r="H4" s="33" t="s">
        <v>265</v>
      </c>
    </row>
    <row r="5" spans="3:8" x14ac:dyDescent="0.2">
      <c r="D5" s="31">
        <f t="shared" si="0"/>
        <v>2.0999999999999999E-3</v>
      </c>
      <c r="E5" s="34">
        <v>0</v>
      </c>
      <c r="F5" s="31">
        <v>2.0999999999999999E-3</v>
      </c>
      <c r="G5" s="33" t="s">
        <v>218</v>
      </c>
      <c r="H5" s="33" t="s">
        <v>264</v>
      </c>
    </row>
    <row r="6" spans="3:8" x14ac:dyDescent="0.2">
      <c r="D6" s="31">
        <f t="shared" si="0"/>
        <v>5.1999999999999998E-3</v>
      </c>
      <c r="E6" s="34">
        <v>0</v>
      </c>
      <c r="F6" s="31">
        <v>5.1999999999999998E-3</v>
      </c>
      <c r="G6" s="33" t="s">
        <v>290</v>
      </c>
      <c r="H6" s="33" t="s">
        <v>264</v>
      </c>
    </row>
    <row r="7" spans="3:8" x14ac:dyDescent="0.2">
      <c r="D7" s="31">
        <f t="shared" si="0"/>
        <v>-4.0000000000000001E-3</v>
      </c>
      <c r="E7" s="34">
        <v>4.0000000000000001E-3</v>
      </c>
      <c r="F7" s="31">
        <v>0</v>
      </c>
      <c r="G7" s="33" t="s">
        <v>370</v>
      </c>
      <c r="H7" s="33" t="s">
        <v>265</v>
      </c>
    </row>
    <row r="8" spans="3:8" x14ac:dyDescent="0.2">
      <c r="D8" s="31">
        <f t="shared" si="0"/>
        <v>-1E-4</v>
      </c>
      <c r="E8" s="34">
        <v>1E-4</v>
      </c>
      <c r="F8" s="31">
        <v>0</v>
      </c>
      <c r="G8" s="33" t="s">
        <v>346</v>
      </c>
      <c r="H8" s="33" t="s">
        <v>268</v>
      </c>
    </row>
    <row r="9" spans="3:8" x14ac:dyDescent="0.2">
      <c r="D9" s="31">
        <f t="shared" si="0"/>
        <v>-2.0000000000000001E-4</v>
      </c>
      <c r="E9" s="34">
        <v>2.0000000000000001E-4</v>
      </c>
      <c r="F9" s="31">
        <v>0</v>
      </c>
      <c r="G9" s="33" t="s">
        <v>351</v>
      </c>
      <c r="H9" s="33" t="s">
        <v>276</v>
      </c>
    </row>
    <row r="10" spans="3:8" ht="24" x14ac:dyDescent="0.2">
      <c r="D10" s="31">
        <f t="shared" si="0"/>
        <v>-2.0999999999999999E-3</v>
      </c>
      <c r="E10" s="34">
        <v>2.0999999999999999E-3</v>
      </c>
      <c r="F10" s="31">
        <v>0</v>
      </c>
      <c r="G10" s="33" t="s">
        <v>371</v>
      </c>
      <c r="H10" s="33" t="s">
        <v>276</v>
      </c>
    </row>
    <row r="11" spans="3:8" ht="24" x14ac:dyDescent="0.2">
      <c r="D11" s="31">
        <f t="shared" si="0"/>
        <v>-8.9999999999999998E-4</v>
      </c>
      <c r="E11" s="34">
        <v>8.9999999999999998E-4</v>
      </c>
      <c r="F11" s="31">
        <v>0</v>
      </c>
      <c r="G11" s="33" t="s">
        <v>347</v>
      </c>
      <c r="H11" s="33" t="s">
        <v>276</v>
      </c>
    </row>
    <row r="12" spans="3:8" x14ac:dyDescent="0.2">
      <c r="D12" s="31">
        <f t="shared" si="0"/>
        <v>-2.0000000000000001E-4</v>
      </c>
      <c r="E12" s="34">
        <v>2.0000000000000001E-4</v>
      </c>
      <c r="F12" s="31">
        <v>0</v>
      </c>
      <c r="G12" s="33" t="s">
        <v>338</v>
      </c>
      <c r="H12" s="33" t="s">
        <v>265</v>
      </c>
    </row>
    <row r="13" spans="3:8" x14ac:dyDescent="0.2">
      <c r="D13" s="31">
        <f t="shared" si="0"/>
        <v>-2.2000000000000001E-3</v>
      </c>
      <c r="E13" s="34">
        <v>2.2000000000000001E-3</v>
      </c>
      <c r="F13" s="31">
        <v>0</v>
      </c>
      <c r="G13" s="33" t="s">
        <v>337</v>
      </c>
      <c r="H13" s="33" t="s">
        <v>283</v>
      </c>
    </row>
    <row r="14" spans="3:8" ht="24" x14ac:dyDescent="0.2">
      <c r="D14" s="31">
        <f t="shared" si="0"/>
        <v>-3.3E-3</v>
      </c>
      <c r="E14" s="34">
        <v>3.3E-3</v>
      </c>
      <c r="F14" s="31">
        <v>0</v>
      </c>
      <c r="G14" s="33" t="s">
        <v>354</v>
      </c>
      <c r="H14" s="33" t="s">
        <v>266</v>
      </c>
    </row>
    <row r="15" spans="3:8" ht="24" x14ac:dyDescent="0.2">
      <c r="D15" s="31">
        <f t="shared" si="0"/>
        <v>-5.0000000000000001E-4</v>
      </c>
      <c r="E15" s="34">
        <v>5.0000000000000001E-4</v>
      </c>
      <c r="F15" s="31">
        <v>0</v>
      </c>
      <c r="G15" s="33" t="s">
        <v>360</v>
      </c>
      <c r="H15" s="33" t="s">
        <v>281</v>
      </c>
    </row>
    <row r="16" spans="3:8" ht="24" x14ac:dyDescent="0.2">
      <c r="D16" s="31">
        <f t="shared" si="0"/>
        <v>3.8999999999999998E-3</v>
      </c>
      <c r="E16" s="34">
        <v>1.6999999999999999E-3</v>
      </c>
      <c r="F16" s="31">
        <v>5.5999999999999999E-3</v>
      </c>
      <c r="G16" s="33" t="s">
        <v>223</v>
      </c>
      <c r="H16" s="33" t="s">
        <v>271</v>
      </c>
    </row>
    <row r="17" spans="4:8" ht="24" x14ac:dyDescent="0.2">
      <c r="D17" s="31">
        <f t="shared" si="0"/>
        <v>-2E-3</v>
      </c>
      <c r="E17" s="34">
        <v>2E-3</v>
      </c>
      <c r="F17" s="31">
        <v>0</v>
      </c>
      <c r="G17" s="33" t="s">
        <v>358</v>
      </c>
      <c r="H17" s="33" t="s">
        <v>285</v>
      </c>
    </row>
    <row r="18" spans="4:8" x14ac:dyDescent="0.2">
      <c r="D18" s="31">
        <f t="shared" si="0"/>
        <v>-1E-4</v>
      </c>
      <c r="E18" s="34">
        <v>1E-4</v>
      </c>
      <c r="F18" s="31">
        <v>0</v>
      </c>
      <c r="G18" s="33" t="s">
        <v>361</v>
      </c>
      <c r="H18" s="33" t="s">
        <v>269</v>
      </c>
    </row>
    <row r="19" spans="4:8" x14ac:dyDescent="0.2">
      <c r="D19" s="31">
        <f t="shared" si="0"/>
        <v>4.4000000000000003E-3</v>
      </c>
      <c r="E19" s="34">
        <v>0</v>
      </c>
      <c r="F19" s="31">
        <v>4.4000000000000003E-3</v>
      </c>
      <c r="G19" s="33" t="s">
        <v>219</v>
      </c>
      <c r="H19" s="33" t="s">
        <v>264</v>
      </c>
    </row>
    <row r="20" spans="4:8" x14ac:dyDescent="0.2">
      <c r="D20" s="31">
        <f t="shared" si="0"/>
        <v>-1.2999999999999999E-3</v>
      </c>
      <c r="E20" s="34">
        <v>3.3999999999999998E-3</v>
      </c>
      <c r="F20" s="31">
        <v>2.0999999999999999E-3</v>
      </c>
      <c r="G20" s="33" t="s">
        <v>215</v>
      </c>
      <c r="H20" s="33" t="s">
        <v>265</v>
      </c>
    </row>
    <row r="21" spans="4:8" x14ac:dyDescent="0.2">
      <c r="D21" s="31">
        <f t="shared" si="0"/>
        <v>-5.0000000000000001E-4</v>
      </c>
      <c r="E21" s="34">
        <v>5.0000000000000001E-4</v>
      </c>
      <c r="F21" s="32" t="s">
        <v>417</v>
      </c>
      <c r="G21" s="33" t="s">
        <v>355</v>
      </c>
      <c r="H21" s="33" t="s">
        <v>269</v>
      </c>
    </row>
    <row r="22" spans="4:8" ht="24" x14ac:dyDescent="0.2">
      <c r="D22" s="31">
        <f t="shared" si="0"/>
        <v>-6.0000000000000001E-3</v>
      </c>
      <c r="E22" s="34">
        <v>6.0000000000000001E-3</v>
      </c>
      <c r="F22" s="31">
        <v>0</v>
      </c>
      <c r="G22" s="33" t="s">
        <v>367</v>
      </c>
      <c r="H22" s="33" t="s">
        <v>264</v>
      </c>
    </row>
    <row r="23" spans="4:8" x14ac:dyDescent="0.2">
      <c r="D23" s="31">
        <f t="shared" si="0"/>
        <v>1.2999999999999999E-3</v>
      </c>
      <c r="E23" s="34">
        <v>4.0000000000000001E-3</v>
      </c>
      <c r="F23" s="31">
        <v>5.3E-3</v>
      </c>
      <c r="G23" s="33" t="s">
        <v>241</v>
      </c>
      <c r="H23" s="33" t="s">
        <v>264</v>
      </c>
    </row>
    <row r="24" spans="4:8" x14ac:dyDescent="0.2">
      <c r="D24" s="31">
        <f t="shared" si="0"/>
        <v>-5.0000000000000001E-3</v>
      </c>
      <c r="E24" s="34">
        <v>5.0000000000000001E-3</v>
      </c>
      <c r="F24" s="31">
        <v>0</v>
      </c>
      <c r="G24" s="33" t="s">
        <v>409</v>
      </c>
      <c r="H24" s="33" t="s">
        <v>264</v>
      </c>
    </row>
    <row r="25" spans="4:8" x14ac:dyDescent="0.2">
      <c r="D25" s="31">
        <f t="shared" si="0"/>
        <v>-8.0000000000000004E-4</v>
      </c>
      <c r="E25" s="34">
        <v>8.0000000000000004E-4</v>
      </c>
      <c r="F25" s="31">
        <v>0</v>
      </c>
      <c r="G25" s="33" t="s">
        <v>349</v>
      </c>
      <c r="H25" s="33" t="s">
        <v>282</v>
      </c>
    </row>
    <row r="26" spans="4:8" x14ac:dyDescent="0.2">
      <c r="D26" s="31">
        <f t="shared" si="0"/>
        <v>-1.1999999999999999E-3</v>
      </c>
      <c r="E26" s="34">
        <v>1.1999999999999999E-3</v>
      </c>
      <c r="F26" s="31">
        <v>0</v>
      </c>
      <c r="G26" s="33" t="s">
        <v>359</v>
      </c>
      <c r="H26" s="33" t="s">
        <v>286</v>
      </c>
    </row>
    <row r="27" spans="4:8" x14ac:dyDescent="0.2">
      <c r="D27" s="31">
        <f t="shared" si="0"/>
        <v>-1E-4</v>
      </c>
      <c r="E27" s="34">
        <v>1E-4</v>
      </c>
      <c r="F27" s="31">
        <v>0</v>
      </c>
      <c r="G27" s="33" t="s">
        <v>399</v>
      </c>
      <c r="H27" s="33" t="s">
        <v>264</v>
      </c>
    </row>
    <row r="28" spans="4:8" x14ac:dyDescent="0.2">
      <c r="D28" s="31">
        <f t="shared" si="0"/>
        <v>-2.0000000000000001E-4</v>
      </c>
      <c r="E28" s="34">
        <v>2.0000000000000001E-4</v>
      </c>
      <c r="F28" s="31">
        <v>0</v>
      </c>
      <c r="G28" s="33" t="s">
        <v>414</v>
      </c>
      <c r="H28" s="33" t="s">
        <v>264</v>
      </c>
    </row>
    <row r="29" spans="4:8" ht="24" x14ac:dyDescent="0.2">
      <c r="D29" s="31">
        <f t="shared" si="0"/>
        <v>-2.9999999999999997E-4</v>
      </c>
      <c r="E29" s="34">
        <v>2.9999999999999997E-4</v>
      </c>
      <c r="F29" s="31">
        <v>0</v>
      </c>
      <c r="G29" s="33" t="s">
        <v>372</v>
      </c>
      <c r="H29" s="33" t="s">
        <v>268</v>
      </c>
    </row>
    <row r="30" spans="4:8" x14ac:dyDescent="0.2">
      <c r="D30" s="31">
        <f t="shared" si="0"/>
        <v>-1E-4</v>
      </c>
      <c r="E30" s="34">
        <v>1E-4</v>
      </c>
      <c r="F30" s="31">
        <v>0</v>
      </c>
      <c r="G30" s="33" t="s">
        <v>403</v>
      </c>
      <c r="H30" s="33" t="s">
        <v>264</v>
      </c>
    </row>
    <row r="31" spans="4:8" x14ac:dyDescent="0.2">
      <c r="D31" s="31">
        <f t="shared" si="0"/>
        <v>-2.8E-3</v>
      </c>
      <c r="E31" s="34">
        <v>2.8E-3</v>
      </c>
      <c r="F31" s="31">
        <v>0</v>
      </c>
      <c r="G31" s="33" t="s">
        <v>397</v>
      </c>
      <c r="H31" s="33" t="s">
        <v>264</v>
      </c>
    </row>
    <row r="32" spans="4:8" x14ac:dyDescent="0.2">
      <c r="D32" s="31">
        <f t="shared" si="0"/>
        <v>1.9E-3</v>
      </c>
      <c r="E32" s="34">
        <v>0</v>
      </c>
      <c r="F32" s="31">
        <v>1.9E-3</v>
      </c>
      <c r="G32" s="33" t="s">
        <v>208</v>
      </c>
      <c r="H32" s="33" t="s">
        <v>264</v>
      </c>
    </row>
    <row r="33" spans="4:8" ht="24" x14ac:dyDescent="0.2">
      <c r="D33" s="31">
        <f t="shared" si="0"/>
        <v>6.4999999999999997E-3</v>
      </c>
      <c r="E33" s="34">
        <v>0</v>
      </c>
      <c r="F33" s="31">
        <v>6.4999999999999997E-3</v>
      </c>
      <c r="G33" s="33" t="s">
        <v>243</v>
      </c>
      <c r="H33" s="33" t="s">
        <v>266</v>
      </c>
    </row>
    <row r="34" spans="4:8" ht="24" x14ac:dyDescent="0.2">
      <c r="D34" s="31">
        <f t="shared" si="0"/>
        <v>-1.1000000000000001E-3</v>
      </c>
      <c r="E34" s="34">
        <v>2.2000000000000001E-3</v>
      </c>
      <c r="F34" s="31">
        <v>1.1000000000000001E-3</v>
      </c>
      <c r="G34" s="33" t="s">
        <v>239</v>
      </c>
      <c r="H34" s="33" t="s">
        <v>266</v>
      </c>
    </row>
    <row r="35" spans="4:8" x14ac:dyDescent="0.2">
      <c r="D35" s="31">
        <f t="shared" si="0"/>
        <v>4.5999999999999999E-3</v>
      </c>
      <c r="E35" s="34">
        <v>0.01</v>
      </c>
      <c r="F35" s="31">
        <v>1.46E-2</v>
      </c>
      <c r="G35" s="33" t="s">
        <v>232</v>
      </c>
      <c r="H35" s="33" t="s">
        <v>264</v>
      </c>
    </row>
    <row r="36" spans="4:8" x14ac:dyDescent="0.2">
      <c r="D36" s="31">
        <f t="shared" si="0"/>
        <v>-1.6000000000000001E-3</v>
      </c>
      <c r="E36" s="34">
        <v>1.6000000000000001E-3</v>
      </c>
      <c r="F36" s="31">
        <v>0</v>
      </c>
      <c r="G36" s="33" t="s">
        <v>362</v>
      </c>
      <c r="H36" s="33" t="s">
        <v>272</v>
      </c>
    </row>
    <row r="37" spans="4:8" x14ac:dyDescent="0.2">
      <c r="D37" s="31">
        <f t="shared" si="0"/>
        <v>-1.9E-3</v>
      </c>
      <c r="E37" s="34">
        <v>1.9E-3</v>
      </c>
      <c r="F37" s="31">
        <v>0</v>
      </c>
      <c r="G37" s="33" t="s">
        <v>348</v>
      </c>
      <c r="H37" s="33" t="s">
        <v>264</v>
      </c>
    </row>
    <row r="38" spans="4:8" ht="24" x14ac:dyDescent="0.2">
      <c r="D38" s="31">
        <f t="shared" si="0"/>
        <v>-1.6000000000000001E-3</v>
      </c>
      <c r="E38" s="34">
        <v>1.6000000000000001E-3</v>
      </c>
      <c r="F38" s="31">
        <v>0</v>
      </c>
      <c r="G38" s="33" t="s">
        <v>242</v>
      </c>
      <c r="H38" s="33" t="s">
        <v>276</v>
      </c>
    </row>
    <row r="39" spans="4:8" ht="24" x14ac:dyDescent="0.2">
      <c r="D39" s="31">
        <f t="shared" si="0"/>
        <v>-6.9999999999999999E-4</v>
      </c>
      <c r="E39" s="34">
        <v>6.9999999999999999E-4</v>
      </c>
      <c r="F39" s="31">
        <v>0</v>
      </c>
      <c r="G39" s="33" t="s">
        <v>84</v>
      </c>
      <c r="H39" s="33" t="s">
        <v>268</v>
      </c>
    </row>
    <row r="40" spans="4:8" x14ac:dyDescent="0.2">
      <c r="D40" s="31">
        <f t="shared" si="0"/>
        <v>5.9999999999999984E-4</v>
      </c>
      <c r="E40" s="34">
        <v>0.02</v>
      </c>
      <c r="F40" s="31">
        <v>2.06E-2</v>
      </c>
      <c r="G40" s="33" t="s">
        <v>222</v>
      </c>
      <c r="H40" s="33" t="s">
        <v>264</v>
      </c>
    </row>
    <row r="41" spans="4:8" x14ac:dyDescent="0.2">
      <c r="D41" s="31">
        <f t="shared" si="0"/>
        <v>-7.9000000000000008E-3</v>
      </c>
      <c r="E41" s="34">
        <v>7.9000000000000008E-3</v>
      </c>
      <c r="F41" s="31">
        <v>0</v>
      </c>
      <c r="G41" s="33" t="s">
        <v>407</v>
      </c>
      <c r="H41" s="33" t="s">
        <v>264</v>
      </c>
    </row>
    <row r="42" spans="4:8" ht="24" x14ac:dyDescent="0.2">
      <c r="D42" s="31">
        <f t="shared" si="0"/>
        <v>-5.4999999999999997E-3</v>
      </c>
      <c r="E42" s="34">
        <v>5.4999999999999997E-3</v>
      </c>
      <c r="F42" s="31">
        <v>0</v>
      </c>
      <c r="G42" s="33" t="s">
        <v>415</v>
      </c>
      <c r="H42" s="33" t="s">
        <v>275</v>
      </c>
    </row>
    <row r="43" spans="4:8" x14ac:dyDescent="0.2">
      <c r="D43" s="31">
        <f t="shared" si="0"/>
        <v>-1E-4</v>
      </c>
      <c r="E43" s="38">
        <v>1E-4</v>
      </c>
      <c r="F43" s="31">
        <v>0</v>
      </c>
      <c r="G43" s="33" t="s">
        <v>402</v>
      </c>
      <c r="H43" s="33" t="s">
        <v>264</v>
      </c>
    </row>
    <row r="44" spans="4:8" x14ac:dyDescent="0.2">
      <c r="D44" s="31">
        <f t="shared" si="0"/>
        <v>-1E-4</v>
      </c>
      <c r="E44" s="34">
        <v>1E-4</v>
      </c>
      <c r="F44" s="31">
        <v>0</v>
      </c>
      <c r="G44" s="33" t="s">
        <v>410</v>
      </c>
      <c r="H44" s="33" t="s">
        <v>264</v>
      </c>
    </row>
    <row r="45" spans="4:8" x14ac:dyDescent="0.2">
      <c r="D45" s="31">
        <f t="shared" si="0"/>
        <v>-1E-4</v>
      </c>
      <c r="E45" s="34">
        <v>1E-4</v>
      </c>
      <c r="F45" s="31">
        <v>0</v>
      </c>
      <c r="G45" s="33" t="s">
        <v>412</v>
      </c>
      <c r="H45" s="33" t="s">
        <v>264</v>
      </c>
    </row>
    <row r="46" spans="4:8" x14ac:dyDescent="0.2">
      <c r="D46" s="31">
        <f t="shared" si="0"/>
        <v>0</v>
      </c>
      <c r="E46" s="34">
        <v>0</v>
      </c>
      <c r="F46" s="31">
        <v>0</v>
      </c>
      <c r="G46" s="33" t="s">
        <v>413</v>
      </c>
      <c r="H46" s="33" t="s">
        <v>264</v>
      </c>
    </row>
    <row r="47" spans="4:8" x14ac:dyDescent="0.2">
      <c r="D47" s="31">
        <f t="shared" si="0"/>
        <v>-1E-4</v>
      </c>
      <c r="E47" s="34">
        <v>1E-4</v>
      </c>
      <c r="F47" s="31">
        <v>0</v>
      </c>
      <c r="G47" s="33" t="s">
        <v>406</v>
      </c>
      <c r="H47" s="33" t="s">
        <v>264</v>
      </c>
    </row>
    <row r="48" spans="4:8" ht="24" x14ac:dyDescent="0.2">
      <c r="D48" s="31">
        <f t="shared" si="0"/>
        <v>3.3000000000000008E-3</v>
      </c>
      <c r="E48" s="34">
        <v>1.4999999999999999E-2</v>
      </c>
      <c r="F48" s="31">
        <v>1.83E-2</v>
      </c>
      <c r="G48" s="33" t="s">
        <v>231</v>
      </c>
      <c r="H48" s="33" t="s">
        <v>265</v>
      </c>
    </row>
    <row r="49" spans="4:8" x14ac:dyDescent="0.2">
      <c r="D49" s="31">
        <f t="shared" si="0"/>
        <v>4.1000000000000003E-3</v>
      </c>
      <c r="E49" s="34">
        <v>0</v>
      </c>
      <c r="F49" s="31">
        <v>4.1000000000000003E-3</v>
      </c>
      <c r="G49" s="33" t="s">
        <v>240</v>
      </c>
      <c r="H49" s="33" t="s">
        <v>88</v>
      </c>
    </row>
    <row r="50" spans="4:8" x14ac:dyDescent="0.2">
      <c r="D50" s="31">
        <f t="shared" si="0"/>
        <v>5.1999999999999998E-3</v>
      </c>
      <c r="E50" s="34">
        <v>1E-4</v>
      </c>
      <c r="F50" s="31">
        <v>5.3E-3</v>
      </c>
      <c r="G50" s="33" t="s">
        <v>245</v>
      </c>
      <c r="H50" s="33" t="s">
        <v>264</v>
      </c>
    </row>
    <row r="51" spans="4:8" x14ac:dyDescent="0.2">
      <c r="D51" s="31">
        <f t="shared" si="0"/>
        <v>-1E-4</v>
      </c>
      <c r="E51" s="34">
        <v>1E-4</v>
      </c>
      <c r="F51" s="32" t="s">
        <v>293</v>
      </c>
      <c r="G51" s="33" t="s">
        <v>366</v>
      </c>
      <c r="H51" s="33" t="s">
        <v>268</v>
      </c>
    </row>
    <row r="52" spans="4:8" x14ac:dyDescent="0.2">
      <c r="D52" s="31">
        <f t="shared" si="0"/>
        <v>9.999999999999998E-4</v>
      </c>
      <c r="E52" s="34">
        <v>2.0000000000000001E-4</v>
      </c>
      <c r="F52" s="31">
        <v>1.1999999999999999E-3</v>
      </c>
      <c r="G52" s="33" t="s">
        <v>211</v>
      </c>
      <c r="H52" s="33" t="s">
        <v>265</v>
      </c>
    </row>
    <row r="53" spans="4:8" ht="24" x14ac:dyDescent="0.2">
      <c r="D53" s="31">
        <f t="shared" si="0"/>
        <v>-2.5999999999999999E-3</v>
      </c>
      <c r="E53" s="34">
        <v>2.5999999999999999E-3</v>
      </c>
      <c r="F53" s="31">
        <v>0</v>
      </c>
      <c r="G53" s="33" t="s">
        <v>368</v>
      </c>
      <c r="H53" s="33" t="s">
        <v>264</v>
      </c>
    </row>
    <row r="54" spans="4:8" x14ac:dyDescent="0.2">
      <c r="D54" s="31">
        <f t="shared" si="0"/>
        <v>-8.9999999999999998E-4</v>
      </c>
      <c r="E54" s="34">
        <v>8.9999999999999998E-4</v>
      </c>
      <c r="F54" s="31">
        <v>0</v>
      </c>
      <c r="G54" s="33" t="s">
        <v>369</v>
      </c>
      <c r="H54" s="33" t="s">
        <v>276</v>
      </c>
    </row>
    <row r="55" spans="4:8" x14ac:dyDescent="0.2">
      <c r="D55" s="31">
        <f t="shared" si="0"/>
        <v>-2.0000000000000001E-4</v>
      </c>
      <c r="E55" s="34">
        <v>2.0000000000000001E-4</v>
      </c>
      <c r="F55" s="31">
        <v>0</v>
      </c>
      <c r="G55" s="33" t="s">
        <v>365</v>
      </c>
      <c r="H55" s="33" t="s">
        <v>268</v>
      </c>
    </row>
    <row r="56" spans="4:8" ht="24" x14ac:dyDescent="0.2">
      <c r="D56" s="31">
        <f t="shared" si="0"/>
        <v>-2.0000000000000001E-4</v>
      </c>
      <c r="E56" s="34">
        <v>2.0000000000000001E-4</v>
      </c>
      <c r="F56" s="31">
        <v>0</v>
      </c>
      <c r="G56" s="33" t="s">
        <v>345</v>
      </c>
      <c r="H56" s="33" t="s">
        <v>267</v>
      </c>
    </row>
    <row r="57" spans="4:8" ht="24" x14ac:dyDescent="0.2">
      <c r="D57" s="31">
        <f t="shared" si="0"/>
        <v>-2.0000000000000001E-4</v>
      </c>
      <c r="E57" s="34">
        <v>2.0000000000000001E-4</v>
      </c>
      <c r="F57" s="31">
        <v>0</v>
      </c>
      <c r="G57" s="33" t="s">
        <v>356</v>
      </c>
      <c r="H57" s="33" t="s">
        <v>267</v>
      </c>
    </row>
    <row r="58" spans="4:8" x14ac:dyDescent="0.2">
      <c r="D58" s="31">
        <f t="shared" si="0"/>
        <v>3.5000000000000001E-3</v>
      </c>
      <c r="E58" s="34">
        <v>2.9999999999999997E-4</v>
      </c>
      <c r="F58" s="31">
        <v>3.8E-3</v>
      </c>
      <c r="G58" s="33" t="s">
        <v>226</v>
      </c>
      <c r="H58" s="33" t="s">
        <v>268</v>
      </c>
    </row>
    <row r="59" spans="4:8" x14ac:dyDescent="0.2">
      <c r="D59" s="31">
        <f t="shared" si="0"/>
        <v>1.9E-3</v>
      </c>
      <c r="E59" s="34">
        <v>0</v>
      </c>
      <c r="F59" s="31">
        <v>1.9E-3</v>
      </c>
      <c r="G59" s="33" t="s">
        <v>224</v>
      </c>
      <c r="H59" s="33" t="s">
        <v>272</v>
      </c>
    </row>
    <row r="60" spans="4:8" x14ac:dyDescent="0.2">
      <c r="D60" s="31">
        <f t="shared" si="0"/>
        <v>1.8999999999999998E-3</v>
      </c>
      <c r="E60" s="34">
        <v>5.0000000000000001E-3</v>
      </c>
      <c r="F60" s="31">
        <v>6.8999999999999999E-3</v>
      </c>
      <c r="G60" s="33" t="s">
        <v>217</v>
      </c>
      <c r="H60" s="33" t="s">
        <v>265</v>
      </c>
    </row>
    <row r="61" spans="4:8" ht="24" x14ac:dyDescent="0.2">
      <c r="D61" s="31">
        <f t="shared" si="0"/>
        <v>5.9999999999999984E-4</v>
      </c>
      <c r="E61" s="34">
        <v>1.1000000000000001E-3</v>
      </c>
      <c r="F61" s="31">
        <v>1.6999999999999999E-3</v>
      </c>
      <c r="G61" s="33" t="s">
        <v>214</v>
      </c>
      <c r="H61" s="33" t="s">
        <v>267</v>
      </c>
    </row>
    <row r="62" spans="4:8" ht="24" x14ac:dyDescent="0.2">
      <c r="D62" s="31">
        <f t="shared" si="0"/>
        <v>2.5999999999999999E-3</v>
      </c>
      <c r="E62" s="34">
        <v>0</v>
      </c>
      <c r="F62" s="31">
        <v>2.5999999999999999E-3</v>
      </c>
      <c r="G62" s="33" t="s">
        <v>216</v>
      </c>
      <c r="H62" s="33" t="s">
        <v>269</v>
      </c>
    </row>
    <row r="63" spans="4:8" ht="24" x14ac:dyDescent="0.2">
      <c r="D63" s="31">
        <f t="shared" si="0"/>
        <v>-4.0000000000000002E-4</v>
      </c>
      <c r="E63" s="34">
        <v>4.0000000000000002E-4</v>
      </c>
      <c r="F63" s="31">
        <v>0</v>
      </c>
      <c r="G63" s="33" t="s">
        <v>339</v>
      </c>
      <c r="H63" s="33" t="s">
        <v>266</v>
      </c>
    </row>
    <row r="64" spans="4:8" ht="24" x14ac:dyDescent="0.2">
      <c r="D64" s="31">
        <f t="shared" si="0"/>
        <v>-2.2000000000000001E-3</v>
      </c>
      <c r="E64" s="34">
        <v>2.2000000000000001E-3</v>
      </c>
      <c r="F64" s="31">
        <v>0</v>
      </c>
      <c r="G64" s="33" t="s">
        <v>363</v>
      </c>
      <c r="H64" s="33" t="s">
        <v>265</v>
      </c>
    </row>
    <row r="65" spans="4:8" x14ac:dyDescent="0.2">
      <c r="D65" s="31">
        <f t="shared" si="0"/>
        <v>2.5000000000000001E-3</v>
      </c>
      <c r="E65" s="34">
        <v>0</v>
      </c>
      <c r="F65" s="31">
        <v>2.5000000000000001E-3</v>
      </c>
      <c r="G65" s="33" t="s">
        <v>247</v>
      </c>
      <c r="H65" s="33" t="s">
        <v>265</v>
      </c>
    </row>
    <row r="66" spans="4:8" x14ac:dyDescent="0.2">
      <c r="D66" s="31">
        <f t="shared" si="0"/>
        <v>2.5000000000000001E-3</v>
      </c>
      <c r="E66" s="34">
        <v>0</v>
      </c>
      <c r="F66" s="31">
        <v>2.5000000000000001E-3</v>
      </c>
      <c r="G66" s="33" t="s">
        <v>213</v>
      </c>
      <c r="H66" s="33" t="s">
        <v>268</v>
      </c>
    </row>
    <row r="67" spans="4:8" x14ac:dyDescent="0.2">
      <c r="D67" s="31">
        <f t="shared" ref="D67:D130" si="1">F67-E67</f>
        <v>-2.0000000000000001E-4</v>
      </c>
      <c r="E67" s="34">
        <v>2.0000000000000001E-4</v>
      </c>
      <c r="F67" s="31">
        <v>0</v>
      </c>
      <c r="G67" s="33" t="s">
        <v>401</v>
      </c>
      <c r="H67" s="33" t="s">
        <v>264</v>
      </c>
    </row>
    <row r="68" spans="4:8" ht="24" x14ac:dyDescent="0.2">
      <c r="D68" s="31">
        <f t="shared" si="1"/>
        <v>-2.9999999999999997E-4</v>
      </c>
      <c r="E68" s="34">
        <v>2.9999999999999997E-4</v>
      </c>
      <c r="F68" s="31">
        <v>0</v>
      </c>
      <c r="G68" s="33" t="s">
        <v>343</v>
      </c>
      <c r="H68" s="33" t="s">
        <v>266</v>
      </c>
    </row>
    <row r="69" spans="4:8" ht="24" x14ac:dyDescent="0.2">
      <c r="D69" s="31">
        <f t="shared" si="1"/>
        <v>-1.8E-3</v>
      </c>
      <c r="E69" s="34">
        <v>1.8E-3</v>
      </c>
      <c r="F69" s="31">
        <v>0</v>
      </c>
      <c r="G69" s="33" t="s">
        <v>352</v>
      </c>
      <c r="H69" s="33"/>
    </row>
    <row r="70" spans="4:8" ht="24" x14ac:dyDescent="0.2">
      <c r="D70" s="31">
        <f t="shared" si="1"/>
        <v>-1E-4</v>
      </c>
      <c r="E70" s="34">
        <v>1E-4</v>
      </c>
      <c r="F70" s="31">
        <v>0</v>
      </c>
      <c r="G70" s="33" t="s">
        <v>342</v>
      </c>
      <c r="H70" s="33" t="s">
        <v>341</v>
      </c>
    </row>
    <row r="71" spans="4:8" x14ac:dyDescent="0.2">
      <c r="D71" s="31">
        <f t="shared" si="1"/>
        <v>0</v>
      </c>
      <c r="E71" s="34">
        <v>0</v>
      </c>
      <c r="F71" s="31">
        <v>0</v>
      </c>
      <c r="G71" s="33" t="s">
        <v>404</v>
      </c>
      <c r="H71" s="33" t="s">
        <v>264</v>
      </c>
    </row>
    <row r="72" spans="4:8" x14ac:dyDescent="0.2">
      <c r="D72" s="31">
        <f t="shared" si="1"/>
        <v>-2.0000000000000001E-4</v>
      </c>
      <c r="E72" s="34">
        <v>2.0000000000000001E-4</v>
      </c>
      <c r="F72" s="31">
        <v>0</v>
      </c>
      <c r="G72" s="33" t="s">
        <v>350</v>
      </c>
      <c r="H72" s="33" t="s">
        <v>268</v>
      </c>
    </row>
    <row r="73" spans="4:8" ht="24" x14ac:dyDescent="0.2">
      <c r="D73" s="31">
        <f t="shared" si="1"/>
        <v>-2.9999999999999997E-4</v>
      </c>
      <c r="E73" s="34">
        <v>2.9999999999999997E-4</v>
      </c>
      <c r="F73" s="31">
        <v>0</v>
      </c>
      <c r="G73" s="33" t="s">
        <v>344</v>
      </c>
      <c r="H73" s="33" t="s">
        <v>266</v>
      </c>
    </row>
    <row r="74" spans="4:8" ht="24" x14ac:dyDescent="0.2">
      <c r="D74" s="31">
        <f t="shared" si="1"/>
        <v>-1E-4</v>
      </c>
      <c r="E74" s="34">
        <v>1E-4</v>
      </c>
      <c r="F74" s="31">
        <v>0</v>
      </c>
      <c r="G74" s="33" t="s">
        <v>411</v>
      </c>
      <c r="H74" s="33" t="s">
        <v>282</v>
      </c>
    </row>
    <row r="75" spans="4:8" x14ac:dyDescent="0.2">
      <c r="D75" s="31">
        <f t="shared" si="1"/>
        <v>-2.0000000000000001E-4</v>
      </c>
      <c r="E75" s="34">
        <v>2.0000000000000001E-4</v>
      </c>
      <c r="F75" s="31">
        <v>0</v>
      </c>
      <c r="G75" s="33" t="s">
        <v>400</v>
      </c>
      <c r="H75" s="33" t="s">
        <v>264</v>
      </c>
    </row>
    <row r="76" spans="4:8" ht="24" x14ac:dyDescent="0.2">
      <c r="D76" s="31">
        <f t="shared" si="1"/>
        <v>-1E-3</v>
      </c>
      <c r="E76" s="34">
        <v>1E-3</v>
      </c>
      <c r="F76" s="31">
        <v>0</v>
      </c>
      <c r="G76" s="33" t="s">
        <v>357</v>
      </c>
      <c r="H76" s="33" t="s">
        <v>266</v>
      </c>
    </row>
    <row r="77" spans="4:8" x14ac:dyDescent="0.2">
      <c r="D77" s="31">
        <f t="shared" si="1"/>
        <v>-3.9999999999999975E-4</v>
      </c>
      <c r="E77" s="34">
        <v>3.0999999999999999E-3</v>
      </c>
      <c r="F77" s="31">
        <v>2.7000000000000001E-3</v>
      </c>
      <c r="G77" s="33" t="s">
        <v>225</v>
      </c>
      <c r="H77" s="33" t="s">
        <v>272</v>
      </c>
    </row>
    <row r="78" spans="4:8" x14ac:dyDescent="0.2">
      <c r="D78" s="31">
        <f t="shared" si="1"/>
        <v>-1.1000000000000001E-3</v>
      </c>
      <c r="E78" s="34">
        <v>1.1000000000000001E-3</v>
      </c>
      <c r="F78" s="31">
        <v>0</v>
      </c>
      <c r="G78" s="33" t="s">
        <v>340</v>
      </c>
      <c r="H78" s="33" t="s">
        <v>286</v>
      </c>
    </row>
    <row r="79" spans="4:8" ht="24" x14ac:dyDescent="0.2">
      <c r="D79" s="31">
        <f t="shared" si="1"/>
        <v>2.2000000000000001E-3</v>
      </c>
      <c r="E79" s="34">
        <v>5.0000000000000001E-4</v>
      </c>
      <c r="F79" s="31">
        <v>2.7000000000000001E-3</v>
      </c>
      <c r="G79" s="33" t="s">
        <v>244</v>
      </c>
      <c r="H79" s="33" t="s">
        <v>266</v>
      </c>
    </row>
    <row r="80" spans="4:8" x14ac:dyDescent="0.2">
      <c r="D80" s="31">
        <f t="shared" si="1"/>
        <v>2.9000000000000002E-3</v>
      </c>
      <c r="E80" s="34">
        <v>1E-4</v>
      </c>
      <c r="F80" s="31">
        <v>3.0000000000000001E-3</v>
      </c>
      <c r="G80" s="33" t="s">
        <v>236</v>
      </c>
      <c r="H80" s="33" t="s">
        <v>264</v>
      </c>
    </row>
    <row r="81" spans="4:8" x14ac:dyDescent="0.2">
      <c r="D81" s="31">
        <f t="shared" si="1"/>
        <v>5.1000000000000004E-3</v>
      </c>
      <c r="E81" s="34">
        <v>0</v>
      </c>
      <c r="F81" s="31">
        <v>5.1000000000000004E-3</v>
      </c>
      <c r="G81" s="33" t="s">
        <v>289</v>
      </c>
      <c r="H81" s="33" t="s">
        <v>264</v>
      </c>
    </row>
    <row r="82" spans="4:8" x14ac:dyDescent="0.2">
      <c r="D82" s="31">
        <f t="shared" si="1"/>
        <v>-3.3E-3</v>
      </c>
      <c r="E82" s="34">
        <v>3.3E-3</v>
      </c>
      <c r="F82" s="32" t="s">
        <v>293</v>
      </c>
      <c r="G82" s="33" t="s">
        <v>83</v>
      </c>
      <c r="H82" s="33" t="s">
        <v>265</v>
      </c>
    </row>
    <row r="83" spans="4:8" x14ac:dyDescent="0.2">
      <c r="D83" s="31">
        <f t="shared" si="1"/>
        <v>-1E-4</v>
      </c>
      <c r="E83" s="34">
        <v>1E-4</v>
      </c>
      <c r="F83" s="32" t="s">
        <v>293</v>
      </c>
      <c r="G83" s="33" t="s">
        <v>353</v>
      </c>
      <c r="H83" s="33" t="s">
        <v>283</v>
      </c>
    </row>
    <row r="84" spans="4:8" ht="24" x14ac:dyDescent="0.2">
      <c r="D84" s="31">
        <f t="shared" si="1"/>
        <v>5.0000000000000001E-3</v>
      </c>
      <c r="E84" s="34">
        <v>0</v>
      </c>
      <c r="F84" s="31">
        <v>5.0000000000000001E-3</v>
      </c>
      <c r="G84" s="33" t="s">
        <v>212</v>
      </c>
      <c r="H84" s="33" t="s">
        <v>267</v>
      </c>
    </row>
    <row r="85" spans="4:8" x14ac:dyDescent="0.2">
      <c r="D85" s="31">
        <f t="shared" si="1"/>
        <v>5.1000000000000004E-3</v>
      </c>
      <c r="E85" s="34">
        <v>1.4999999999999999E-2</v>
      </c>
      <c r="F85" s="31">
        <v>2.01E-2</v>
      </c>
      <c r="G85" s="33" t="s">
        <v>235</v>
      </c>
      <c r="H85" s="33" t="s">
        <v>264</v>
      </c>
    </row>
    <row r="86" spans="4:8" x14ac:dyDescent="0.2">
      <c r="D86" s="31">
        <f t="shared" si="1"/>
        <v>-2.0000000000000001E-4</v>
      </c>
      <c r="E86" s="34">
        <v>2.0000000000000001E-4</v>
      </c>
      <c r="F86" s="32" t="s">
        <v>293</v>
      </c>
      <c r="G86" s="33" t="s">
        <v>408</v>
      </c>
      <c r="H86" s="33" t="s">
        <v>264</v>
      </c>
    </row>
    <row r="87" spans="4:8" x14ac:dyDescent="0.2">
      <c r="D87" s="31">
        <f t="shared" si="1"/>
        <v>-2.9999999999999997E-4</v>
      </c>
      <c r="E87" s="34">
        <v>2.9999999999999997E-4</v>
      </c>
      <c r="F87" s="32" t="s">
        <v>293</v>
      </c>
      <c r="G87" s="33" t="s">
        <v>364</v>
      </c>
      <c r="H87" s="33" t="s">
        <v>265</v>
      </c>
    </row>
    <row r="88" spans="4:8" x14ac:dyDescent="0.2">
      <c r="D88" s="31">
        <f t="shared" si="1"/>
        <v>4.8999999999999998E-3</v>
      </c>
      <c r="E88" s="34">
        <v>0</v>
      </c>
      <c r="F88" s="31">
        <v>4.8999999999999998E-3</v>
      </c>
      <c r="G88" s="33" t="s">
        <v>230</v>
      </c>
      <c r="H88" s="33" t="s">
        <v>264</v>
      </c>
    </row>
    <row r="89" spans="4:8" x14ac:dyDescent="0.2">
      <c r="D89" s="31">
        <f t="shared" si="1"/>
        <v>8.8000000000000005E-3</v>
      </c>
      <c r="E89" s="34">
        <v>0</v>
      </c>
      <c r="F89" s="31">
        <v>8.8000000000000005E-3</v>
      </c>
      <c r="G89" s="33" t="s">
        <v>237</v>
      </c>
      <c r="H89" s="33" t="s">
        <v>264</v>
      </c>
    </row>
    <row r="90" spans="4:8" x14ac:dyDescent="0.2">
      <c r="D90" s="31">
        <f t="shared" si="1"/>
        <v>1.9999999999999966E-4</v>
      </c>
      <c r="E90" s="34">
        <v>5.4000000000000003E-3</v>
      </c>
      <c r="F90" s="31">
        <v>5.5999999999999999E-3</v>
      </c>
      <c r="G90" s="33" t="s">
        <v>233</v>
      </c>
      <c r="H90" s="33" t="s">
        <v>275</v>
      </c>
    </row>
    <row r="91" spans="4:8" ht="24" x14ac:dyDescent="0.2">
      <c r="D91" s="31">
        <f t="shared" si="1"/>
        <v>4.0000000000000001E-3</v>
      </c>
      <c r="E91" s="34">
        <v>1E-4</v>
      </c>
      <c r="F91" s="31">
        <v>4.1000000000000003E-3</v>
      </c>
      <c r="G91" s="33" t="s">
        <v>234</v>
      </c>
      <c r="H91" s="33" t="s">
        <v>264</v>
      </c>
    </row>
    <row r="92" spans="4:8" x14ac:dyDescent="0.2">
      <c r="D92" s="31">
        <f t="shared" si="1"/>
        <v>-1E-4</v>
      </c>
      <c r="E92" s="34">
        <v>1E-4</v>
      </c>
      <c r="F92" s="32" t="s">
        <v>293</v>
      </c>
      <c r="G92" s="33" t="s">
        <v>405</v>
      </c>
      <c r="H92" s="33" t="s">
        <v>264</v>
      </c>
    </row>
    <row r="93" spans="4:8" x14ac:dyDescent="0.2">
      <c r="D93" s="31">
        <f t="shared" si="1"/>
        <v>-4.0000000000000002E-4</v>
      </c>
      <c r="E93" s="34">
        <v>4.0000000000000002E-4</v>
      </c>
      <c r="F93" s="32" t="s">
        <v>293</v>
      </c>
      <c r="G93" s="33" t="s">
        <v>398</v>
      </c>
      <c r="H93" s="33" t="s">
        <v>264</v>
      </c>
    </row>
    <row r="94" spans="4:8" x14ac:dyDescent="0.2">
      <c r="D94" s="31">
        <f t="shared" si="1"/>
        <v>3.0000000000000001E-3</v>
      </c>
      <c r="E94" s="34">
        <v>0</v>
      </c>
      <c r="F94" s="31">
        <v>3.0000000000000001E-3</v>
      </c>
      <c r="G94" s="33" t="s">
        <v>227</v>
      </c>
      <c r="H94" s="33" t="s">
        <v>65</v>
      </c>
    </row>
    <row r="95" spans="4:8" x14ac:dyDescent="0.2">
      <c r="D95" s="31">
        <f t="shared" si="1"/>
        <v>-2.0000000000000001E-4</v>
      </c>
      <c r="E95" s="34">
        <v>2.0000000000000001E-4</v>
      </c>
      <c r="F95" s="32" t="s">
        <v>293</v>
      </c>
      <c r="G95" s="33" t="s">
        <v>98</v>
      </c>
      <c r="H95" s="33" t="s">
        <v>15</v>
      </c>
    </row>
    <row r="96" spans="4:8" x14ac:dyDescent="0.2">
      <c r="D96" s="31">
        <f t="shared" si="1"/>
        <v>-5.0000000000000001E-4</v>
      </c>
      <c r="E96" s="34">
        <v>5.0000000000000001E-4</v>
      </c>
      <c r="F96" s="32" t="s">
        <v>293</v>
      </c>
      <c r="G96" s="33" t="s">
        <v>187</v>
      </c>
      <c r="H96" s="33" t="s">
        <v>298</v>
      </c>
    </row>
    <row r="97" spans="4:8" x14ac:dyDescent="0.2">
      <c r="D97" s="31">
        <f t="shared" si="1"/>
        <v>0</v>
      </c>
      <c r="E97" s="34">
        <v>0</v>
      </c>
      <c r="F97" s="32" t="s">
        <v>293</v>
      </c>
      <c r="G97" s="33" t="s">
        <v>197</v>
      </c>
      <c r="H97" s="33" t="s">
        <v>69</v>
      </c>
    </row>
    <row r="98" spans="4:8" x14ac:dyDescent="0.2">
      <c r="D98" s="31">
        <f t="shared" si="1"/>
        <v>-2.9999999999999997E-4</v>
      </c>
      <c r="E98" s="34">
        <v>2.9999999999999997E-4</v>
      </c>
      <c r="F98" s="32" t="s">
        <v>293</v>
      </c>
      <c r="G98" s="33" t="s">
        <v>137</v>
      </c>
      <c r="H98" s="33" t="s">
        <v>79</v>
      </c>
    </row>
    <row r="99" spans="4:8" x14ac:dyDescent="0.2">
      <c r="D99" s="31">
        <f t="shared" si="1"/>
        <v>-5.0000000000000001E-4</v>
      </c>
      <c r="E99" s="34">
        <v>5.0000000000000001E-4</v>
      </c>
      <c r="F99" s="32" t="s">
        <v>293</v>
      </c>
      <c r="G99" s="33" t="s">
        <v>104</v>
      </c>
      <c r="H99" s="33" t="s">
        <v>15</v>
      </c>
    </row>
    <row r="100" spans="4:8" x14ac:dyDescent="0.2">
      <c r="D100" s="31">
        <f t="shared" si="1"/>
        <v>0</v>
      </c>
      <c r="E100" s="34">
        <v>0</v>
      </c>
      <c r="F100" s="32" t="s">
        <v>293</v>
      </c>
      <c r="G100" s="33" t="s">
        <v>309</v>
      </c>
      <c r="H100" s="33" t="s">
        <v>15</v>
      </c>
    </row>
    <row r="101" spans="4:8" x14ac:dyDescent="0.2">
      <c r="D101" s="31">
        <f t="shared" si="1"/>
        <v>-5.0000000000000001E-4</v>
      </c>
      <c r="E101" s="34">
        <v>5.0000000000000001E-4</v>
      </c>
      <c r="F101" s="32" t="s">
        <v>293</v>
      </c>
      <c r="G101" s="33" t="s">
        <v>308</v>
      </c>
      <c r="H101" s="33" t="s">
        <v>273</v>
      </c>
    </row>
    <row r="102" spans="4:8" x14ac:dyDescent="0.2">
      <c r="D102" s="31">
        <f t="shared" si="1"/>
        <v>-2.9999999999999997E-4</v>
      </c>
      <c r="E102" s="34">
        <v>2.9999999999999997E-4</v>
      </c>
      <c r="F102" s="32" t="s">
        <v>293</v>
      </c>
      <c r="G102" s="33" t="s">
        <v>322</v>
      </c>
      <c r="H102" s="33" t="s">
        <v>74</v>
      </c>
    </row>
    <row r="103" spans="4:8" x14ac:dyDescent="0.2">
      <c r="D103" s="31">
        <f t="shared" si="1"/>
        <v>0</v>
      </c>
      <c r="E103" s="34">
        <v>0</v>
      </c>
      <c r="F103" s="32" t="s">
        <v>293</v>
      </c>
      <c r="G103" s="33" t="s">
        <v>323</v>
      </c>
      <c r="H103" s="33" t="s">
        <v>74</v>
      </c>
    </row>
    <row r="104" spans="4:8" x14ac:dyDescent="0.2">
      <c r="D104" s="31">
        <f t="shared" si="1"/>
        <v>-1E-4</v>
      </c>
      <c r="E104" s="34">
        <v>1E-4</v>
      </c>
      <c r="F104" s="32" t="s">
        <v>293</v>
      </c>
      <c r="G104" s="33" t="s">
        <v>160</v>
      </c>
      <c r="H104" s="33" t="s">
        <v>284</v>
      </c>
    </row>
    <row r="105" spans="4:8" x14ac:dyDescent="0.2">
      <c r="D105" s="31">
        <f t="shared" si="1"/>
        <v>-2.9999999999999997E-4</v>
      </c>
      <c r="E105" s="34">
        <v>2.9999999999999997E-4</v>
      </c>
      <c r="F105" s="32" t="s">
        <v>293</v>
      </c>
      <c r="G105" s="33" t="s">
        <v>171</v>
      </c>
      <c r="H105" s="33" t="s">
        <v>74</v>
      </c>
    </row>
    <row r="106" spans="4:8" x14ac:dyDescent="0.2">
      <c r="D106" s="31">
        <f t="shared" si="1"/>
        <v>-4.0000000000000002E-4</v>
      </c>
      <c r="E106" s="34">
        <v>4.0000000000000002E-4</v>
      </c>
      <c r="F106" s="32" t="s">
        <v>293</v>
      </c>
      <c r="G106" s="33" t="s">
        <v>190</v>
      </c>
      <c r="H106" s="33" t="s">
        <v>72</v>
      </c>
    </row>
    <row r="107" spans="4:8" x14ac:dyDescent="0.2">
      <c r="D107" s="31">
        <f t="shared" si="1"/>
        <v>0</v>
      </c>
      <c r="E107" s="34">
        <v>0</v>
      </c>
      <c r="F107" s="32" t="s">
        <v>293</v>
      </c>
      <c r="G107" s="33" t="s">
        <v>334</v>
      </c>
      <c r="H107" s="33" t="s">
        <v>72</v>
      </c>
    </row>
    <row r="108" spans="4:8" x14ac:dyDescent="0.2">
      <c r="D108" s="31">
        <f t="shared" si="1"/>
        <v>-2.0000000000000001E-4</v>
      </c>
      <c r="E108" s="34">
        <v>2.0000000000000001E-4</v>
      </c>
      <c r="F108" s="32" t="s">
        <v>293</v>
      </c>
      <c r="G108" s="33" t="s">
        <v>99</v>
      </c>
      <c r="H108" s="33" t="s">
        <v>15</v>
      </c>
    </row>
    <row r="109" spans="4:8" x14ac:dyDescent="0.2">
      <c r="D109" s="31">
        <f t="shared" si="1"/>
        <v>-4.0000000000000002E-4</v>
      </c>
      <c r="E109" s="34">
        <v>4.0000000000000002E-4</v>
      </c>
      <c r="F109" s="32" t="s">
        <v>293</v>
      </c>
      <c r="G109" s="33" t="s">
        <v>314</v>
      </c>
      <c r="H109" s="33" t="s">
        <v>15</v>
      </c>
    </row>
    <row r="110" spans="4:8" x14ac:dyDescent="0.2">
      <c r="D110" s="31">
        <f t="shared" si="1"/>
        <v>-1E-3</v>
      </c>
      <c r="E110" s="34">
        <v>1E-3</v>
      </c>
      <c r="F110" s="32" t="s">
        <v>293</v>
      </c>
      <c r="G110" s="33" t="s">
        <v>336</v>
      </c>
      <c r="H110" s="33" t="s">
        <v>73</v>
      </c>
    </row>
    <row r="111" spans="4:8" x14ac:dyDescent="0.2">
      <c r="D111" s="31">
        <f t="shared" si="1"/>
        <v>3.5999999999999999E-3</v>
      </c>
      <c r="E111" s="34">
        <v>0</v>
      </c>
      <c r="F111" s="31">
        <v>3.5999999999999999E-3</v>
      </c>
      <c r="G111" s="33" t="s">
        <v>288</v>
      </c>
      <c r="H111" s="33" t="s">
        <v>287</v>
      </c>
    </row>
    <row r="112" spans="4:8" x14ac:dyDescent="0.2">
      <c r="D112" s="31">
        <f t="shared" si="1"/>
        <v>8.0000000000000015E-4</v>
      </c>
      <c r="E112" s="34">
        <v>1.1999999999999999E-3</v>
      </c>
      <c r="F112" s="31">
        <v>2E-3</v>
      </c>
      <c r="G112" s="33" t="s">
        <v>166</v>
      </c>
      <c r="H112" s="33" t="s">
        <v>76</v>
      </c>
    </row>
    <row r="113" spans="4:8" x14ac:dyDescent="0.2">
      <c r="D113" s="31">
        <f t="shared" si="1"/>
        <v>-1E-4</v>
      </c>
      <c r="E113" s="34">
        <v>1E-4</v>
      </c>
      <c r="F113" s="32" t="s">
        <v>293</v>
      </c>
      <c r="G113" s="33" t="s">
        <v>124</v>
      </c>
      <c r="H113" s="33" t="s">
        <v>65</v>
      </c>
    </row>
    <row r="114" spans="4:8" x14ac:dyDescent="0.2">
      <c r="D114" s="31">
        <f t="shared" si="1"/>
        <v>-7.9999999999999993E-4</v>
      </c>
      <c r="E114" s="34">
        <v>1.6999999999999999E-3</v>
      </c>
      <c r="F114" s="31">
        <v>8.9999999999999998E-4</v>
      </c>
      <c r="G114" s="33" t="s">
        <v>127</v>
      </c>
      <c r="H114" s="33" t="s">
        <v>278</v>
      </c>
    </row>
    <row r="115" spans="4:8" x14ac:dyDescent="0.2">
      <c r="D115" s="31">
        <f t="shared" si="1"/>
        <v>-1E-4</v>
      </c>
      <c r="E115" s="34">
        <v>1E-4</v>
      </c>
      <c r="F115" s="32" t="s">
        <v>293</v>
      </c>
      <c r="G115" s="33" t="s">
        <v>205</v>
      </c>
      <c r="H115" s="33" t="s">
        <v>280</v>
      </c>
    </row>
    <row r="116" spans="4:8" x14ac:dyDescent="0.2">
      <c r="D116" s="31">
        <f t="shared" si="1"/>
        <v>0</v>
      </c>
      <c r="E116" s="34">
        <v>0</v>
      </c>
      <c r="F116" s="32" t="s">
        <v>293</v>
      </c>
      <c r="G116" s="33" t="s">
        <v>82</v>
      </c>
      <c r="H116" s="33" t="s">
        <v>66</v>
      </c>
    </row>
    <row r="117" spans="4:8" x14ac:dyDescent="0.2">
      <c r="D117" s="31">
        <f t="shared" si="1"/>
        <v>9.9999999999999937E-5</v>
      </c>
      <c r="E117" s="34">
        <v>8.0000000000000004E-4</v>
      </c>
      <c r="F117" s="31">
        <v>8.9999999999999998E-4</v>
      </c>
      <c r="G117" s="33" t="s">
        <v>252</v>
      </c>
      <c r="H117" s="33" t="s">
        <v>15</v>
      </c>
    </row>
    <row r="118" spans="4:8" x14ac:dyDescent="0.2">
      <c r="D118" s="31">
        <f t="shared" si="1"/>
        <v>1.6999999999999999E-3</v>
      </c>
      <c r="E118" s="34">
        <v>0</v>
      </c>
      <c r="F118" s="31">
        <v>1.6999999999999999E-3</v>
      </c>
      <c r="G118" s="33" t="s">
        <v>144</v>
      </c>
      <c r="H118" s="33" t="s">
        <v>270</v>
      </c>
    </row>
    <row r="119" spans="4:8" x14ac:dyDescent="0.2">
      <c r="D119" s="31">
        <f t="shared" si="1"/>
        <v>-2.0000000000000001E-4</v>
      </c>
      <c r="E119" s="34">
        <v>2.0000000000000001E-4</v>
      </c>
      <c r="F119" s="32" t="s">
        <v>293</v>
      </c>
      <c r="G119" s="33" t="s">
        <v>201</v>
      </c>
      <c r="H119" s="33" t="s">
        <v>68</v>
      </c>
    </row>
    <row r="120" spans="4:8" x14ac:dyDescent="0.2">
      <c r="D120" s="31">
        <f t="shared" si="1"/>
        <v>-2.0000000000000001E-4</v>
      </c>
      <c r="E120" s="34">
        <v>2.0000000000000001E-4</v>
      </c>
      <c r="F120" s="32" t="s">
        <v>293</v>
      </c>
      <c r="G120" s="33" t="s">
        <v>131</v>
      </c>
      <c r="H120" s="33" t="s">
        <v>66</v>
      </c>
    </row>
    <row r="121" spans="4:8" x14ac:dyDescent="0.2">
      <c r="D121" s="31">
        <f t="shared" si="1"/>
        <v>-6.1000000000000004E-3</v>
      </c>
      <c r="E121" s="34">
        <v>6.1000000000000004E-3</v>
      </c>
      <c r="F121" s="32" t="s">
        <v>293</v>
      </c>
      <c r="G121" s="33" t="s">
        <v>80</v>
      </c>
      <c r="H121" s="33" t="s">
        <v>15</v>
      </c>
    </row>
    <row r="122" spans="4:8" x14ac:dyDescent="0.2">
      <c r="D122" s="31">
        <f t="shared" si="1"/>
        <v>-8.0000000000000004E-4</v>
      </c>
      <c r="E122" s="34">
        <v>8.0000000000000004E-4</v>
      </c>
      <c r="F122" s="32" t="s">
        <v>293</v>
      </c>
      <c r="G122" s="33" t="s">
        <v>146</v>
      </c>
      <c r="H122" s="33" t="s">
        <v>270</v>
      </c>
    </row>
    <row r="123" spans="4:8" x14ac:dyDescent="0.2">
      <c r="D123" s="31">
        <f t="shared" si="1"/>
        <v>4.999999999999999E-4</v>
      </c>
      <c r="E123" s="34">
        <v>8.0000000000000004E-4</v>
      </c>
      <c r="F123" s="31">
        <v>1.2999999999999999E-3</v>
      </c>
      <c r="G123" s="33" t="s">
        <v>96</v>
      </c>
      <c r="H123" s="33" t="s">
        <v>15</v>
      </c>
    </row>
    <row r="124" spans="4:8" x14ac:dyDescent="0.2">
      <c r="D124" s="31">
        <f t="shared" si="1"/>
        <v>-2.9999999999999997E-4</v>
      </c>
      <c r="E124" s="34">
        <v>2.9999999999999997E-4</v>
      </c>
      <c r="F124" s="32" t="s">
        <v>293</v>
      </c>
      <c r="G124" s="33" t="s">
        <v>126</v>
      </c>
      <c r="H124" s="33" t="s">
        <v>65</v>
      </c>
    </row>
    <row r="125" spans="4:8" x14ac:dyDescent="0.2">
      <c r="D125" s="31">
        <f t="shared" si="1"/>
        <v>-1.5000000000000005E-3</v>
      </c>
      <c r="E125" s="34">
        <v>5.1000000000000004E-3</v>
      </c>
      <c r="F125" s="31">
        <v>3.5999999999999999E-3</v>
      </c>
      <c r="G125" s="33" t="s">
        <v>112</v>
      </c>
      <c r="H125" s="33" t="s">
        <v>15</v>
      </c>
    </row>
    <row r="126" spans="4:8" x14ac:dyDescent="0.2">
      <c r="D126" s="31">
        <f t="shared" si="1"/>
        <v>0</v>
      </c>
      <c r="E126" s="34">
        <v>0</v>
      </c>
      <c r="F126" s="32" t="s">
        <v>293</v>
      </c>
      <c r="G126" s="33" t="s">
        <v>169</v>
      </c>
      <c r="H126" s="33" t="s">
        <v>74</v>
      </c>
    </row>
    <row r="127" spans="4:8" x14ac:dyDescent="0.2">
      <c r="D127" s="31">
        <f t="shared" si="1"/>
        <v>-2.0000000000000001E-4</v>
      </c>
      <c r="E127" s="34">
        <v>2.0000000000000001E-4</v>
      </c>
      <c r="F127" s="32" t="s">
        <v>293</v>
      </c>
      <c r="G127" s="33" t="s">
        <v>154</v>
      </c>
      <c r="H127" s="33" t="s">
        <v>78</v>
      </c>
    </row>
    <row r="128" spans="4:8" x14ac:dyDescent="0.2">
      <c r="D128" s="31">
        <f t="shared" si="1"/>
        <v>-4.0000000000000002E-4</v>
      </c>
      <c r="E128" s="34">
        <v>4.0000000000000002E-4</v>
      </c>
      <c r="F128" s="32" t="s">
        <v>293</v>
      </c>
      <c r="G128" s="33" t="s">
        <v>189</v>
      </c>
      <c r="H128" s="33" t="s">
        <v>72</v>
      </c>
    </row>
    <row r="129" spans="4:8" x14ac:dyDescent="0.2">
      <c r="D129" s="31">
        <f t="shared" si="1"/>
        <v>-5.0000000000000001E-4</v>
      </c>
      <c r="E129" s="34">
        <v>5.0000000000000001E-4</v>
      </c>
      <c r="F129" s="32" t="s">
        <v>293</v>
      </c>
      <c r="G129" s="33" t="s">
        <v>110</v>
      </c>
      <c r="H129" s="33" t="s">
        <v>15</v>
      </c>
    </row>
    <row r="130" spans="4:8" x14ac:dyDescent="0.2">
      <c r="D130" s="31">
        <f t="shared" si="1"/>
        <v>2.9999999999999997E-4</v>
      </c>
      <c r="E130" s="34">
        <v>0</v>
      </c>
      <c r="F130" s="31">
        <v>2.9999999999999997E-4</v>
      </c>
      <c r="G130" s="33" t="s">
        <v>188</v>
      </c>
      <c r="H130" s="33" t="s">
        <v>72</v>
      </c>
    </row>
    <row r="131" spans="4:8" x14ac:dyDescent="0.2">
      <c r="D131" s="31">
        <f t="shared" ref="D131:D194" si="2">F131-E131</f>
        <v>2.3999999999999998E-3</v>
      </c>
      <c r="E131" s="34">
        <v>2.0000000000000001E-4</v>
      </c>
      <c r="F131" s="31">
        <v>2.5999999999999999E-3</v>
      </c>
      <c r="G131" s="33" t="s">
        <v>92</v>
      </c>
      <c r="H131" s="33" t="s">
        <v>15</v>
      </c>
    </row>
    <row r="132" spans="4:8" x14ac:dyDescent="0.2">
      <c r="D132" s="31">
        <f t="shared" si="2"/>
        <v>2.9999999999999992E-4</v>
      </c>
      <c r="E132" s="34">
        <v>1E-3</v>
      </c>
      <c r="F132" s="31">
        <v>1.2999999999999999E-3</v>
      </c>
      <c r="G132" s="33" t="s">
        <v>115</v>
      </c>
      <c r="H132" s="33" t="s">
        <v>15</v>
      </c>
    </row>
    <row r="133" spans="4:8" x14ac:dyDescent="0.2">
      <c r="D133" s="31">
        <f t="shared" si="2"/>
        <v>-6.9999999999999999E-4</v>
      </c>
      <c r="E133" s="34">
        <v>6.9999999999999999E-4</v>
      </c>
      <c r="F133" s="32" t="s">
        <v>293</v>
      </c>
      <c r="G133" s="33" t="s">
        <v>196</v>
      </c>
      <c r="H133" s="33" t="s">
        <v>70</v>
      </c>
    </row>
    <row r="134" spans="4:8" x14ac:dyDescent="0.2">
      <c r="D134" s="31">
        <f t="shared" si="2"/>
        <v>-8.0000000000000004E-4</v>
      </c>
      <c r="E134" s="34">
        <v>8.0000000000000004E-4</v>
      </c>
      <c r="F134" s="32" t="s">
        <v>293</v>
      </c>
      <c r="G134" s="33" t="s">
        <v>292</v>
      </c>
      <c r="H134" s="33" t="s">
        <v>15</v>
      </c>
    </row>
    <row r="135" spans="4:8" x14ac:dyDescent="0.2">
      <c r="D135" s="31">
        <f t="shared" si="2"/>
        <v>1.5E-3</v>
      </c>
      <c r="E135" s="34">
        <v>1.5E-3</v>
      </c>
      <c r="F135" s="31">
        <v>3.0000000000000001E-3</v>
      </c>
      <c r="G135" s="33" t="s">
        <v>133</v>
      </c>
      <c r="H135" s="33" t="s">
        <v>273</v>
      </c>
    </row>
    <row r="136" spans="4:8" x14ac:dyDescent="0.2">
      <c r="D136" s="31">
        <f t="shared" si="2"/>
        <v>-6.9999999999999999E-4</v>
      </c>
      <c r="E136" s="34">
        <v>6.9999999999999999E-4</v>
      </c>
      <c r="F136" s="32" t="s">
        <v>293</v>
      </c>
      <c r="G136" s="33" t="s">
        <v>165</v>
      </c>
      <c r="H136" s="33" t="s">
        <v>77</v>
      </c>
    </row>
    <row r="137" spans="4:8" x14ac:dyDescent="0.2">
      <c r="D137" s="31">
        <f t="shared" si="2"/>
        <v>1.2000000000000001E-3</v>
      </c>
      <c r="E137" s="34">
        <v>5.9999999999999995E-4</v>
      </c>
      <c r="F137" s="31">
        <v>1.8E-3</v>
      </c>
      <c r="G137" s="33" t="s">
        <v>164</v>
      </c>
      <c r="H137" s="33" t="s">
        <v>77</v>
      </c>
    </row>
    <row r="138" spans="4:8" x14ac:dyDescent="0.2">
      <c r="D138" s="31">
        <f t="shared" si="2"/>
        <v>9.999999999999998E-4</v>
      </c>
      <c r="E138" s="34">
        <v>1.6000000000000001E-3</v>
      </c>
      <c r="F138" s="31">
        <v>2.5999999999999999E-3</v>
      </c>
      <c r="G138" s="33" t="s">
        <v>117</v>
      </c>
      <c r="H138" s="33" t="s">
        <v>15</v>
      </c>
    </row>
    <row r="139" spans="4:8" x14ac:dyDescent="0.2">
      <c r="D139" s="31">
        <f t="shared" si="2"/>
        <v>2.0999999999999999E-3</v>
      </c>
      <c r="E139" s="34">
        <v>0</v>
      </c>
      <c r="F139" s="35">
        <v>2.0999999999999999E-3</v>
      </c>
      <c r="G139" s="33" t="s">
        <v>141</v>
      </c>
      <c r="H139" s="33" t="s">
        <v>270</v>
      </c>
    </row>
    <row r="140" spans="4:8" x14ac:dyDescent="0.2">
      <c r="D140" s="31">
        <f t="shared" si="2"/>
        <v>0</v>
      </c>
      <c r="E140" s="34">
        <v>0</v>
      </c>
      <c r="F140" s="32" t="s">
        <v>293</v>
      </c>
      <c r="G140" s="33" t="s">
        <v>200</v>
      </c>
      <c r="H140" s="33" t="s">
        <v>68</v>
      </c>
    </row>
    <row r="141" spans="4:8" x14ac:dyDescent="0.2">
      <c r="D141" s="31">
        <f t="shared" si="2"/>
        <v>-1.5999999999999999E-3</v>
      </c>
      <c r="E141" s="34">
        <v>3.3999999999999998E-3</v>
      </c>
      <c r="F141" s="31">
        <v>1.8E-3</v>
      </c>
      <c r="G141" s="33" t="s">
        <v>249</v>
      </c>
      <c r="H141" s="33" t="s">
        <v>79</v>
      </c>
    </row>
    <row r="142" spans="4:8" x14ac:dyDescent="0.2">
      <c r="D142" s="31">
        <f t="shared" si="2"/>
        <v>-1E-4</v>
      </c>
      <c r="E142" s="34">
        <v>1E-4</v>
      </c>
      <c r="F142" s="32" t="s">
        <v>293</v>
      </c>
      <c r="G142" s="33" t="s">
        <v>311</v>
      </c>
      <c r="H142" s="33" t="s">
        <v>15</v>
      </c>
    </row>
    <row r="143" spans="4:8" x14ac:dyDescent="0.2">
      <c r="D143" s="31">
        <f t="shared" si="2"/>
        <v>-5.9999999999999995E-4</v>
      </c>
      <c r="E143" s="34">
        <v>5.9999999999999995E-4</v>
      </c>
      <c r="F143" s="32" t="s">
        <v>293</v>
      </c>
      <c r="G143" s="33" t="s">
        <v>130</v>
      </c>
      <c r="H143" s="33" t="s">
        <v>278</v>
      </c>
    </row>
    <row r="144" spans="4:8" x14ac:dyDescent="0.2">
      <c r="D144" s="31">
        <f t="shared" si="2"/>
        <v>9.9999999999999991E-5</v>
      </c>
      <c r="E144" s="34">
        <v>4.0000000000000002E-4</v>
      </c>
      <c r="F144" s="31">
        <v>5.0000000000000001E-4</v>
      </c>
      <c r="G144" s="33" t="s">
        <v>103</v>
      </c>
      <c r="H144" s="33" t="s">
        <v>15</v>
      </c>
    </row>
    <row r="145" spans="4:8" x14ac:dyDescent="0.2">
      <c r="D145" s="31">
        <f t="shared" si="2"/>
        <v>-1E-4</v>
      </c>
      <c r="E145" s="34">
        <v>1E-4</v>
      </c>
      <c r="F145" s="32" t="s">
        <v>293</v>
      </c>
      <c r="G145" s="33" t="s">
        <v>320</v>
      </c>
      <c r="H145" s="33" t="s">
        <v>68</v>
      </c>
    </row>
    <row r="146" spans="4:8" x14ac:dyDescent="0.2">
      <c r="D146" s="31">
        <f t="shared" si="2"/>
        <v>-1E-4</v>
      </c>
      <c r="E146" s="34">
        <v>1E-4</v>
      </c>
      <c r="F146" s="32" t="s">
        <v>293</v>
      </c>
      <c r="G146" s="33" t="s">
        <v>129</v>
      </c>
      <c r="H146" s="33" t="s">
        <v>278</v>
      </c>
    </row>
    <row r="147" spans="4:8" x14ac:dyDescent="0.2">
      <c r="D147" s="31">
        <f t="shared" si="2"/>
        <v>-7.000000000000001E-4</v>
      </c>
      <c r="E147" s="34">
        <v>1.6000000000000001E-3</v>
      </c>
      <c r="F147" s="31">
        <v>8.9999999999999998E-4</v>
      </c>
      <c r="G147" s="33" t="s">
        <v>250</v>
      </c>
      <c r="H147" s="33" t="s">
        <v>15</v>
      </c>
    </row>
    <row r="148" spans="4:8" x14ac:dyDescent="0.2">
      <c r="D148" s="31">
        <f t="shared" si="2"/>
        <v>0</v>
      </c>
      <c r="E148" s="34">
        <v>0</v>
      </c>
      <c r="F148" s="32" t="s">
        <v>293</v>
      </c>
      <c r="G148" s="33" t="s">
        <v>315</v>
      </c>
      <c r="H148" s="33" t="s">
        <v>15</v>
      </c>
    </row>
    <row r="149" spans="4:8" x14ac:dyDescent="0.2">
      <c r="D149" s="31">
        <f t="shared" si="2"/>
        <v>0</v>
      </c>
      <c r="E149" s="34">
        <v>0</v>
      </c>
      <c r="F149" s="32" t="s">
        <v>293</v>
      </c>
      <c r="G149" s="33" t="s">
        <v>310</v>
      </c>
      <c r="H149" s="33" t="s">
        <v>74</v>
      </c>
    </row>
    <row r="150" spans="4:8" x14ac:dyDescent="0.2">
      <c r="D150" s="31">
        <f t="shared" si="2"/>
        <v>2.9999999999999992E-4</v>
      </c>
      <c r="E150" s="34">
        <v>3.3E-3</v>
      </c>
      <c r="F150" s="31">
        <v>3.5999999999999999E-3</v>
      </c>
      <c r="G150" s="33" t="s">
        <v>106</v>
      </c>
      <c r="H150" s="33" t="s">
        <v>15</v>
      </c>
    </row>
    <row r="151" spans="4:8" x14ac:dyDescent="0.2">
      <c r="D151" s="31">
        <f t="shared" si="2"/>
        <v>-5.0000000000000001E-4</v>
      </c>
      <c r="E151" s="34">
        <v>5.0000000000000001E-4</v>
      </c>
      <c r="F151" s="32" t="s">
        <v>293</v>
      </c>
      <c r="G151" s="33" t="s">
        <v>161</v>
      </c>
      <c r="H151" s="33" t="s">
        <v>284</v>
      </c>
    </row>
    <row r="152" spans="4:8" x14ac:dyDescent="0.2">
      <c r="D152" s="31">
        <f t="shared" si="2"/>
        <v>-2.0000000000000001E-4</v>
      </c>
      <c r="E152" s="34">
        <v>2.0000000000000001E-4</v>
      </c>
      <c r="F152" s="32" t="s">
        <v>293</v>
      </c>
      <c r="G152" s="33" t="s">
        <v>172</v>
      </c>
      <c r="H152" s="33" t="s">
        <v>74</v>
      </c>
    </row>
    <row r="153" spans="4:8" x14ac:dyDescent="0.2">
      <c r="D153" s="31">
        <f t="shared" si="2"/>
        <v>-4.0000000000000002E-4</v>
      </c>
      <c r="E153" s="34">
        <v>4.0000000000000002E-4</v>
      </c>
      <c r="F153" s="32" t="s">
        <v>293</v>
      </c>
      <c r="G153" s="33" t="s">
        <v>330</v>
      </c>
      <c r="H153" s="33" t="s">
        <v>65</v>
      </c>
    </row>
    <row r="154" spans="4:8" x14ac:dyDescent="0.2">
      <c r="D154" s="31">
        <f t="shared" si="2"/>
        <v>-5.0000000000000001E-4</v>
      </c>
      <c r="E154" s="34">
        <v>5.0000000000000001E-4</v>
      </c>
      <c r="F154" s="32" t="s">
        <v>293</v>
      </c>
      <c r="G154" s="33" t="s">
        <v>180</v>
      </c>
      <c r="H154" s="33" t="s">
        <v>73</v>
      </c>
    </row>
    <row r="155" spans="4:8" x14ac:dyDescent="0.2">
      <c r="D155" s="31">
        <f t="shared" si="2"/>
        <v>-1E-4</v>
      </c>
      <c r="E155" s="34">
        <v>1E-4</v>
      </c>
      <c r="F155" s="32" t="s">
        <v>293</v>
      </c>
      <c r="G155" s="33" t="s">
        <v>319</v>
      </c>
      <c r="H155" s="33" t="s">
        <v>274</v>
      </c>
    </row>
    <row r="156" spans="4:8" x14ac:dyDescent="0.2">
      <c r="D156" s="31">
        <f t="shared" si="2"/>
        <v>-1E-4</v>
      </c>
      <c r="E156" s="34">
        <v>1E-4</v>
      </c>
      <c r="F156" s="32" t="s">
        <v>293</v>
      </c>
      <c r="G156" s="33" t="s">
        <v>318</v>
      </c>
      <c r="H156" s="33" t="s">
        <v>273</v>
      </c>
    </row>
    <row r="157" spans="4:8" x14ac:dyDescent="0.2">
      <c r="D157" s="31">
        <f t="shared" si="2"/>
        <v>1.3000000000000008E-3</v>
      </c>
      <c r="E157" s="34">
        <v>7.4999999999999997E-3</v>
      </c>
      <c r="F157" s="31">
        <v>8.8000000000000005E-3</v>
      </c>
      <c r="G157" s="33" t="s">
        <v>81</v>
      </c>
      <c r="H157" s="33" t="s">
        <v>79</v>
      </c>
    </row>
    <row r="158" spans="4:8" x14ac:dyDescent="0.2">
      <c r="D158" s="31">
        <f t="shared" si="2"/>
        <v>-5.9999999999999995E-4</v>
      </c>
      <c r="E158" s="34">
        <v>5.9999999999999995E-4</v>
      </c>
      <c r="F158" s="32" t="s">
        <v>293</v>
      </c>
      <c r="G158" s="33" t="s">
        <v>149</v>
      </c>
      <c r="H158" s="33" t="s">
        <v>270</v>
      </c>
    </row>
    <row r="159" spans="4:8" x14ac:dyDescent="0.2">
      <c r="D159" s="31">
        <f t="shared" si="2"/>
        <v>5.0000000000000001E-4</v>
      </c>
      <c r="E159" s="34">
        <v>1.1000000000000001E-3</v>
      </c>
      <c r="F159" s="31">
        <v>1.6000000000000001E-3</v>
      </c>
      <c r="G159" s="33" t="s">
        <v>246</v>
      </c>
      <c r="H159" s="33" t="s">
        <v>273</v>
      </c>
    </row>
    <row r="160" spans="4:8" x14ac:dyDescent="0.2">
      <c r="D160" s="31">
        <f t="shared" si="2"/>
        <v>6.9999999999999999E-4</v>
      </c>
      <c r="E160" s="34">
        <v>0</v>
      </c>
      <c r="F160" s="31">
        <v>6.9999999999999999E-4</v>
      </c>
      <c r="G160" s="33" t="s">
        <v>94</v>
      </c>
      <c r="H160" s="33" t="s">
        <v>15</v>
      </c>
    </row>
    <row r="161" spans="4:8" x14ac:dyDescent="0.2">
      <c r="D161" s="31">
        <f t="shared" si="2"/>
        <v>-2.0000000000000001E-4</v>
      </c>
      <c r="E161" s="34">
        <v>2.0000000000000001E-4</v>
      </c>
      <c r="F161" s="32" t="s">
        <v>293</v>
      </c>
      <c r="G161" s="33" t="s">
        <v>202</v>
      </c>
      <c r="H161" s="33" t="s">
        <v>65</v>
      </c>
    </row>
    <row r="162" spans="4:8" x14ac:dyDescent="0.2">
      <c r="D162" s="31">
        <f t="shared" si="2"/>
        <v>-1.1000000000000001E-3</v>
      </c>
      <c r="E162" s="34">
        <v>1.1000000000000001E-3</v>
      </c>
      <c r="F162" s="32" t="s">
        <v>293</v>
      </c>
      <c r="G162" s="33" t="s">
        <v>173</v>
      </c>
      <c r="H162" s="33" t="s">
        <v>74</v>
      </c>
    </row>
    <row r="163" spans="4:8" x14ac:dyDescent="0.2">
      <c r="D163" s="31">
        <f t="shared" si="2"/>
        <v>-6.9999999999999999E-4</v>
      </c>
      <c r="E163" s="34">
        <v>6.9999999999999999E-4</v>
      </c>
      <c r="F163" s="32" t="s">
        <v>293</v>
      </c>
      <c r="G163" s="33" t="s">
        <v>299</v>
      </c>
      <c r="H163" s="33" t="s">
        <v>79</v>
      </c>
    </row>
    <row r="164" spans="4:8" x14ac:dyDescent="0.2">
      <c r="D164" s="31">
        <f t="shared" si="2"/>
        <v>-2.0000000000000001E-4</v>
      </c>
      <c r="E164" s="34">
        <v>2.0000000000000001E-4</v>
      </c>
      <c r="F164" s="32" t="s">
        <v>293</v>
      </c>
      <c r="G164" s="33" t="s">
        <v>302</v>
      </c>
      <c r="H164" s="33" t="s">
        <v>64</v>
      </c>
    </row>
    <row r="165" spans="4:8" x14ac:dyDescent="0.2">
      <c r="D165" s="31">
        <f t="shared" si="2"/>
        <v>-2.0000000000000001E-4</v>
      </c>
      <c r="E165" s="34">
        <v>2.0000000000000001E-4</v>
      </c>
      <c r="F165" s="32" t="s">
        <v>293</v>
      </c>
      <c r="G165" s="33" t="s">
        <v>328</v>
      </c>
      <c r="H165" s="33" t="s">
        <v>74</v>
      </c>
    </row>
    <row r="166" spans="4:8" x14ac:dyDescent="0.2">
      <c r="D166" s="31">
        <f t="shared" si="2"/>
        <v>1.7000000000000001E-3</v>
      </c>
      <c r="E166" s="34">
        <v>2E-3</v>
      </c>
      <c r="F166" s="31">
        <v>3.7000000000000002E-3</v>
      </c>
      <c r="G166" s="33" t="s">
        <v>248</v>
      </c>
      <c r="H166" s="33" t="s">
        <v>76</v>
      </c>
    </row>
    <row r="167" spans="4:8" x14ac:dyDescent="0.2">
      <c r="D167" s="31">
        <f t="shared" si="2"/>
        <v>-2.9999999999999997E-4</v>
      </c>
      <c r="E167" s="34">
        <v>2.9999999999999997E-4</v>
      </c>
      <c r="F167" s="32" t="s">
        <v>293</v>
      </c>
      <c r="G167" s="33" t="s">
        <v>394</v>
      </c>
      <c r="H167" s="33" t="s">
        <v>88</v>
      </c>
    </row>
    <row r="168" spans="4:8" x14ac:dyDescent="0.2">
      <c r="D168" s="31">
        <f t="shared" si="2"/>
        <v>-8.9999999999999998E-4</v>
      </c>
      <c r="E168" s="34">
        <v>8.9999999999999998E-4</v>
      </c>
      <c r="F168" s="32" t="s">
        <v>293</v>
      </c>
      <c r="G168" s="33" t="s">
        <v>374</v>
      </c>
      <c r="H168" s="33" t="s">
        <v>88</v>
      </c>
    </row>
    <row r="169" spans="4:8" x14ac:dyDescent="0.2">
      <c r="D169" s="31">
        <f t="shared" si="2"/>
        <v>-6.4000000000000003E-3</v>
      </c>
      <c r="E169" s="34">
        <v>6.4000000000000003E-3</v>
      </c>
      <c r="F169" s="32" t="s">
        <v>293</v>
      </c>
      <c r="G169" s="33" t="s">
        <v>395</v>
      </c>
      <c r="H169" s="33" t="s">
        <v>88</v>
      </c>
    </row>
    <row r="170" spans="4:8" x14ac:dyDescent="0.2">
      <c r="D170" s="31">
        <f t="shared" si="2"/>
        <v>-4.1999999999999997E-3</v>
      </c>
      <c r="E170" s="34">
        <v>4.1999999999999997E-3</v>
      </c>
      <c r="F170" s="32" t="s">
        <v>293</v>
      </c>
      <c r="G170" s="33" t="s">
        <v>381</v>
      </c>
      <c r="H170" s="33" t="s">
        <v>88</v>
      </c>
    </row>
    <row r="171" spans="4:8" x14ac:dyDescent="0.2">
      <c r="D171" s="31">
        <f t="shared" si="2"/>
        <v>-1E-4</v>
      </c>
      <c r="E171" s="34">
        <v>1E-4</v>
      </c>
      <c r="F171" s="32" t="s">
        <v>293</v>
      </c>
      <c r="G171" s="33" t="s">
        <v>384</v>
      </c>
      <c r="H171" s="33" t="s">
        <v>88</v>
      </c>
    </row>
    <row r="172" spans="4:8" x14ac:dyDescent="0.2">
      <c r="D172" s="31">
        <f t="shared" si="2"/>
        <v>-5.9999999999999995E-4</v>
      </c>
      <c r="E172" s="34">
        <v>5.9999999999999995E-4</v>
      </c>
      <c r="F172" s="32" t="s">
        <v>293</v>
      </c>
      <c r="G172" s="33" t="s">
        <v>375</v>
      </c>
      <c r="H172" s="33" t="s">
        <v>88</v>
      </c>
    </row>
    <row r="173" spans="4:8" ht="24" x14ac:dyDescent="0.2">
      <c r="D173" s="31">
        <f t="shared" si="2"/>
        <v>-1E-4</v>
      </c>
      <c r="E173" s="34">
        <v>1E-4</v>
      </c>
      <c r="F173" s="32" t="s">
        <v>293</v>
      </c>
      <c r="G173" s="33" t="s">
        <v>383</v>
      </c>
      <c r="H173" s="33" t="s">
        <v>88</v>
      </c>
    </row>
    <row r="174" spans="4:8" x14ac:dyDescent="0.2">
      <c r="D174" s="31">
        <f t="shared" si="2"/>
        <v>4.1000000000000003E-3</v>
      </c>
      <c r="E174" s="34">
        <v>0</v>
      </c>
      <c r="F174" s="31">
        <v>4.1000000000000003E-3</v>
      </c>
      <c r="G174" s="33" t="s">
        <v>262</v>
      </c>
      <c r="H174" s="33" t="s">
        <v>88</v>
      </c>
    </row>
    <row r="175" spans="4:8" x14ac:dyDescent="0.2">
      <c r="D175" s="31">
        <f t="shared" si="2"/>
        <v>-8.9999999999999998E-4</v>
      </c>
      <c r="E175" s="34">
        <v>8.9999999999999998E-4</v>
      </c>
      <c r="F175" s="32" t="s">
        <v>293</v>
      </c>
      <c r="G175" s="33" t="s">
        <v>158</v>
      </c>
      <c r="H175" s="33" t="s">
        <v>78</v>
      </c>
    </row>
    <row r="176" spans="4:8" x14ac:dyDescent="0.2">
      <c r="D176" s="31">
        <f t="shared" si="2"/>
        <v>-1E-4</v>
      </c>
      <c r="E176" s="34">
        <v>1E-4</v>
      </c>
      <c r="F176" s="32" t="s">
        <v>293</v>
      </c>
      <c r="G176" s="33" t="s">
        <v>313</v>
      </c>
      <c r="H176" s="33" t="s">
        <v>15</v>
      </c>
    </row>
    <row r="177" spans="4:8" x14ac:dyDescent="0.2">
      <c r="D177" s="31">
        <f t="shared" si="2"/>
        <v>-1.2999999999999999E-3</v>
      </c>
      <c r="E177" s="34">
        <v>1.2999999999999999E-3</v>
      </c>
      <c r="F177" s="32" t="s">
        <v>293</v>
      </c>
      <c r="G177" s="33" t="s">
        <v>114</v>
      </c>
      <c r="H177" s="33" t="s">
        <v>15</v>
      </c>
    </row>
    <row r="178" spans="4:8" x14ac:dyDescent="0.2">
      <c r="D178" s="31">
        <f t="shared" si="2"/>
        <v>0</v>
      </c>
      <c r="E178" s="34">
        <v>0</v>
      </c>
      <c r="F178" s="32" t="s">
        <v>293</v>
      </c>
      <c r="G178" s="33" t="s">
        <v>321</v>
      </c>
      <c r="H178" s="33" t="s">
        <v>15</v>
      </c>
    </row>
    <row r="179" spans="4:8" x14ac:dyDescent="0.2">
      <c r="D179" s="31">
        <f t="shared" si="2"/>
        <v>3.0000000000000001E-3</v>
      </c>
      <c r="E179" s="34">
        <v>0</v>
      </c>
      <c r="F179" s="35">
        <v>3.0000000000000001E-3</v>
      </c>
      <c r="G179" s="33" t="s">
        <v>93</v>
      </c>
      <c r="H179" s="33" t="s">
        <v>15</v>
      </c>
    </row>
    <row r="180" spans="4:8" x14ac:dyDescent="0.2">
      <c r="D180" s="31">
        <f t="shared" si="2"/>
        <v>-8.0000000000000004E-4</v>
      </c>
      <c r="E180" s="34">
        <v>8.0000000000000004E-4</v>
      </c>
      <c r="F180" s="32" t="s">
        <v>293</v>
      </c>
      <c r="G180" s="33" t="s">
        <v>147</v>
      </c>
      <c r="H180" s="33" t="s">
        <v>270</v>
      </c>
    </row>
    <row r="181" spans="4:8" x14ac:dyDescent="0.2">
      <c r="D181" s="31">
        <f t="shared" si="2"/>
        <v>-1E-3</v>
      </c>
      <c r="E181" s="34">
        <v>1E-3</v>
      </c>
      <c r="F181" s="32" t="s">
        <v>293</v>
      </c>
      <c r="G181" s="33" t="s">
        <v>156</v>
      </c>
      <c r="H181" s="33" t="s">
        <v>78</v>
      </c>
    </row>
    <row r="182" spans="4:8" x14ac:dyDescent="0.2">
      <c r="D182" s="31">
        <f t="shared" si="2"/>
        <v>-4.0000000000000002E-4</v>
      </c>
      <c r="E182" s="34">
        <v>4.0000000000000002E-4</v>
      </c>
      <c r="F182" s="32" t="s">
        <v>293</v>
      </c>
      <c r="G182" s="33" t="s">
        <v>191</v>
      </c>
      <c r="H182" s="33" t="s">
        <v>71</v>
      </c>
    </row>
    <row r="183" spans="4:8" x14ac:dyDescent="0.2">
      <c r="D183" s="31">
        <f t="shared" si="2"/>
        <v>1.6999999999999999E-3</v>
      </c>
      <c r="E183" s="34">
        <v>4.0000000000000002E-4</v>
      </c>
      <c r="F183" s="31">
        <v>2.0999999999999999E-3</v>
      </c>
      <c r="G183" s="33" t="s">
        <v>152</v>
      </c>
      <c r="H183" s="33" t="s">
        <v>277</v>
      </c>
    </row>
    <row r="184" spans="4:8" x14ac:dyDescent="0.2">
      <c r="D184" s="31">
        <f t="shared" si="2"/>
        <v>-2.0000000000000001E-4</v>
      </c>
      <c r="E184" s="34">
        <v>2.0000000000000001E-4</v>
      </c>
      <c r="F184" s="32" t="s">
        <v>293</v>
      </c>
      <c r="G184" s="33" t="s">
        <v>181</v>
      </c>
      <c r="H184" s="33" t="s">
        <v>65</v>
      </c>
    </row>
    <row r="185" spans="4:8" x14ac:dyDescent="0.2">
      <c r="D185" s="31">
        <f t="shared" si="2"/>
        <v>-2.0000000000000001E-4</v>
      </c>
      <c r="E185" s="34">
        <v>2.0000000000000001E-4</v>
      </c>
      <c r="F185" s="32" t="s">
        <v>293</v>
      </c>
      <c r="G185" s="33" t="s">
        <v>155</v>
      </c>
      <c r="H185" s="33" t="s">
        <v>78</v>
      </c>
    </row>
    <row r="186" spans="4:8" x14ac:dyDescent="0.2">
      <c r="D186" s="31">
        <f t="shared" si="2"/>
        <v>-2.0000000000000001E-4</v>
      </c>
      <c r="E186" s="34">
        <v>2.0000000000000001E-4</v>
      </c>
      <c r="F186" s="32" t="s">
        <v>293</v>
      </c>
      <c r="G186" s="33" t="s">
        <v>162</v>
      </c>
      <c r="H186" s="33" t="s">
        <v>77</v>
      </c>
    </row>
    <row r="187" spans="4:8" x14ac:dyDescent="0.2">
      <c r="D187" s="31">
        <f t="shared" si="2"/>
        <v>2.3999999999999998E-3</v>
      </c>
      <c r="E187" s="34">
        <v>0</v>
      </c>
      <c r="F187" s="31">
        <v>2.3999999999999998E-3</v>
      </c>
      <c r="G187" s="33" t="s">
        <v>229</v>
      </c>
      <c r="H187" s="33" t="s">
        <v>273</v>
      </c>
    </row>
    <row r="188" spans="4:8" x14ac:dyDescent="0.2">
      <c r="D188" s="31">
        <f t="shared" si="2"/>
        <v>-1.2999999999999999E-3</v>
      </c>
      <c r="E188" s="34">
        <v>1.2999999999999999E-3</v>
      </c>
      <c r="F188" s="32" t="s">
        <v>293</v>
      </c>
      <c r="G188" s="33" t="s">
        <v>150</v>
      </c>
      <c r="H188" s="33" t="s">
        <v>270</v>
      </c>
    </row>
    <row r="189" spans="4:8" x14ac:dyDescent="0.2">
      <c r="D189" s="31">
        <f t="shared" si="2"/>
        <v>-1E-4</v>
      </c>
      <c r="E189" s="34">
        <v>1E-4</v>
      </c>
      <c r="F189" s="32" t="s">
        <v>293</v>
      </c>
      <c r="G189" s="33" t="s">
        <v>327</v>
      </c>
      <c r="H189" s="33" t="s">
        <v>15</v>
      </c>
    </row>
    <row r="190" spans="4:8" x14ac:dyDescent="0.2">
      <c r="D190" s="31">
        <f t="shared" si="2"/>
        <v>0</v>
      </c>
      <c r="E190" s="34">
        <v>0</v>
      </c>
      <c r="F190" s="32" t="s">
        <v>293</v>
      </c>
      <c r="G190" s="33" t="s">
        <v>142</v>
      </c>
      <c r="H190" s="33" t="s">
        <v>270</v>
      </c>
    </row>
    <row r="191" spans="4:8" x14ac:dyDescent="0.2">
      <c r="D191" s="31">
        <f t="shared" si="2"/>
        <v>-1E-4</v>
      </c>
      <c r="E191" s="34">
        <v>1E-4</v>
      </c>
      <c r="F191" s="32" t="s">
        <v>293</v>
      </c>
      <c r="G191" s="33" t="s">
        <v>204</v>
      </c>
      <c r="H191" s="33" t="s">
        <v>280</v>
      </c>
    </row>
    <row r="192" spans="4:8" x14ac:dyDescent="0.2">
      <c r="D192" s="31">
        <f t="shared" si="2"/>
        <v>-1.6000000000000001E-3</v>
      </c>
      <c r="E192" s="34">
        <v>1.6000000000000001E-3</v>
      </c>
      <c r="F192" s="32" t="s">
        <v>293</v>
      </c>
      <c r="G192" s="33" t="s">
        <v>229</v>
      </c>
      <c r="H192" s="33" t="s">
        <v>273</v>
      </c>
    </row>
    <row r="193" spans="4:8" x14ac:dyDescent="0.2">
      <c r="D193" s="31">
        <f t="shared" si="2"/>
        <v>0</v>
      </c>
      <c r="E193" s="34">
        <v>0</v>
      </c>
      <c r="F193" s="32" t="s">
        <v>293</v>
      </c>
      <c r="G193" s="33" t="s">
        <v>296</v>
      </c>
      <c r="H193" s="33" t="s">
        <v>15</v>
      </c>
    </row>
    <row r="194" spans="4:8" x14ac:dyDescent="0.2">
      <c r="D194" s="31">
        <f t="shared" si="2"/>
        <v>6.3E-3</v>
      </c>
      <c r="E194" s="34">
        <v>5.9999999999999995E-4</v>
      </c>
      <c r="F194" s="31">
        <v>6.8999999999999999E-3</v>
      </c>
      <c r="G194" s="33" t="s">
        <v>178</v>
      </c>
      <c r="H194" s="33" t="s">
        <v>274</v>
      </c>
    </row>
    <row r="195" spans="4:8" x14ac:dyDescent="0.2">
      <c r="D195" s="31">
        <f t="shared" ref="D195:D258" si="3">F195-E195</f>
        <v>3.2000000000000002E-3</v>
      </c>
      <c r="E195" s="34">
        <v>5.0000000000000001E-4</v>
      </c>
      <c r="F195" s="31">
        <v>3.7000000000000002E-3</v>
      </c>
      <c r="G195" s="33" t="s">
        <v>228</v>
      </c>
      <c r="H195" s="33" t="s">
        <v>15</v>
      </c>
    </row>
    <row r="196" spans="4:8" x14ac:dyDescent="0.2">
      <c r="D196" s="31">
        <f t="shared" si="3"/>
        <v>-1E-4</v>
      </c>
      <c r="E196" s="34">
        <v>1E-4</v>
      </c>
      <c r="F196" s="32" t="s">
        <v>293</v>
      </c>
      <c r="G196" s="33" t="s">
        <v>206</v>
      </c>
      <c r="H196" s="33" t="s">
        <v>67</v>
      </c>
    </row>
    <row r="197" spans="4:8" x14ac:dyDescent="0.2">
      <c r="D197" s="31">
        <f t="shared" si="3"/>
        <v>-5.0000000000000001E-4</v>
      </c>
      <c r="E197" s="34">
        <v>5.0000000000000001E-4</v>
      </c>
      <c r="F197" s="32" t="s">
        <v>293</v>
      </c>
      <c r="G197" s="33" t="s">
        <v>167</v>
      </c>
      <c r="H197" s="33" t="s">
        <v>76</v>
      </c>
    </row>
    <row r="198" spans="4:8" x14ac:dyDescent="0.2">
      <c r="D198" s="31">
        <f t="shared" si="3"/>
        <v>-1E-3</v>
      </c>
      <c r="E198" s="34">
        <v>1E-3</v>
      </c>
      <c r="F198" s="32" t="s">
        <v>293</v>
      </c>
      <c r="G198" s="33" t="s">
        <v>331</v>
      </c>
      <c r="H198" s="33" t="s">
        <v>73</v>
      </c>
    </row>
    <row r="199" spans="4:8" x14ac:dyDescent="0.2">
      <c r="D199" s="31">
        <f t="shared" si="3"/>
        <v>-4.0000000000000002E-4</v>
      </c>
      <c r="E199" s="34">
        <v>4.0000000000000002E-4</v>
      </c>
      <c r="F199" s="32" t="s">
        <v>293</v>
      </c>
      <c r="G199" s="33" t="s">
        <v>177</v>
      </c>
      <c r="H199" s="33" t="s">
        <v>274</v>
      </c>
    </row>
    <row r="200" spans="4:8" x14ac:dyDescent="0.2">
      <c r="D200" s="31">
        <f t="shared" si="3"/>
        <v>-3.3999999999999985E-3</v>
      </c>
      <c r="E200" s="34">
        <v>1.6799999999999999E-2</v>
      </c>
      <c r="F200" s="31">
        <v>1.34E-2</v>
      </c>
      <c r="G200" s="33" t="s">
        <v>139</v>
      </c>
      <c r="H200" s="33" t="s">
        <v>79</v>
      </c>
    </row>
    <row r="201" spans="4:8" x14ac:dyDescent="0.2">
      <c r="D201" s="31">
        <f t="shared" si="3"/>
        <v>-5.0000000000000001E-4</v>
      </c>
      <c r="E201" s="34">
        <v>5.0000000000000001E-4</v>
      </c>
      <c r="F201" s="32" t="s">
        <v>293</v>
      </c>
      <c r="G201" s="33" t="s">
        <v>111</v>
      </c>
      <c r="H201" s="33" t="s">
        <v>15</v>
      </c>
    </row>
    <row r="202" spans="4:8" x14ac:dyDescent="0.2">
      <c r="D202" s="31">
        <f t="shared" si="3"/>
        <v>5.0000000000000001E-4</v>
      </c>
      <c r="E202" s="34">
        <v>0</v>
      </c>
      <c r="F202" s="35">
        <v>5.0000000000000001E-4</v>
      </c>
      <c r="G202" s="33" t="s">
        <v>102</v>
      </c>
      <c r="H202" s="33" t="s">
        <v>15</v>
      </c>
    </row>
    <row r="203" spans="4:8" x14ac:dyDescent="0.2">
      <c r="D203" s="31">
        <f t="shared" si="3"/>
        <v>5.3E-3</v>
      </c>
      <c r="E203" s="34" t="s">
        <v>293</v>
      </c>
      <c r="F203" s="31">
        <v>5.3E-3</v>
      </c>
      <c r="G203" s="33" t="s">
        <v>136</v>
      </c>
      <c r="H203" s="33" t="s">
        <v>79</v>
      </c>
    </row>
    <row r="204" spans="4:8" x14ac:dyDescent="0.2">
      <c r="D204" s="31">
        <f t="shared" si="3"/>
        <v>-3.6999999999999997E-3</v>
      </c>
      <c r="E204" s="34">
        <v>4.1999999999999997E-3</v>
      </c>
      <c r="F204" s="31">
        <v>5.0000000000000001E-4</v>
      </c>
      <c r="G204" s="33" t="s">
        <v>118</v>
      </c>
      <c r="H204" s="33" t="s">
        <v>15</v>
      </c>
    </row>
    <row r="205" spans="4:8" x14ac:dyDescent="0.2">
      <c r="D205" s="31">
        <f t="shared" si="3"/>
        <v>7.000000000000001E-4</v>
      </c>
      <c r="E205" s="34">
        <v>4.0000000000000002E-4</v>
      </c>
      <c r="F205" s="31">
        <v>1.1000000000000001E-3</v>
      </c>
      <c r="G205" s="33" t="s">
        <v>97</v>
      </c>
      <c r="H205" s="33" t="s">
        <v>15</v>
      </c>
    </row>
    <row r="206" spans="4:8" x14ac:dyDescent="0.2">
      <c r="D206" s="31">
        <f t="shared" si="3"/>
        <v>2E-3</v>
      </c>
      <c r="E206" s="34">
        <v>0</v>
      </c>
      <c r="F206" s="31">
        <v>2E-3</v>
      </c>
      <c r="G206" s="33" t="s">
        <v>253</v>
      </c>
      <c r="H206" s="33" t="s">
        <v>65</v>
      </c>
    </row>
    <row r="207" spans="4:8" x14ac:dyDescent="0.2">
      <c r="D207" s="31">
        <f t="shared" si="3"/>
        <v>-5.9999999999999995E-4</v>
      </c>
      <c r="E207" s="34">
        <v>5.9999999999999995E-4</v>
      </c>
      <c r="F207" s="32" t="s">
        <v>293</v>
      </c>
      <c r="G207" s="33" t="s">
        <v>148</v>
      </c>
      <c r="H207" s="33" t="s">
        <v>270</v>
      </c>
    </row>
    <row r="208" spans="4:8" x14ac:dyDescent="0.2">
      <c r="D208" s="31">
        <f t="shared" si="3"/>
        <v>-2.9999999999999997E-4</v>
      </c>
      <c r="E208" s="34">
        <v>2.9999999999999997E-4</v>
      </c>
      <c r="F208" s="32" t="s">
        <v>293</v>
      </c>
      <c r="G208" s="33" t="s">
        <v>109</v>
      </c>
      <c r="H208" s="33" t="s">
        <v>15</v>
      </c>
    </row>
    <row r="209" spans="4:8" x14ac:dyDescent="0.2">
      <c r="D209" s="31">
        <f t="shared" si="3"/>
        <v>-1.2999999999999999E-3</v>
      </c>
      <c r="E209" s="34">
        <v>1.2999999999999999E-3</v>
      </c>
      <c r="F209" s="32" t="s">
        <v>293</v>
      </c>
      <c r="G209" s="33" t="s">
        <v>168</v>
      </c>
      <c r="H209" s="33" t="s">
        <v>76</v>
      </c>
    </row>
    <row r="210" spans="4:8" x14ac:dyDescent="0.2">
      <c r="D210" s="31">
        <f t="shared" si="3"/>
        <v>-5.0000000000000001E-4</v>
      </c>
      <c r="E210" s="34">
        <v>5.0000000000000001E-4</v>
      </c>
      <c r="F210" s="32" t="s">
        <v>293</v>
      </c>
      <c r="G210" s="33" t="s">
        <v>108</v>
      </c>
      <c r="H210" s="33" t="s">
        <v>15</v>
      </c>
    </row>
    <row r="211" spans="4:8" x14ac:dyDescent="0.2">
      <c r="D211" s="31">
        <f t="shared" si="3"/>
        <v>-8.9999999999999998E-4</v>
      </c>
      <c r="E211" s="34">
        <v>8.9999999999999998E-4</v>
      </c>
      <c r="F211" s="32" t="s">
        <v>293</v>
      </c>
      <c r="G211" s="33" t="s">
        <v>119</v>
      </c>
      <c r="H211" s="33" t="s">
        <v>15</v>
      </c>
    </row>
    <row r="212" spans="4:8" x14ac:dyDescent="0.2">
      <c r="D212" s="31">
        <f t="shared" si="3"/>
        <v>-5.0000000000000001E-4</v>
      </c>
      <c r="E212" s="34">
        <v>5.0000000000000001E-4</v>
      </c>
      <c r="F212" s="32" t="s">
        <v>293</v>
      </c>
      <c r="G212" s="33" t="s">
        <v>303</v>
      </c>
      <c r="H212" s="33" t="s">
        <v>75</v>
      </c>
    </row>
    <row r="213" spans="4:8" x14ac:dyDescent="0.2">
      <c r="D213" s="31">
        <f t="shared" si="3"/>
        <v>-1E-4</v>
      </c>
      <c r="E213" s="34">
        <v>1E-4</v>
      </c>
      <c r="F213" s="32" t="s">
        <v>293</v>
      </c>
      <c r="G213" s="33" t="s">
        <v>125</v>
      </c>
      <c r="H213" s="33" t="s">
        <v>65</v>
      </c>
    </row>
    <row r="214" spans="4:8" x14ac:dyDescent="0.2">
      <c r="D214" s="31">
        <f t="shared" si="3"/>
        <v>-1E-4</v>
      </c>
      <c r="E214" s="34">
        <v>1E-4</v>
      </c>
      <c r="F214" s="32" t="s">
        <v>293</v>
      </c>
      <c r="G214" s="33" t="s">
        <v>324</v>
      </c>
      <c r="H214" s="33" t="s">
        <v>15</v>
      </c>
    </row>
    <row r="215" spans="4:8" x14ac:dyDescent="0.2">
      <c r="D215" s="31">
        <f t="shared" si="3"/>
        <v>-1E-4</v>
      </c>
      <c r="E215" s="34">
        <v>1E-4</v>
      </c>
      <c r="F215" s="32" t="s">
        <v>293</v>
      </c>
      <c r="G215" s="33" t="s">
        <v>333</v>
      </c>
      <c r="H215" s="33" t="s">
        <v>68</v>
      </c>
    </row>
    <row r="216" spans="4:8" x14ac:dyDescent="0.2">
      <c r="D216" s="31">
        <f t="shared" si="3"/>
        <v>-2E-3</v>
      </c>
      <c r="E216" s="34">
        <v>2E-3</v>
      </c>
      <c r="F216" s="32" t="s">
        <v>293</v>
      </c>
      <c r="G216" s="33" t="s">
        <v>136</v>
      </c>
      <c r="H216" s="33" t="s">
        <v>79</v>
      </c>
    </row>
    <row r="217" spans="4:8" x14ac:dyDescent="0.2">
      <c r="D217" s="31">
        <f t="shared" si="3"/>
        <v>0</v>
      </c>
      <c r="E217" s="34">
        <v>0</v>
      </c>
      <c r="F217" s="32" t="s">
        <v>293</v>
      </c>
      <c r="G217" s="33" t="s">
        <v>153</v>
      </c>
      <c r="H217" s="33" t="s">
        <v>78</v>
      </c>
    </row>
    <row r="218" spans="4:8" x14ac:dyDescent="0.2">
      <c r="D218" s="31">
        <f t="shared" si="3"/>
        <v>-6.9999999999999999E-4</v>
      </c>
      <c r="E218" s="34">
        <v>6.9999999999999999E-4</v>
      </c>
      <c r="F218" s="32" t="s">
        <v>293</v>
      </c>
      <c r="G218" s="33" t="s">
        <v>194</v>
      </c>
      <c r="H218" s="33" t="s">
        <v>70</v>
      </c>
    </row>
    <row r="219" spans="4:8" x14ac:dyDescent="0.2">
      <c r="D219" s="31">
        <f t="shared" si="3"/>
        <v>-8.0000000000000004E-4</v>
      </c>
      <c r="E219" s="34">
        <v>8.0000000000000004E-4</v>
      </c>
      <c r="F219" s="32" t="s">
        <v>293</v>
      </c>
      <c r="G219" s="33" t="s">
        <v>295</v>
      </c>
      <c r="H219" s="33" t="s">
        <v>76</v>
      </c>
    </row>
    <row r="220" spans="4:8" x14ac:dyDescent="0.2">
      <c r="D220" s="31">
        <f t="shared" si="3"/>
        <v>-2.0000000000000001E-4</v>
      </c>
      <c r="E220" s="34">
        <v>2.0000000000000001E-4</v>
      </c>
      <c r="F220" s="32" t="s">
        <v>293</v>
      </c>
      <c r="G220" s="33" t="s">
        <v>86</v>
      </c>
      <c r="H220" s="33" t="s">
        <v>73</v>
      </c>
    </row>
    <row r="221" spans="4:8" x14ac:dyDescent="0.2">
      <c r="D221" s="31">
        <f t="shared" si="3"/>
        <v>-6.9999999999999999E-4</v>
      </c>
      <c r="E221" s="34">
        <v>6.9999999999999999E-4</v>
      </c>
      <c r="F221" s="32" t="s">
        <v>293</v>
      </c>
      <c r="G221" s="33" t="s">
        <v>121</v>
      </c>
      <c r="H221" s="33" t="s">
        <v>64</v>
      </c>
    </row>
    <row r="222" spans="4:8" x14ac:dyDescent="0.2">
      <c r="D222" s="31">
        <f t="shared" si="3"/>
        <v>-5.9999999999999995E-4</v>
      </c>
      <c r="E222" s="34">
        <v>5.9999999999999995E-4</v>
      </c>
      <c r="F222" s="32" t="s">
        <v>293</v>
      </c>
      <c r="G222" s="33" t="s">
        <v>174</v>
      </c>
      <c r="H222" s="33" t="s">
        <v>74</v>
      </c>
    </row>
    <row r="223" spans="4:8" x14ac:dyDescent="0.2">
      <c r="D223" s="31">
        <f t="shared" si="3"/>
        <v>-2.0000000000000001E-4</v>
      </c>
      <c r="E223" s="34">
        <v>2.0000000000000001E-4</v>
      </c>
      <c r="F223" s="32" t="s">
        <v>293</v>
      </c>
      <c r="G223" s="33" t="s">
        <v>193</v>
      </c>
      <c r="H223" s="33" t="s">
        <v>15</v>
      </c>
    </row>
    <row r="224" spans="4:8" x14ac:dyDescent="0.2">
      <c r="D224" s="31">
        <f t="shared" si="3"/>
        <v>-8.9999999999999998E-4</v>
      </c>
      <c r="E224" s="34">
        <v>8.9999999999999998E-4</v>
      </c>
      <c r="F224" s="32" t="s">
        <v>293</v>
      </c>
      <c r="G224" s="33" t="s">
        <v>182</v>
      </c>
      <c r="H224" s="33" t="s">
        <v>73</v>
      </c>
    </row>
    <row r="225" spans="4:8" x14ac:dyDescent="0.2">
      <c r="D225" s="31">
        <f t="shared" si="3"/>
        <v>6.9999999999999999E-4</v>
      </c>
      <c r="E225" s="34">
        <v>5.9999999999999995E-4</v>
      </c>
      <c r="F225" s="31">
        <v>1.2999999999999999E-3</v>
      </c>
      <c r="G225" s="33" t="s">
        <v>192</v>
      </c>
      <c r="H225" s="33" t="s">
        <v>71</v>
      </c>
    </row>
    <row r="226" spans="4:8" x14ac:dyDescent="0.2">
      <c r="D226" s="31">
        <f t="shared" si="3"/>
        <v>-1.1000000000000003E-3</v>
      </c>
      <c r="E226" s="34">
        <v>4.1000000000000003E-3</v>
      </c>
      <c r="F226" s="31">
        <v>3.0000000000000001E-3</v>
      </c>
      <c r="G226" s="33" t="s">
        <v>89</v>
      </c>
      <c r="H226" s="33" t="s">
        <v>75</v>
      </c>
    </row>
    <row r="227" spans="4:8" x14ac:dyDescent="0.2">
      <c r="D227" s="31">
        <f t="shared" si="3"/>
        <v>-2.0000000000000001E-4</v>
      </c>
      <c r="E227" s="34">
        <v>2.0000000000000001E-4</v>
      </c>
      <c r="F227" s="32" t="s">
        <v>293</v>
      </c>
      <c r="G227" s="33" t="s">
        <v>185</v>
      </c>
      <c r="H227" s="33" t="s">
        <v>298</v>
      </c>
    </row>
    <row r="228" spans="4:8" x14ac:dyDescent="0.2">
      <c r="D228" s="31">
        <f t="shared" si="3"/>
        <v>-1E-4</v>
      </c>
      <c r="E228" s="34">
        <v>1E-4</v>
      </c>
      <c r="F228" s="32" t="s">
        <v>293</v>
      </c>
      <c r="G228" s="33" t="s">
        <v>184</v>
      </c>
      <c r="H228" s="33" t="s">
        <v>298</v>
      </c>
    </row>
    <row r="229" spans="4:8" x14ac:dyDescent="0.2">
      <c r="D229" s="31">
        <f t="shared" si="3"/>
        <v>1E-4</v>
      </c>
      <c r="E229" s="34">
        <v>0</v>
      </c>
      <c r="F229" s="31">
        <v>1E-4</v>
      </c>
      <c r="G229" s="33" t="s">
        <v>105</v>
      </c>
      <c r="H229" s="33" t="s">
        <v>15</v>
      </c>
    </row>
    <row r="230" spans="4:8" x14ac:dyDescent="0.2">
      <c r="D230" s="31">
        <f t="shared" si="3"/>
        <v>1.52E-2</v>
      </c>
      <c r="E230" s="34">
        <v>0</v>
      </c>
      <c r="F230" s="31">
        <v>1.52E-2</v>
      </c>
      <c r="G230" s="33" t="s">
        <v>221</v>
      </c>
      <c r="H230" s="33" t="s">
        <v>270</v>
      </c>
    </row>
    <row r="231" spans="4:8" x14ac:dyDescent="0.2">
      <c r="D231" s="31">
        <f t="shared" si="3"/>
        <v>-2.0000000000000001E-4</v>
      </c>
      <c r="E231" s="34">
        <v>2.0000000000000001E-4</v>
      </c>
      <c r="F231" s="32" t="s">
        <v>293</v>
      </c>
      <c r="G231" s="33" t="s">
        <v>132</v>
      </c>
      <c r="H231" s="33" t="s">
        <v>273</v>
      </c>
    </row>
    <row r="232" spans="4:8" x14ac:dyDescent="0.2">
      <c r="D232" s="31">
        <f t="shared" si="3"/>
        <v>-8.9999999999999998E-4</v>
      </c>
      <c r="E232" s="34">
        <v>8.9999999999999998E-4</v>
      </c>
      <c r="F232" s="32" t="s">
        <v>293</v>
      </c>
      <c r="G232" s="33" t="s">
        <v>116</v>
      </c>
      <c r="H232" s="33" t="s">
        <v>15</v>
      </c>
    </row>
    <row r="233" spans="4:8" x14ac:dyDescent="0.2">
      <c r="D233" s="31">
        <f t="shared" si="3"/>
        <v>-5.0000000000000001E-4</v>
      </c>
      <c r="E233" s="34">
        <v>5.0000000000000001E-4</v>
      </c>
      <c r="F233" s="32" t="s">
        <v>293</v>
      </c>
      <c r="G233" s="33" t="s">
        <v>305</v>
      </c>
      <c r="H233" s="33" t="s">
        <v>75</v>
      </c>
    </row>
    <row r="234" spans="4:8" x14ac:dyDescent="0.2">
      <c r="D234" s="31">
        <f t="shared" si="3"/>
        <v>-1E-4</v>
      </c>
      <c r="E234" s="34">
        <v>1E-4</v>
      </c>
      <c r="F234" s="32" t="s">
        <v>293</v>
      </c>
      <c r="G234" s="33" t="s">
        <v>325</v>
      </c>
      <c r="H234" s="33" t="s">
        <v>15</v>
      </c>
    </row>
    <row r="235" spans="4:8" x14ac:dyDescent="0.2">
      <c r="D235" s="31">
        <f t="shared" si="3"/>
        <v>-2.0000000000000001E-4</v>
      </c>
      <c r="E235" s="34">
        <v>2.0000000000000001E-4</v>
      </c>
      <c r="F235" s="32" t="s">
        <v>293</v>
      </c>
      <c r="G235" s="33" t="s">
        <v>163</v>
      </c>
      <c r="H235" s="33" t="s">
        <v>77</v>
      </c>
    </row>
    <row r="236" spans="4:8" x14ac:dyDescent="0.2">
      <c r="D236" s="31">
        <f t="shared" si="3"/>
        <v>5.0000000000000001E-3</v>
      </c>
      <c r="E236" s="34">
        <v>2.9999999999999997E-4</v>
      </c>
      <c r="F236" s="31">
        <v>5.3E-3</v>
      </c>
      <c r="G236" s="33" t="s">
        <v>120</v>
      </c>
      <c r="H236" s="33" t="s">
        <v>15</v>
      </c>
    </row>
    <row r="237" spans="4:8" x14ac:dyDescent="0.2">
      <c r="D237" s="31">
        <f t="shared" si="3"/>
        <v>-5.9999999999999995E-4</v>
      </c>
      <c r="E237" s="34">
        <v>5.9999999999999995E-4</v>
      </c>
      <c r="F237" s="32" t="s">
        <v>293</v>
      </c>
      <c r="G237" s="33" t="s">
        <v>306</v>
      </c>
      <c r="H237" s="33" t="s">
        <v>298</v>
      </c>
    </row>
    <row r="238" spans="4:8" x14ac:dyDescent="0.2">
      <c r="D238" s="31">
        <f t="shared" si="3"/>
        <v>-2.9999999999999997E-4</v>
      </c>
      <c r="E238" s="34">
        <v>2.9999999999999997E-4</v>
      </c>
      <c r="F238" s="32" t="s">
        <v>293</v>
      </c>
      <c r="G238" s="33" t="s">
        <v>128</v>
      </c>
      <c r="H238" s="33" t="s">
        <v>65</v>
      </c>
    </row>
    <row r="239" spans="4:8" x14ac:dyDescent="0.2">
      <c r="D239" s="31">
        <f t="shared" si="3"/>
        <v>-3.4000000000000002E-3</v>
      </c>
      <c r="E239" s="34">
        <v>7.7000000000000002E-3</v>
      </c>
      <c r="F239" s="31">
        <v>4.3E-3</v>
      </c>
      <c r="G239" s="33" t="s">
        <v>254</v>
      </c>
      <c r="H239" s="33" t="s">
        <v>15</v>
      </c>
    </row>
    <row r="240" spans="4:8" x14ac:dyDescent="0.2">
      <c r="D240" s="31">
        <f t="shared" si="3"/>
        <v>0</v>
      </c>
      <c r="E240" s="34">
        <v>0</v>
      </c>
      <c r="F240" s="32" t="s">
        <v>293</v>
      </c>
      <c r="G240" s="33" t="s">
        <v>183</v>
      </c>
      <c r="H240" s="33" t="s">
        <v>298</v>
      </c>
    </row>
    <row r="241" spans="4:8" x14ac:dyDescent="0.2">
      <c r="D241" s="31">
        <f t="shared" si="3"/>
        <v>0</v>
      </c>
      <c r="E241" s="34">
        <v>0</v>
      </c>
      <c r="F241" s="32" t="s">
        <v>293</v>
      </c>
      <c r="G241" s="33" t="s">
        <v>123</v>
      </c>
      <c r="H241" s="33" t="s">
        <v>65</v>
      </c>
    </row>
    <row r="242" spans="4:8" x14ac:dyDescent="0.2">
      <c r="D242" s="31">
        <f t="shared" si="3"/>
        <v>-2.0000000000000001E-4</v>
      </c>
      <c r="E242" s="34">
        <v>2.0000000000000001E-4</v>
      </c>
      <c r="F242" s="32" t="s">
        <v>293</v>
      </c>
      <c r="G242" s="33" t="s">
        <v>143</v>
      </c>
      <c r="H242" s="33" t="s">
        <v>270</v>
      </c>
    </row>
    <row r="243" spans="4:8" x14ac:dyDescent="0.2">
      <c r="D243" s="31">
        <f t="shared" si="3"/>
        <v>-2.0000000000000001E-4</v>
      </c>
      <c r="E243" s="34">
        <v>2.0000000000000001E-4</v>
      </c>
      <c r="F243" s="32" t="s">
        <v>293</v>
      </c>
      <c r="G243" s="33" t="s">
        <v>107</v>
      </c>
      <c r="H243" s="33" t="s">
        <v>15</v>
      </c>
    </row>
    <row r="244" spans="4:8" x14ac:dyDescent="0.2">
      <c r="D244" s="31">
        <f t="shared" si="3"/>
        <v>6.2000000000000006E-3</v>
      </c>
      <c r="E244" s="34">
        <v>1.6199999999999999E-2</v>
      </c>
      <c r="F244" s="31">
        <v>2.24E-2</v>
      </c>
      <c r="G244" s="33" t="s">
        <v>140</v>
      </c>
      <c r="H244" s="33" t="s">
        <v>79</v>
      </c>
    </row>
    <row r="245" spans="4:8" x14ac:dyDescent="0.2">
      <c r="D245" s="31">
        <f t="shared" si="3"/>
        <v>-5.0000000000000001E-4</v>
      </c>
      <c r="E245" s="34">
        <v>5.0000000000000001E-4</v>
      </c>
      <c r="F245" s="32" t="s">
        <v>293</v>
      </c>
      <c r="G245" s="33" t="s">
        <v>199</v>
      </c>
      <c r="H245" s="33" t="s">
        <v>304</v>
      </c>
    </row>
    <row r="246" spans="4:8" x14ac:dyDescent="0.2">
      <c r="D246" s="31">
        <f t="shared" si="3"/>
        <v>-1.5E-3</v>
      </c>
      <c r="E246" s="34">
        <v>1.5E-3</v>
      </c>
      <c r="F246" s="32" t="s">
        <v>293</v>
      </c>
      <c r="G246" s="33" t="s">
        <v>157</v>
      </c>
      <c r="H246" s="33" t="s">
        <v>78</v>
      </c>
    </row>
    <row r="247" spans="4:8" x14ac:dyDescent="0.2">
      <c r="D247" s="31">
        <f t="shared" si="3"/>
        <v>3.2000000000000002E-3</v>
      </c>
      <c r="E247" s="34">
        <v>2.0999999999999999E-3</v>
      </c>
      <c r="F247" s="31">
        <v>5.3E-3</v>
      </c>
      <c r="G247" s="33" t="s">
        <v>135</v>
      </c>
      <c r="H247" s="33" t="s">
        <v>273</v>
      </c>
    </row>
    <row r="248" spans="4:8" x14ac:dyDescent="0.2">
      <c r="D248" s="31">
        <f t="shared" si="3"/>
        <v>-6.9999999999999999E-4</v>
      </c>
      <c r="E248" s="34">
        <v>6.9999999999999999E-4</v>
      </c>
      <c r="F248" s="32" t="s">
        <v>293</v>
      </c>
      <c r="G248" s="33" t="s">
        <v>138</v>
      </c>
      <c r="H248" s="33" t="s">
        <v>79</v>
      </c>
    </row>
    <row r="249" spans="4:8" x14ac:dyDescent="0.2">
      <c r="D249" s="31">
        <f t="shared" si="3"/>
        <v>-2.0000000000000001E-4</v>
      </c>
      <c r="E249" s="34">
        <v>2.0000000000000001E-4</v>
      </c>
      <c r="F249" s="32" t="s">
        <v>293</v>
      </c>
      <c r="G249" s="33" t="s">
        <v>301</v>
      </c>
      <c r="H249" s="33" t="s">
        <v>274</v>
      </c>
    </row>
    <row r="250" spans="4:8" x14ac:dyDescent="0.2">
      <c r="D250" s="31">
        <f t="shared" si="3"/>
        <v>3.3999999999999994E-3</v>
      </c>
      <c r="E250" s="34">
        <v>1.1000000000000001E-3</v>
      </c>
      <c r="F250" s="31">
        <v>4.4999999999999997E-3</v>
      </c>
      <c r="G250" s="33" t="s">
        <v>251</v>
      </c>
      <c r="H250" s="33" t="s">
        <v>76</v>
      </c>
    </row>
    <row r="251" spans="4:8" x14ac:dyDescent="0.2">
      <c r="D251" s="31">
        <f t="shared" si="3"/>
        <v>-4.0000000000000002E-4</v>
      </c>
      <c r="E251" s="34">
        <v>4.0000000000000002E-4</v>
      </c>
      <c r="F251" s="32" t="s">
        <v>293</v>
      </c>
      <c r="G251" s="33" t="s">
        <v>326</v>
      </c>
      <c r="H251" s="33" t="s">
        <v>64</v>
      </c>
    </row>
    <row r="252" spans="4:8" x14ac:dyDescent="0.2">
      <c r="D252" s="31">
        <f t="shared" si="3"/>
        <v>-1E-4</v>
      </c>
      <c r="E252" s="34">
        <v>1E-4</v>
      </c>
      <c r="F252" s="32" t="s">
        <v>293</v>
      </c>
      <c r="G252" s="33" t="s">
        <v>382</v>
      </c>
      <c r="H252" s="33" t="s">
        <v>88</v>
      </c>
    </row>
    <row r="253" spans="4:8" x14ac:dyDescent="0.2">
      <c r="D253" s="31">
        <f t="shared" si="3"/>
        <v>-4.5999999999999999E-3</v>
      </c>
      <c r="E253" s="34">
        <v>4.5999999999999999E-3</v>
      </c>
      <c r="F253" s="32" t="s">
        <v>293</v>
      </c>
      <c r="G253" s="33" t="s">
        <v>392</v>
      </c>
      <c r="H253" s="33" t="s">
        <v>88</v>
      </c>
    </row>
    <row r="254" spans="4:8" x14ac:dyDescent="0.2">
      <c r="D254" s="31">
        <f t="shared" si="3"/>
        <v>-2.0000000000000001E-4</v>
      </c>
      <c r="E254" s="34">
        <v>2.0000000000000001E-4</v>
      </c>
      <c r="F254" s="32" t="s">
        <v>293</v>
      </c>
      <c r="G254" s="33" t="s">
        <v>391</v>
      </c>
      <c r="H254" s="33" t="s">
        <v>88</v>
      </c>
    </row>
    <row r="255" spans="4:8" x14ac:dyDescent="0.2">
      <c r="D255" s="31">
        <f t="shared" si="3"/>
        <v>0</v>
      </c>
      <c r="E255" s="34">
        <v>0</v>
      </c>
      <c r="F255" s="32" t="s">
        <v>293</v>
      </c>
      <c r="G255" s="33" t="s">
        <v>393</v>
      </c>
      <c r="H255" s="33" t="s">
        <v>88</v>
      </c>
    </row>
    <row r="256" spans="4:8" x14ac:dyDescent="0.2">
      <c r="D256" s="31">
        <f t="shared" si="3"/>
        <v>-8.9999999999999998E-4</v>
      </c>
      <c r="E256" s="34">
        <v>8.9999999999999998E-4</v>
      </c>
      <c r="F256" s="32" t="s">
        <v>293</v>
      </c>
      <c r="G256" s="33" t="s">
        <v>379</v>
      </c>
      <c r="H256" s="33" t="s">
        <v>88</v>
      </c>
    </row>
    <row r="257" spans="4:8" x14ac:dyDescent="0.2">
      <c r="D257" s="31">
        <f t="shared" si="3"/>
        <v>-2.0999999999999999E-3</v>
      </c>
      <c r="E257" s="34">
        <v>2.0999999999999999E-3</v>
      </c>
      <c r="F257" s="32" t="s">
        <v>293</v>
      </c>
      <c r="G257" s="33" t="s">
        <v>380</v>
      </c>
      <c r="H257" s="33" t="s">
        <v>88</v>
      </c>
    </row>
    <row r="258" spans="4:8" x14ac:dyDescent="0.2">
      <c r="D258" s="31">
        <f t="shared" si="3"/>
        <v>-1E-4</v>
      </c>
      <c r="E258" s="34">
        <v>1E-4</v>
      </c>
      <c r="F258" s="32" t="s">
        <v>293</v>
      </c>
      <c r="G258" s="33" t="s">
        <v>385</v>
      </c>
      <c r="H258" s="33" t="s">
        <v>88</v>
      </c>
    </row>
    <row r="259" spans="4:8" x14ac:dyDescent="0.2">
      <c r="D259" s="31">
        <f t="shared" ref="D259:D308" si="4">F259-E259</f>
        <v>8.5000000000000006E-3</v>
      </c>
      <c r="E259" s="34">
        <v>0</v>
      </c>
      <c r="F259" s="31">
        <v>8.5000000000000006E-3</v>
      </c>
      <c r="G259" s="33" t="s">
        <v>261</v>
      </c>
      <c r="H259" s="33" t="s">
        <v>88</v>
      </c>
    </row>
    <row r="260" spans="4:8" x14ac:dyDescent="0.2">
      <c r="D260" s="31">
        <f t="shared" si="4"/>
        <v>2.2000000000000001E-3</v>
      </c>
      <c r="E260" s="34">
        <v>0</v>
      </c>
      <c r="F260" s="31">
        <v>2.2000000000000001E-3</v>
      </c>
      <c r="G260" s="33" t="s">
        <v>256</v>
      </c>
      <c r="H260" s="33" t="s">
        <v>88</v>
      </c>
    </row>
    <row r="261" spans="4:8" x14ac:dyDescent="0.2">
      <c r="D261" s="31">
        <f t="shared" si="4"/>
        <v>1.11E-2</v>
      </c>
      <c r="E261" s="34">
        <v>0</v>
      </c>
      <c r="F261" s="31">
        <v>1.11E-2</v>
      </c>
      <c r="G261" s="33" t="s">
        <v>259</v>
      </c>
      <c r="H261" s="33" t="s">
        <v>88</v>
      </c>
    </row>
    <row r="262" spans="4:8" x14ac:dyDescent="0.2">
      <c r="D262" s="31">
        <f t="shared" si="4"/>
        <v>9.4999999999999998E-3</v>
      </c>
      <c r="E262" s="34">
        <v>0</v>
      </c>
      <c r="F262" s="31">
        <v>9.4999999999999998E-3</v>
      </c>
      <c r="G262" s="33" t="s">
        <v>260</v>
      </c>
      <c r="H262" s="33" t="s">
        <v>88</v>
      </c>
    </row>
    <row r="263" spans="4:8" x14ac:dyDescent="0.2">
      <c r="D263" s="31">
        <f t="shared" si="4"/>
        <v>-2.0000000000000001E-4</v>
      </c>
      <c r="E263" s="34">
        <v>2.0000000000000001E-4</v>
      </c>
      <c r="F263" s="32" t="s">
        <v>293</v>
      </c>
      <c r="G263" s="33" t="s">
        <v>159</v>
      </c>
      <c r="H263" s="33" t="s">
        <v>77</v>
      </c>
    </row>
    <row r="264" spans="4:8" x14ac:dyDescent="0.2">
      <c r="D264" s="31">
        <f t="shared" si="4"/>
        <v>1.0999999999999998E-3</v>
      </c>
      <c r="E264" s="34">
        <v>6.9999999999999999E-4</v>
      </c>
      <c r="F264" s="31">
        <v>1.8E-3</v>
      </c>
      <c r="G264" s="33" t="s">
        <v>255</v>
      </c>
      <c r="H264" s="33" t="s">
        <v>274</v>
      </c>
    </row>
    <row r="265" spans="4:8" x14ac:dyDescent="0.2">
      <c r="D265" s="31">
        <f t="shared" si="4"/>
        <v>-1E-4</v>
      </c>
      <c r="E265" s="34">
        <v>1E-4</v>
      </c>
      <c r="F265" s="32" t="s">
        <v>293</v>
      </c>
      <c r="G265" s="33" t="s">
        <v>195</v>
      </c>
      <c r="H265" s="33" t="s">
        <v>70</v>
      </c>
    </row>
    <row r="266" spans="4:8" x14ac:dyDescent="0.2">
      <c r="D266" s="31">
        <f t="shared" si="4"/>
        <v>-1.1000000000000001E-3</v>
      </c>
      <c r="E266" s="34">
        <v>1.1000000000000001E-3</v>
      </c>
      <c r="F266" s="32" t="s">
        <v>293</v>
      </c>
      <c r="G266" s="33" t="s">
        <v>335</v>
      </c>
      <c r="H266" s="33" t="s">
        <v>280</v>
      </c>
    </row>
    <row r="267" spans="4:8" x14ac:dyDescent="0.2">
      <c r="D267" s="31">
        <f t="shared" si="4"/>
        <v>-8.9999999999999998E-4</v>
      </c>
      <c r="E267" s="34">
        <v>8.9999999999999998E-4</v>
      </c>
      <c r="F267" s="31">
        <v>0</v>
      </c>
      <c r="G267" s="33" t="s">
        <v>151</v>
      </c>
      <c r="H267" s="33" t="s">
        <v>270</v>
      </c>
    </row>
    <row r="268" spans="4:8" x14ac:dyDescent="0.2">
      <c r="D268" s="31">
        <f t="shared" si="4"/>
        <v>-4.0000000000000002E-4</v>
      </c>
      <c r="E268" s="34">
        <v>4.0000000000000002E-4</v>
      </c>
      <c r="F268" s="31">
        <v>0</v>
      </c>
      <c r="G268" s="33" t="s">
        <v>100</v>
      </c>
      <c r="H268" s="33" t="s">
        <v>15</v>
      </c>
    </row>
    <row r="269" spans="4:8" x14ac:dyDescent="0.2">
      <c r="D269" s="31">
        <f t="shared" si="4"/>
        <v>-2.9999999999999997E-4</v>
      </c>
      <c r="E269" s="34">
        <v>2.9999999999999997E-4</v>
      </c>
      <c r="F269" s="31">
        <v>0</v>
      </c>
      <c r="G269" s="33" t="s">
        <v>312</v>
      </c>
      <c r="H269" s="33" t="s">
        <v>15</v>
      </c>
    </row>
    <row r="270" spans="4:8" x14ac:dyDescent="0.2">
      <c r="D270" s="31">
        <f t="shared" si="4"/>
        <v>0</v>
      </c>
      <c r="E270" s="34">
        <v>0</v>
      </c>
      <c r="F270" s="31">
        <v>0</v>
      </c>
      <c r="G270" s="33" t="s">
        <v>220</v>
      </c>
      <c r="H270" s="33" t="s">
        <v>74</v>
      </c>
    </row>
    <row r="271" spans="4:8" x14ac:dyDescent="0.2">
      <c r="D271" s="31">
        <f t="shared" si="4"/>
        <v>-2.9999999999999997E-4</v>
      </c>
      <c r="E271" s="34">
        <v>2.9999999999999997E-4</v>
      </c>
      <c r="F271" s="31">
        <v>0</v>
      </c>
      <c r="G271" s="33" t="s">
        <v>300</v>
      </c>
      <c r="H271" s="33" t="s">
        <v>278</v>
      </c>
    </row>
    <row r="272" spans="4:8" x14ac:dyDescent="0.2">
      <c r="D272" s="31">
        <f t="shared" si="4"/>
        <v>0</v>
      </c>
      <c r="E272" s="34">
        <v>0</v>
      </c>
      <c r="F272" s="31">
        <v>0</v>
      </c>
      <c r="G272" s="33" t="s">
        <v>198</v>
      </c>
      <c r="H272" s="33" t="s">
        <v>69</v>
      </c>
    </row>
    <row r="273" spans="4:8" x14ac:dyDescent="0.2">
      <c r="D273" s="31">
        <f t="shared" si="4"/>
        <v>3.9999999999999996E-4</v>
      </c>
      <c r="E273" s="34">
        <v>8.9999999999999998E-4</v>
      </c>
      <c r="F273" s="31">
        <v>1.2999999999999999E-3</v>
      </c>
      <c r="G273" s="33" t="s">
        <v>145</v>
      </c>
      <c r="H273" s="33" t="s">
        <v>270</v>
      </c>
    </row>
    <row r="274" spans="4:8" x14ac:dyDescent="0.2">
      <c r="D274" s="31">
        <f t="shared" si="4"/>
        <v>-2.0000000000000001E-4</v>
      </c>
      <c r="E274" s="34">
        <v>2.0000000000000001E-4</v>
      </c>
      <c r="F274" s="32" t="s">
        <v>293</v>
      </c>
      <c r="G274" s="33" t="s">
        <v>388</v>
      </c>
      <c r="H274" s="33" t="s">
        <v>88</v>
      </c>
    </row>
    <row r="275" spans="4:8" x14ac:dyDescent="0.2">
      <c r="D275" s="31">
        <f t="shared" si="4"/>
        <v>-2.9999999999999997E-4</v>
      </c>
      <c r="E275" s="34">
        <v>2.9999999999999997E-4</v>
      </c>
      <c r="F275" s="32" t="s">
        <v>293</v>
      </c>
      <c r="G275" s="33" t="s">
        <v>389</v>
      </c>
      <c r="H275" s="33" t="s">
        <v>88</v>
      </c>
    </row>
    <row r="276" spans="4:8" x14ac:dyDescent="0.2">
      <c r="D276" s="31">
        <f t="shared" si="4"/>
        <v>-0.01</v>
      </c>
      <c r="E276" s="34">
        <v>0.01</v>
      </c>
      <c r="F276" s="31">
        <v>0</v>
      </c>
      <c r="G276" s="33" t="s">
        <v>378</v>
      </c>
      <c r="H276" s="33" t="s">
        <v>88</v>
      </c>
    </row>
    <row r="277" spans="4:8" x14ac:dyDescent="0.2">
      <c r="D277" s="31">
        <f t="shared" si="4"/>
        <v>-2E-3</v>
      </c>
      <c r="E277" s="34">
        <v>2E-3</v>
      </c>
      <c r="F277" s="31">
        <v>0</v>
      </c>
      <c r="G277" s="33" t="s">
        <v>390</v>
      </c>
      <c r="H277" s="33" t="s">
        <v>88</v>
      </c>
    </row>
    <row r="278" spans="4:8" x14ac:dyDescent="0.2">
      <c r="D278" s="31">
        <f t="shared" si="4"/>
        <v>-3.2000000000000002E-3</v>
      </c>
      <c r="E278" s="34">
        <v>3.2000000000000002E-3</v>
      </c>
      <c r="F278" s="31">
        <v>0</v>
      </c>
      <c r="G278" s="33" t="s">
        <v>376</v>
      </c>
      <c r="H278" s="33" t="s">
        <v>88</v>
      </c>
    </row>
    <row r="279" spans="4:8" x14ac:dyDescent="0.2">
      <c r="D279" s="31">
        <f t="shared" si="4"/>
        <v>-4.4999999999999997E-3</v>
      </c>
      <c r="E279" s="34">
        <v>4.4999999999999997E-3</v>
      </c>
      <c r="F279" s="31">
        <v>0</v>
      </c>
      <c r="G279" s="33" t="s">
        <v>377</v>
      </c>
      <c r="H279" s="33" t="s">
        <v>88</v>
      </c>
    </row>
    <row r="280" spans="4:8" x14ac:dyDescent="0.2">
      <c r="D280" s="31">
        <f t="shared" si="4"/>
        <v>-2.9999999999999997E-4</v>
      </c>
      <c r="E280" s="34">
        <v>2.9999999999999997E-4</v>
      </c>
      <c r="F280" s="31">
        <v>0</v>
      </c>
      <c r="G280" s="33" t="s">
        <v>396</v>
      </c>
      <c r="H280" s="33" t="s">
        <v>88</v>
      </c>
    </row>
    <row r="281" spans="4:8" x14ac:dyDescent="0.2">
      <c r="D281" s="31">
        <f t="shared" si="4"/>
        <v>-1E-4</v>
      </c>
      <c r="E281" s="34">
        <v>1E-4</v>
      </c>
      <c r="F281" s="31">
        <v>0</v>
      </c>
      <c r="G281" s="33" t="s">
        <v>207</v>
      </c>
      <c r="H281" s="33" t="s">
        <v>67</v>
      </c>
    </row>
    <row r="282" spans="4:8" x14ac:dyDescent="0.2">
      <c r="D282" s="31">
        <f t="shared" si="4"/>
        <v>-2.0000000000000001E-4</v>
      </c>
      <c r="E282" s="34">
        <v>2.0000000000000001E-4</v>
      </c>
      <c r="F282" s="31">
        <v>0</v>
      </c>
      <c r="G282" s="33" t="s">
        <v>297</v>
      </c>
      <c r="H282" s="33" t="s">
        <v>73</v>
      </c>
    </row>
    <row r="283" spans="4:8" x14ac:dyDescent="0.2">
      <c r="D283" s="31">
        <f t="shared" si="4"/>
        <v>-5.0000000000000001E-4</v>
      </c>
      <c r="E283" s="34">
        <v>5.0000000000000001E-4</v>
      </c>
      <c r="F283" s="31">
        <v>0</v>
      </c>
      <c r="G283" s="33" t="s">
        <v>203</v>
      </c>
      <c r="H283" s="33" t="s">
        <v>65</v>
      </c>
    </row>
    <row r="284" spans="4:8" x14ac:dyDescent="0.2">
      <c r="D284" s="31">
        <f t="shared" si="4"/>
        <v>-4.0000000000000002E-4</v>
      </c>
      <c r="E284" s="34">
        <v>4.0000000000000002E-4</v>
      </c>
      <c r="F284" s="31">
        <v>0</v>
      </c>
      <c r="G284" s="33" t="s">
        <v>113</v>
      </c>
      <c r="H284" s="33" t="s">
        <v>15</v>
      </c>
    </row>
    <row r="285" spans="4:8" x14ac:dyDescent="0.2">
      <c r="D285" s="31">
        <f t="shared" si="4"/>
        <v>-2.9999999999999997E-4</v>
      </c>
      <c r="E285" s="34">
        <v>2.9999999999999997E-4</v>
      </c>
      <c r="F285" s="31">
        <v>0</v>
      </c>
      <c r="G285" s="33" t="s">
        <v>176</v>
      </c>
      <c r="H285" s="33" t="s">
        <v>274</v>
      </c>
    </row>
    <row r="286" spans="4:8" x14ac:dyDescent="0.2">
      <c r="D286" s="31">
        <f t="shared" si="4"/>
        <v>-2.0000000000000001E-4</v>
      </c>
      <c r="E286" s="34">
        <v>2.0000000000000001E-4</v>
      </c>
      <c r="F286" s="31">
        <v>0</v>
      </c>
      <c r="G286" s="33" t="s">
        <v>294</v>
      </c>
      <c r="H286" s="33" t="s">
        <v>78</v>
      </c>
    </row>
    <row r="287" spans="4:8" x14ac:dyDescent="0.2">
      <c r="D287" s="31">
        <f t="shared" si="4"/>
        <v>2.8999999999999998E-3</v>
      </c>
      <c r="E287" s="34">
        <v>0</v>
      </c>
      <c r="F287" s="31">
        <v>2.8999999999999998E-3</v>
      </c>
      <c r="G287" s="33" t="s">
        <v>113</v>
      </c>
      <c r="H287" s="33" t="s">
        <v>15</v>
      </c>
    </row>
    <row r="288" spans="4:8" x14ac:dyDescent="0.2">
      <c r="D288" s="31">
        <f t="shared" si="4"/>
        <v>2.0000000000000009E-4</v>
      </c>
      <c r="E288" s="34">
        <v>1.1999999999999999E-3</v>
      </c>
      <c r="F288" s="31">
        <v>1.4E-3</v>
      </c>
      <c r="G288" s="33" t="s">
        <v>90</v>
      </c>
      <c r="H288" s="33" t="s">
        <v>15</v>
      </c>
    </row>
    <row r="289" spans="4:8" x14ac:dyDescent="0.2">
      <c r="D289" s="31">
        <f t="shared" si="4"/>
        <v>-2.9999999999999997E-4</v>
      </c>
      <c r="E289" s="34">
        <v>2.9999999999999997E-4</v>
      </c>
      <c r="F289" s="31">
        <v>0</v>
      </c>
      <c r="G289" s="33" t="s">
        <v>175</v>
      </c>
      <c r="H289" s="33" t="s">
        <v>274</v>
      </c>
    </row>
    <row r="290" spans="4:8" x14ac:dyDescent="0.2">
      <c r="D290" s="31">
        <f t="shared" si="4"/>
        <v>0</v>
      </c>
      <c r="E290" s="34">
        <v>0</v>
      </c>
      <c r="F290" s="31">
        <v>0</v>
      </c>
      <c r="G290" s="33" t="s">
        <v>85</v>
      </c>
      <c r="H290" s="33" t="s">
        <v>65</v>
      </c>
    </row>
    <row r="291" spans="4:8" x14ac:dyDescent="0.2">
      <c r="D291" s="31">
        <f t="shared" si="4"/>
        <v>-1E-4</v>
      </c>
      <c r="E291" s="34">
        <v>1E-4</v>
      </c>
      <c r="F291" s="31">
        <v>0</v>
      </c>
      <c r="G291" s="33" t="s">
        <v>329</v>
      </c>
      <c r="H291" s="33" t="s">
        <v>15</v>
      </c>
    </row>
    <row r="292" spans="4:8" x14ac:dyDescent="0.2">
      <c r="D292" s="31">
        <f t="shared" si="4"/>
        <v>-1E-4</v>
      </c>
      <c r="E292" s="34">
        <v>1E-4</v>
      </c>
      <c r="F292" s="31">
        <v>0</v>
      </c>
      <c r="G292" s="33" t="s">
        <v>170</v>
      </c>
      <c r="H292" s="33" t="s">
        <v>74</v>
      </c>
    </row>
    <row r="293" spans="4:8" x14ac:dyDescent="0.2">
      <c r="D293" s="31">
        <f t="shared" si="4"/>
        <v>8.9999999999999998E-4</v>
      </c>
      <c r="E293" s="34" t="s">
        <v>293</v>
      </c>
      <c r="F293" s="31">
        <v>8.9999999999999998E-4</v>
      </c>
      <c r="G293" s="33" t="s">
        <v>238</v>
      </c>
      <c r="H293" s="33" t="s">
        <v>273</v>
      </c>
    </row>
    <row r="294" spans="4:8" x14ac:dyDescent="0.2">
      <c r="D294" s="31">
        <f t="shared" si="4"/>
        <v>-4.9999999999999958E-4</v>
      </c>
      <c r="E294" s="34">
        <v>4.7999999999999996E-3</v>
      </c>
      <c r="F294" s="31">
        <v>4.3E-3</v>
      </c>
      <c r="G294" s="33" t="s">
        <v>179</v>
      </c>
      <c r="H294" s="33" t="s">
        <v>65</v>
      </c>
    </row>
    <row r="295" spans="4:8" x14ac:dyDescent="0.2">
      <c r="D295" s="31">
        <f t="shared" si="4"/>
        <v>2.8000000000000004E-3</v>
      </c>
      <c r="E295" s="34">
        <v>0.01</v>
      </c>
      <c r="F295" s="31">
        <v>1.2800000000000001E-2</v>
      </c>
      <c r="G295" s="33" t="s">
        <v>258</v>
      </c>
      <c r="H295" s="33" t="s">
        <v>88</v>
      </c>
    </row>
    <row r="296" spans="4:8" x14ac:dyDescent="0.2">
      <c r="D296" s="31">
        <f t="shared" si="4"/>
        <v>8.9999999999999976E-4</v>
      </c>
      <c r="E296" s="34">
        <v>5.0000000000000001E-3</v>
      </c>
      <c r="F296" s="31">
        <v>5.8999999999999999E-3</v>
      </c>
      <c r="G296" s="33" t="s">
        <v>257</v>
      </c>
      <c r="H296" s="33" t="s">
        <v>88</v>
      </c>
    </row>
    <row r="297" spans="4:8" x14ac:dyDescent="0.2">
      <c r="D297" s="31">
        <f t="shared" si="4"/>
        <v>-2.3E-3</v>
      </c>
      <c r="E297" s="34">
        <v>2.3E-3</v>
      </c>
      <c r="F297" s="31">
        <v>0</v>
      </c>
      <c r="G297" s="33" t="s">
        <v>332</v>
      </c>
      <c r="H297" s="33" t="s">
        <v>73</v>
      </c>
    </row>
    <row r="298" spans="4:8" x14ac:dyDescent="0.2">
      <c r="D298" s="31">
        <f t="shared" si="4"/>
        <v>-5.0000000000000001E-4</v>
      </c>
      <c r="E298" s="34">
        <v>5.0000000000000001E-4</v>
      </c>
      <c r="F298" s="31">
        <v>0</v>
      </c>
      <c r="G298" s="33" t="s">
        <v>95</v>
      </c>
      <c r="H298" s="33" t="s">
        <v>15</v>
      </c>
    </row>
    <row r="299" spans="4:8" x14ac:dyDescent="0.2">
      <c r="D299" s="31">
        <f t="shared" si="4"/>
        <v>-2.9999999999999997E-4</v>
      </c>
      <c r="E299" s="34">
        <v>2.9999999999999997E-4</v>
      </c>
      <c r="F299" s="31">
        <v>0</v>
      </c>
      <c r="G299" s="33" t="s">
        <v>186</v>
      </c>
      <c r="H299" s="33" t="s">
        <v>298</v>
      </c>
    </row>
    <row r="300" spans="4:8" x14ac:dyDescent="0.2">
      <c r="D300" s="31">
        <f t="shared" si="4"/>
        <v>-1E-4</v>
      </c>
      <c r="E300" s="34">
        <v>1E-4</v>
      </c>
      <c r="F300" s="31">
        <v>0</v>
      </c>
      <c r="G300" s="33" t="s">
        <v>316</v>
      </c>
      <c r="H300" s="33" t="s">
        <v>298</v>
      </c>
    </row>
    <row r="301" spans="4:8" x14ac:dyDescent="0.2">
      <c r="D301" s="31">
        <f t="shared" si="4"/>
        <v>-2.0000000000000001E-4</v>
      </c>
      <c r="E301" s="34">
        <v>2.0000000000000001E-4</v>
      </c>
      <c r="F301" s="31">
        <v>0</v>
      </c>
      <c r="G301" s="33" t="s">
        <v>101</v>
      </c>
      <c r="H301" s="33"/>
    </row>
    <row r="302" spans="4:8" x14ac:dyDescent="0.2">
      <c r="D302" s="31">
        <f t="shared" si="4"/>
        <v>-1.8E-3</v>
      </c>
      <c r="E302" s="34">
        <v>1.8E-3</v>
      </c>
      <c r="F302" s="31">
        <v>0</v>
      </c>
      <c r="G302" s="33" t="s">
        <v>307</v>
      </c>
      <c r="H302" s="33" t="s">
        <v>278</v>
      </c>
    </row>
    <row r="303" spans="4:8" x14ac:dyDescent="0.2">
      <c r="D303" s="31">
        <f t="shared" si="4"/>
        <v>-1E-4</v>
      </c>
      <c r="E303" s="34">
        <v>1E-4</v>
      </c>
      <c r="F303" s="31">
        <v>0</v>
      </c>
      <c r="G303" s="33" t="s">
        <v>317</v>
      </c>
      <c r="H303" s="33"/>
    </row>
    <row r="304" spans="4:8" x14ac:dyDescent="0.2">
      <c r="D304" s="31">
        <f t="shared" si="4"/>
        <v>0</v>
      </c>
      <c r="E304" s="34">
        <v>0</v>
      </c>
      <c r="F304" s="31">
        <v>0</v>
      </c>
      <c r="G304" s="33" t="s">
        <v>122</v>
      </c>
      <c r="H304" s="33" t="s">
        <v>65</v>
      </c>
    </row>
    <row r="305" spans="4:8" x14ac:dyDescent="0.2">
      <c r="D305" s="31">
        <f t="shared" si="4"/>
        <v>-4.0000000000000002E-4</v>
      </c>
      <c r="E305" s="34">
        <v>4.0000000000000002E-4</v>
      </c>
      <c r="F305" s="31">
        <v>0</v>
      </c>
      <c r="G305" s="33" t="s">
        <v>373</v>
      </c>
      <c r="H305" s="33" t="s">
        <v>88</v>
      </c>
    </row>
    <row r="306" spans="4:8" x14ac:dyDescent="0.2">
      <c r="D306" s="31">
        <f t="shared" si="4"/>
        <v>-2.0000000000000001E-4</v>
      </c>
      <c r="E306" s="34">
        <v>2.0000000000000001E-4</v>
      </c>
      <c r="F306" s="31">
        <v>0</v>
      </c>
      <c r="G306" s="33" t="s">
        <v>387</v>
      </c>
      <c r="H306" s="33" t="s">
        <v>88</v>
      </c>
    </row>
    <row r="307" spans="4:8" x14ac:dyDescent="0.2">
      <c r="D307" s="31">
        <f t="shared" si="4"/>
        <v>-5.0000000000000001E-4</v>
      </c>
      <c r="E307" s="34">
        <v>5.0000000000000001E-4</v>
      </c>
      <c r="F307" s="31">
        <v>0</v>
      </c>
      <c r="G307" s="33" t="s">
        <v>386</v>
      </c>
      <c r="H307" s="33" t="s">
        <v>88</v>
      </c>
    </row>
    <row r="308" spans="4:8" x14ac:dyDescent="0.2">
      <c r="D308" s="31">
        <f t="shared" si="4"/>
        <v>-1.2999999999999999E-3</v>
      </c>
      <c r="E308" s="34">
        <v>1.2999999999999999E-3</v>
      </c>
      <c r="F308" s="31">
        <v>0</v>
      </c>
      <c r="G308" s="33" t="s">
        <v>134</v>
      </c>
      <c r="H308" s="33" t="s">
        <v>273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="90" zoomScaleNormal="90" workbookViewId="0">
      <selection activeCell="A17" sqref="A17:XFD17"/>
    </sheetView>
  </sheetViews>
  <sheetFormatPr defaultColWidth="0" defaultRowHeight="14.25" zeroHeight="1" x14ac:dyDescent="0.2"/>
  <cols>
    <col min="1" max="1" width="64.125" style="11" bestFit="1" customWidth="1"/>
    <col min="2" max="2" width="26.125" style="11" customWidth="1"/>
    <col min="3" max="3" width="19.875" style="11" customWidth="1"/>
    <col min="4" max="4" width="27.375" style="11" customWidth="1"/>
    <col min="5" max="5" width="11.125" style="11" customWidth="1"/>
    <col min="6" max="6" width="25.75" style="11" customWidth="1"/>
    <col min="7" max="7" width="32.25" style="11" bestFit="1" customWidth="1"/>
    <col min="8" max="8" width="18.375" style="11" customWidth="1"/>
    <col min="9" max="16384" width="17.75" style="11" hidden="1"/>
  </cols>
  <sheetData>
    <row r="1" spans="1:8" ht="15.75" x14ac:dyDescent="0.25">
      <c r="A1" s="10" t="s">
        <v>30</v>
      </c>
      <c r="B1" s="1"/>
      <c r="C1" s="2"/>
      <c r="D1" s="2"/>
      <c r="E1" s="3"/>
      <c r="F1" s="4"/>
    </row>
    <row r="2" spans="1:8" ht="15.75" thickBot="1" x14ac:dyDescent="0.25">
      <c r="A2" s="356" t="s">
        <v>0</v>
      </c>
      <c r="B2" s="357" t="s">
        <v>460</v>
      </c>
      <c r="C2" s="176" t="s">
        <v>429</v>
      </c>
      <c r="D2" s="177" t="s">
        <v>454</v>
      </c>
      <c r="E2" s="352" t="s">
        <v>1</v>
      </c>
      <c r="F2" s="353" t="s">
        <v>2</v>
      </c>
      <c r="G2" s="48" t="s">
        <v>3</v>
      </c>
      <c r="H2" s="355" t="s">
        <v>458</v>
      </c>
    </row>
    <row r="3" spans="1:8" ht="15" customHeight="1" x14ac:dyDescent="0.2">
      <c r="A3" s="260" t="s">
        <v>422</v>
      </c>
      <c r="B3" s="268">
        <v>0.40279999999999999</v>
      </c>
      <c r="C3" s="230">
        <v>0.38</v>
      </c>
      <c r="D3" s="267">
        <v>0.4</v>
      </c>
      <c r="E3" s="235" t="s">
        <v>6</v>
      </c>
      <c r="F3" s="239" t="s">
        <v>58</v>
      </c>
      <c r="G3" s="43" t="s">
        <v>38</v>
      </c>
      <c r="H3" s="269">
        <f>D3-C3</f>
        <v>2.0000000000000018E-2</v>
      </c>
    </row>
    <row r="4" spans="1:8" ht="15" x14ac:dyDescent="0.2">
      <c r="A4" s="229"/>
      <c r="B4" s="262"/>
      <c r="C4" s="231"/>
      <c r="D4" s="266"/>
      <c r="E4" s="236"/>
      <c r="F4" s="240"/>
      <c r="G4" s="43" t="s">
        <v>22</v>
      </c>
      <c r="H4" s="259"/>
    </row>
    <row r="5" spans="1:8" ht="15" x14ac:dyDescent="0.2">
      <c r="A5" s="117" t="s">
        <v>14</v>
      </c>
      <c r="B5" s="263">
        <v>0.40739999999999998</v>
      </c>
      <c r="C5" s="246">
        <f>C8+C7</f>
        <v>0.43</v>
      </c>
      <c r="D5" s="264">
        <v>0.41</v>
      </c>
      <c r="E5" s="236" t="s">
        <v>7</v>
      </c>
      <c r="F5" s="261" t="s">
        <v>452</v>
      </c>
      <c r="G5" s="44" t="s">
        <v>25</v>
      </c>
      <c r="H5" s="258">
        <f>D5-C5</f>
        <v>-2.0000000000000018E-2</v>
      </c>
    </row>
    <row r="6" spans="1:8" ht="15" x14ac:dyDescent="0.2">
      <c r="A6" s="118" t="s">
        <v>13</v>
      </c>
      <c r="B6" s="263"/>
      <c r="C6" s="247"/>
      <c r="D6" s="264"/>
      <c r="E6" s="236"/>
      <c r="F6" s="261"/>
      <c r="G6" s="24" t="s">
        <v>26</v>
      </c>
      <c r="H6" s="259"/>
    </row>
    <row r="7" spans="1:8" ht="15" x14ac:dyDescent="0.2">
      <c r="A7" s="118" t="s">
        <v>11</v>
      </c>
      <c r="B7" s="181">
        <f>B5-B8</f>
        <v>9.199999999999986E-3</v>
      </c>
      <c r="C7" s="45">
        <v>0.04</v>
      </c>
      <c r="D7" s="264">
        <v>0.04</v>
      </c>
      <c r="E7" s="201"/>
      <c r="F7" s="50"/>
      <c r="G7" s="24"/>
      <c r="H7" s="250">
        <f>D7-C7</f>
        <v>0</v>
      </c>
    </row>
    <row r="8" spans="1:8" ht="15" x14ac:dyDescent="0.2">
      <c r="A8" s="117" t="s">
        <v>12</v>
      </c>
      <c r="B8" s="181">
        <v>0.3982</v>
      </c>
      <c r="C8" s="169">
        <v>0.39</v>
      </c>
      <c r="D8" s="264">
        <v>0.39</v>
      </c>
      <c r="E8" s="201"/>
      <c r="F8" s="50"/>
      <c r="G8" s="46"/>
      <c r="H8" s="250">
        <f>D8-C8</f>
        <v>0</v>
      </c>
    </row>
    <row r="9" spans="1:8" ht="14.25" customHeight="1" x14ac:dyDescent="0.2">
      <c r="A9" s="120" t="s">
        <v>424</v>
      </c>
      <c r="B9" s="262">
        <v>6.4299999999999996E-2</v>
      </c>
      <c r="C9" s="265">
        <v>0.12</v>
      </c>
      <c r="D9" s="266">
        <v>0.1</v>
      </c>
      <c r="E9" s="236" t="s">
        <v>6</v>
      </c>
      <c r="F9" s="261" t="s">
        <v>447</v>
      </c>
      <c r="G9" s="44" t="s">
        <v>27</v>
      </c>
      <c r="H9" s="258">
        <f>D9-C9</f>
        <v>-1.999999999999999E-2</v>
      </c>
    </row>
    <row r="10" spans="1:8" ht="15" x14ac:dyDescent="0.2">
      <c r="A10" s="119"/>
      <c r="B10" s="262"/>
      <c r="C10" s="232"/>
      <c r="D10" s="266"/>
      <c r="E10" s="236"/>
      <c r="F10" s="261"/>
      <c r="G10" s="24" t="s">
        <v>28</v>
      </c>
      <c r="H10" s="259"/>
    </row>
    <row r="11" spans="1:8" ht="15" x14ac:dyDescent="0.2">
      <c r="A11" s="113" t="s">
        <v>15</v>
      </c>
      <c r="B11" s="262">
        <v>1.1999999999999999E-3</v>
      </c>
      <c r="C11" s="42">
        <v>0.01</v>
      </c>
      <c r="D11" s="202">
        <v>0.01</v>
      </c>
      <c r="E11" s="272" t="s">
        <v>7</v>
      </c>
      <c r="F11" s="240" t="s">
        <v>418</v>
      </c>
      <c r="G11" s="103" t="s">
        <v>435</v>
      </c>
      <c r="H11" s="41">
        <f>D11-C11</f>
        <v>0</v>
      </c>
    </row>
    <row r="12" spans="1:8" s="65" customFormat="1" ht="15" x14ac:dyDescent="0.2">
      <c r="A12" s="229" t="s">
        <v>431</v>
      </c>
      <c r="B12" s="262">
        <v>8.8300000000000003E-2</v>
      </c>
      <c r="C12" s="42">
        <v>0.08</v>
      </c>
      <c r="D12" s="202">
        <v>0.08</v>
      </c>
      <c r="E12" s="272" t="s">
        <v>7</v>
      </c>
      <c r="F12" s="240" t="s">
        <v>438</v>
      </c>
      <c r="G12" s="77" t="s">
        <v>443</v>
      </c>
      <c r="H12" s="250">
        <f>D12-C12</f>
        <v>0</v>
      </c>
    </row>
    <row r="13" spans="1:8" ht="15" x14ac:dyDescent="0.2">
      <c r="A13" s="229" t="s">
        <v>430</v>
      </c>
      <c r="B13" s="263">
        <v>1.2500000000000001E-2</v>
      </c>
      <c r="C13" s="169">
        <v>0.02</v>
      </c>
      <c r="D13" s="264">
        <v>0.02</v>
      </c>
      <c r="E13" s="236" t="s">
        <v>7</v>
      </c>
      <c r="F13" s="240" t="s">
        <v>60</v>
      </c>
      <c r="G13" s="104" t="s">
        <v>436</v>
      </c>
      <c r="H13" s="250">
        <f>D13-C13</f>
        <v>0</v>
      </c>
    </row>
    <row r="14" spans="1:8" ht="15.75" thickBot="1" x14ac:dyDescent="0.25">
      <c r="A14" s="271" t="s">
        <v>432</v>
      </c>
      <c r="B14" s="186">
        <v>6.4000000000000001E-2</v>
      </c>
      <c r="C14" s="246">
        <v>0.02</v>
      </c>
      <c r="D14" s="203">
        <v>0.06</v>
      </c>
      <c r="E14" s="204" t="s">
        <v>7</v>
      </c>
      <c r="F14" s="249" t="s">
        <v>448</v>
      </c>
      <c r="G14" s="81" t="s">
        <v>18</v>
      </c>
      <c r="H14" s="252">
        <f>D14-C14</f>
        <v>3.9999999999999994E-2</v>
      </c>
    </row>
    <row r="15" spans="1:8" ht="15.75" thickBot="1" x14ac:dyDescent="0.25">
      <c r="A15" s="114" t="s">
        <v>4</v>
      </c>
      <c r="B15" s="132">
        <f>B14+B13+B12+B11+B9+B5+B3</f>
        <v>1.0405</v>
      </c>
      <c r="C15" s="170">
        <f>SUM(C3:C14)-C7-C8</f>
        <v>1.0600000000000005</v>
      </c>
      <c r="D15" s="170">
        <f>SUM(D3:D14)-D7-D8</f>
        <v>1.0800000000000005</v>
      </c>
      <c r="E15" s="205"/>
      <c r="F15" s="109"/>
      <c r="G15" s="110"/>
      <c r="H15" s="111">
        <f>SUM(H3:H14)</f>
        <v>2.0000000000000004E-2</v>
      </c>
    </row>
    <row r="16" spans="1:8" ht="15.75" thickBot="1" x14ac:dyDescent="0.25">
      <c r="A16" s="115" t="s">
        <v>5</v>
      </c>
      <c r="B16" s="187">
        <v>0.222</v>
      </c>
      <c r="C16" s="51">
        <v>0.17</v>
      </c>
      <c r="D16" s="206">
        <v>0.19</v>
      </c>
      <c r="E16" s="207" t="s">
        <v>6</v>
      </c>
      <c r="F16" s="108" t="s">
        <v>453</v>
      </c>
      <c r="G16" s="52" t="s">
        <v>29</v>
      </c>
      <c r="H16" s="59">
        <f>D16-C16</f>
        <v>1.999999999999999E-2</v>
      </c>
    </row>
    <row r="17" spans="1:5" s="65" customFormat="1" ht="15" x14ac:dyDescent="0.25">
      <c r="A17" s="25" t="s">
        <v>500</v>
      </c>
      <c r="B17" s="39"/>
      <c r="C17" s="223"/>
      <c r="E17" s="40"/>
    </row>
    <row r="18" spans="1:5" s="65" customFormat="1" ht="30" x14ac:dyDescent="0.2">
      <c r="A18" s="228" t="s">
        <v>0</v>
      </c>
      <c r="B18" s="228" t="s">
        <v>454</v>
      </c>
      <c r="C18" s="228" t="s">
        <v>501</v>
      </c>
      <c r="D18" s="228" t="s">
        <v>490</v>
      </c>
      <c r="E18" s="228" t="s">
        <v>491</v>
      </c>
    </row>
    <row r="19" spans="1:5" s="65" customFormat="1" ht="15" x14ac:dyDescent="0.25">
      <c r="A19" s="224" t="s">
        <v>495</v>
      </c>
      <c r="B19" s="225">
        <v>0.1</v>
      </c>
      <c r="C19" s="226">
        <v>7.0000000000000007E-2</v>
      </c>
      <c r="D19" s="226">
        <f>C19-B19</f>
        <v>-0.03</v>
      </c>
      <c r="E19" s="227" t="s">
        <v>503</v>
      </c>
    </row>
    <row r="20" spans="1:5" s="65" customFormat="1" ht="15" x14ac:dyDescent="0.25">
      <c r="A20" s="224" t="s">
        <v>498</v>
      </c>
      <c r="B20" s="225">
        <v>0.06</v>
      </c>
      <c r="C20" s="226">
        <v>0.09</v>
      </c>
      <c r="D20" s="226">
        <f>C20-B20</f>
        <v>0.03</v>
      </c>
      <c r="E20" s="227" t="s">
        <v>439</v>
      </c>
    </row>
    <row r="21" spans="1:5" hidden="1" x14ac:dyDescent="0.2"/>
    <row r="22" spans="1:5" hidden="1" x14ac:dyDescent="0.2"/>
    <row r="23" spans="1:5" hidden="1" x14ac:dyDescent="0.2"/>
  </sheetData>
  <dataConsolidate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2" sqref="A2"/>
    </sheetView>
  </sheetViews>
  <sheetFormatPr defaultColWidth="0" defaultRowHeight="14.25" zeroHeight="1" x14ac:dyDescent="0.2"/>
  <cols>
    <col min="1" max="1" width="57.5" style="11" bestFit="1" customWidth="1"/>
    <col min="2" max="2" width="26.125" style="11" customWidth="1"/>
    <col min="3" max="3" width="19.875" style="11" customWidth="1"/>
    <col min="4" max="4" width="27.375" style="11" customWidth="1"/>
    <col min="5" max="5" width="11.125" style="11" customWidth="1"/>
    <col min="6" max="6" width="30.875" style="11" customWidth="1"/>
    <col min="7" max="7" width="31.875" style="11" bestFit="1" customWidth="1"/>
    <col min="8" max="8" width="13.25" style="11" customWidth="1"/>
    <col min="9" max="16384" width="58" style="11" hidden="1"/>
  </cols>
  <sheetData>
    <row r="1" spans="1:8" ht="16.5" customHeight="1" x14ac:dyDescent="0.25">
      <c r="A1" s="10" t="s">
        <v>39</v>
      </c>
    </row>
    <row r="2" spans="1:8" ht="15.75" thickBot="1" x14ac:dyDescent="0.25">
      <c r="A2" s="175" t="s">
        <v>0</v>
      </c>
      <c r="B2" s="357" t="s">
        <v>460</v>
      </c>
      <c r="C2" s="176" t="s">
        <v>429</v>
      </c>
      <c r="D2" s="177" t="s">
        <v>454</v>
      </c>
      <c r="E2" s="178" t="s">
        <v>1</v>
      </c>
      <c r="F2" s="358" t="s">
        <v>35</v>
      </c>
      <c r="G2" s="359" t="s">
        <v>3</v>
      </c>
      <c r="H2" s="360" t="s">
        <v>459</v>
      </c>
    </row>
    <row r="3" spans="1:8" ht="15" customHeight="1" x14ac:dyDescent="0.2">
      <c r="A3" s="289" t="s">
        <v>488</v>
      </c>
      <c r="B3" s="285">
        <v>0.41449999999999998</v>
      </c>
      <c r="C3" s="291">
        <v>0.4</v>
      </c>
      <c r="D3" s="277">
        <v>0.42</v>
      </c>
      <c r="E3" s="298" t="s">
        <v>6</v>
      </c>
      <c r="F3" s="293" t="s">
        <v>421</v>
      </c>
      <c r="G3" s="66" t="s">
        <v>38</v>
      </c>
      <c r="H3" s="303">
        <f>D3-C3</f>
        <v>1.9999999999999962E-2</v>
      </c>
    </row>
    <row r="4" spans="1:8" ht="15" x14ac:dyDescent="0.2">
      <c r="A4" s="290"/>
      <c r="B4" s="286"/>
      <c r="C4" s="292"/>
      <c r="D4" s="278"/>
      <c r="E4" s="298"/>
      <c r="F4" s="294"/>
      <c r="G4" s="66" t="s">
        <v>22</v>
      </c>
      <c r="H4" s="304"/>
    </row>
    <row r="5" spans="1:8" ht="15" x14ac:dyDescent="0.2">
      <c r="A5" s="281" t="s">
        <v>423</v>
      </c>
      <c r="B5" s="287">
        <v>0.21809999999999999</v>
      </c>
      <c r="C5" s="279">
        <v>0.23</v>
      </c>
      <c r="D5" s="274">
        <v>0.22</v>
      </c>
      <c r="E5" s="300" t="s">
        <v>7</v>
      </c>
      <c r="F5" s="307" t="s">
        <v>464</v>
      </c>
      <c r="G5" s="68" t="s">
        <v>25</v>
      </c>
      <c r="H5" s="305">
        <f>D5-C5</f>
        <v>-1.0000000000000009E-2</v>
      </c>
    </row>
    <row r="6" spans="1:8" ht="15" x14ac:dyDescent="0.2">
      <c r="A6" s="282"/>
      <c r="B6" s="288"/>
      <c r="C6" s="280"/>
      <c r="D6" s="274"/>
      <c r="E6" s="301"/>
      <c r="F6" s="308"/>
      <c r="G6" s="67" t="s">
        <v>26</v>
      </c>
      <c r="H6" s="306"/>
    </row>
    <row r="7" spans="1:8" ht="14.25" customHeight="1" x14ac:dyDescent="0.2">
      <c r="A7" s="69" t="s">
        <v>424</v>
      </c>
      <c r="B7" s="283">
        <v>0.11840000000000001</v>
      </c>
      <c r="C7" s="279">
        <v>0.17</v>
      </c>
      <c r="D7" s="274">
        <v>0.16</v>
      </c>
      <c r="E7" s="302" t="s">
        <v>6</v>
      </c>
      <c r="F7" s="309" t="s">
        <v>465</v>
      </c>
      <c r="G7" s="68" t="s">
        <v>27</v>
      </c>
      <c r="H7" s="296">
        <f t="shared" ref="H7:H14" si="0">D7-C7</f>
        <v>-1.0000000000000009E-2</v>
      </c>
    </row>
    <row r="8" spans="1:8" ht="15" x14ac:dyDescent="0.2">
      <c r="A8" s="70"/>
      <c r="B8" s="284"/>
      <c r="C8" s="280"/>
      <c r="D8" s="276"/>
      <c r="E8" s="299"/>
      <c r="F8" s="295"/>
      <c r="G8" s="71" t="s">
        <v>28</v>
      </c>
      <c r="H8" s="297">
        <f t="shared" si="0"/>
        <v>0</v>
      </c>
    </row>
    <row r="9" spans="1:8" ht="15" x14ac:dyDescent="0.2">
      <c r="A9" s="101" t="s">
        <v>15</v>
      </c>
      <c r="B9" s="284">
        <v>3.5099999999999999E-2</v>
      </c>
      <c r="C9" s="280">
        <v>0.04</v>
      </c>
      <c r="D9" s="278">
        <v>0.05</v>
      </c>
      <c r="E9" s="75" t="s">
        <v>7</v>
      </c>
      <c r="F9" s="102" t="s">
        <v>10</v>
      </c>
      <c r="G9" s="103" t="s">
        <v>435</v>
      </c>
      <c r="H9" s="342">
        <f t="shared" si="0"/>
        <v>1.0000000000000002E-2</v>
      </c>
    </row>
    <row r="10" spans="1:8" ht="15" x14ac:dyDescent="0.2">
      <c r="A10" s="72" t="s">
        <v>431</v>
      </c>
      <c r="B10" s="188">
        <v>0.1143</v>
      </c>
      <c r="C10" s="55">
        <v>0.12</v>
      </c>
      <c r="D10" s="278">
        <v>0.12</v>
      </c>
      <c r="E10" s="75" t="s">
        <v>7</v>
      </c>
      <c r="F10" s="76" t="s">
        <v>434</v>
      </c>
      <c r="G10" s="77" t="s">
        <v>443</v>
      </c>
      <c r="H10" s="78">
        <f t="shared" si="0"/>
        <v>0</v>
      </c>
    </row>
    <row r="11" spans="1:8" ht="15" x14ac:dyDescent="0.2">
      <c r="A11" s="72" t="s">
        <v>430</v>
      </c>
      <c r="B11" s="189">
        <v>1.7399999999999999E-2</v>
      </c>
      <c r="C11" s="55">
        <v>0.02</v>
      </c>
      <c r="D11" s="73">
        <v>0.03</v>
      </c>
      <c r="E11" s="75" t="s">
        <v>7</v>
      </c>
      <c r="F11" s="76" t="s">
        <v>463</v>
      </c>
      <c r="G11" s="104" t="s">
        <v>436</v>
      </c>
      <c r="H11" s="60">
        <f t="shared" si="0"/>
        <v>9.9999999999999985E-3</v>
      </c>
    </row>
    <row r="12" spans="1:8" ht="15.75" thickBot="1" x14ac:dyDescent="0.25">
      <c r="A12" s="79" t="s">
        <v>432</v>
      </c>
      <c r="B12" s="190">
        <v>0.1431</v>
      </c>
      <c r="C12" s="49">
        <v>0.09</v>
      </c>
      <c r="D12" s="73">
        <v>0.12</v>
      </c>
      <c r="E12" s="80" t="s">
        <v>7</v>
      </c>
      <c r="F12" s="95" t="s">
        <v>434</v>
      </c>
      <c r="G12" s="81" t="s">
        <v>18</v>
      </c>
      <c r="H12" s="82">
        <f t="shared" si="0"/>
        <v>0.03</v>
      </c>
    </row>
    <row r="13" spans="1:8" ht="15.75" thickBot="1" x14ac:dyDescent="0.25">
      <c r="A13" s="83" t="s">
        <v>4</v>
      </c>
      <c r="B13" s="133">
        <f>SUM(B3:B12)</f>
        <v>1.0608999999999997</v>
      </c>
      <c r="C13" s="84">
        <f>SUM(C3:C12)</f>
        <v>1.07</v>
      </c>
      <c r="D13" s="126">
        <f>SUM(D3:D12)</f>
        <v>1.1200000000000001</v>
      </c>
      <c r="E13" s="85"/>
      <c r="F13" s="86"/>
      <c r="G13" s="87"/>
      <c r="H13" s="88">
        <f t="shared" si="0"/>
        <v>5.0000000000000044E-2</v>
      </c>
    </row>
    <row r="14" spans="1:8" ht="15.75" thickBot="1" x14ac:dyDescent="0.25">
      <c r="A14" s="89" t="s">
        <v>5</v>
      </c>
      <c r="B14" s="191">
        <v>0.20849999999999999</v>
      </c>
      <c r="C14" s="90">
        <v>0.17</v>
      </c>
      <c r="D14" s="64">
        <v>0.19</v>
      </c>
      <c r="E14" s="91" t="s">
        <v>6</v>
      </c>
      <c r="F14" s="92" t="s">
        <v>467</v>
      </c>
      <c r="G14" s="93" t="s">
        <v>29</v>
      </c>
      <c r="H14" s="94">
        <f t="shared" si="0"/>
        <v>1.999999999999999E-2</v>
      </c>
    </row>
    <row r="15" spans="1:8" ht="15" x14ac:dyDescent="0.25">
      <c r="A15" s="25" t="s">
        <v>497</v>
      </c>
      <c r="B15" s="39"/>
      <c r="C15" s="223"/>
      <c r="D15" s="65"/>
      <c r="E15" s="40"/>
      <c r="F15" s="65"/>
      <c r="G15" s="65"/>
      <c r="H15" s="65"/>
    </row>
    <row r="16" spans="1:8" ht="30" x14ac:dyDescent="0.2">
      <c r="A16" s="228" t="s">
        <v>0</v>
      </c>
      <c r="B16" s="228" t="s">
        <v>454</v>
      </c>
      <c r="C16" s="228" t="s">
        <v>499</v>
      </c>
      <c r="D16" s="228" t="s">
        <v>490</v>
      </c>
      <c r="E16" s="228" t="s">
        <v>491</v>
      </c>
      <c r="F16" s="65"/>
      <c r="G16" s="65"/>
      <c r="H16" s="65"/>
    </row>
    <row r="17" spans="1:8" ht="15" x14ac:dyDescent="0.25">
      <c r="A17" s="224" t="s">
        <v>495</v>
      </c>
      <c r="B17" s="225">
        <v>0.16</v>
      </c>
      <c r="C17" s="226">
        <v>0.14000000000000001</v>
      </c>
      <c r="D17" s="226">
        <f>C17-B17</f>
        <v>-1.999999999999999E-2</v>
      </c>
      <c r="E17" s="227" t="s">
        <v>486</v>
      </c>
      <c r="F17" s="65"/>
      <c r="G17" s="65"/>
      <c r="H17" s="65"/>
    </row>
    <row r="18" spans="1:8" ht="15" x14ac:dyDescent="0.25">
      <c r="A18" s="224" t="s">
        <v>498</v>
      </c>
      <c r="B18" s="225">
        <v>0.12</v>
      </c>
      <c r="C18" s="226">
        <v>0.14000000000000001</v>
      </c>
      <c r="D18" s="226">
        <f>C18-B18</f>
        <v>2.0000000000000018E-2</v>
      </c>
      <c r="E18" s="227" t="s">
        <v>462</v>
      </c>
      <c r="F18" s="65"/>
      <c r="G18" s="65"/>
      <c r="H18" s="65"/>
    </row>
    <row r="19" spans="1:8" hidden="1" x14ac:dyDescent="0.2"/>
    <row r="20" spans="1:8" hidden="1" x14ac:dyDescent="0.2"/>
    <row r="21" spans="1:8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I1" sqref="I1:XFD1048576"/>
    </sheetView>
  </sheetViews>
  <sheetFormatPr defaultColWidth="0" defaultRowHeight="14.25" zeroHeight="1" x14ac:dyDescent="0.2"/>
  <cols>
    <col min="1" max="1" width="57.5" style="11" bestFit="1" customWidth="1"/>
    <col min="2" max="2" width="26.125" style="11" customWidth="1"/>
    <col min="3" max="3" width="19.875" style="11" customWidth="1"/>
    <col min="4" max="4" width="27.375" style="11" customWidth="1"/>
    <col min="5" max="5" width="11.125" style="11" customWidth="1"/>
    <col min="6" max="6" width="25.75" style="11" customWidth="1"/>
    <col min="7" max="7" width="31.875" style="11" bestFit="1" customWidth="1"/>
    <col min="8" max="8" width="18.375" style="11" customWidth="1"/>
    <col min="9" max="16384" width="9" style="11" hidden="1"/>
  </cols>
  <sheetData>
    <row r="1" spans="1:8" ht="15.75" x14ac:dyDescent="0.25">
      <c r="A1" s="10" t="s">
        <v>31</v>
      </c>
      <c r="B1" s="5"/>
      <c r="C1" s="5"/>
      <c r="D1" s="5"/>
      <c r="E1" s="6"/>
      <c r="F1" s="5"/>
      <c r="G1" s="6"/>
    </row>
    <row r="2" spans="1:8" ht="15.75" thickBot="1" x14ac:dyDescent="0.25">
      <c r="A2" s="356" t="s">
        <v>0</v>
      </c>
      <c r="B2" s="351" t="s">
        <v>460</v>
      </c>
      <c r="C2" s="176" t="s">
        <v>429</v>
      </c>
      <c r="D2" s="177" t="s">
        <v>454</v>
      </c>
      <c r="E2" s="352" t="s">
        <v>1</v>
      </c>
      <c r="F2" s="361" t="s">
        <v>2</v>
      </c>
      <c r="G2" s="48" t="s">
        <v>3</v>
      </c>
      <c r="H2" s="355" t="s">
        <v>458</v>
      </c>
    </row>
    <row r="3" spans="1:8" ht="15" x14ac:dyDescent="0.2">
      <c r="A3" s="320" t="s">
        <v>422</v>
      </c>
      <c r="B3" s="192"/>
      <c r="C3" s="292">
        <v>0.42</v>
      </c>
      <c r="D3" s="321">
        <v>0.46</v>
      </c>
      <c r="E3" s="322" t="s">
        <v>6</v>
      </c>
      <c r="F3" s="316" t="s">
        <v>483</v>
      </c>
      <c r="G3" s="66" t="s">
        <v>38</v>
      </c>
      <c r="H3" s="317">
        <f>D3-C3</f>
        <v>4.0000000000000036E-2</v>
      </c>
    </row>
    <row r="4" spans="1:8" ht="15" x14ac:dyDescent="0.2">
      <c r="A4" s="320"/>
      <c r="B4" s="193">
        <v>0.4632</v>
      </c>
      <c r="C4" s="292"/>
      <c r="D4" s="321"/>
      <c r="E4" s="323"/>
      <c r="F4" s="316"/>
      <c r="G4" s="66" t="s">
        <v>22</v>
      </c>
      <c r="H4" s="304"/>
    </row>
    <row r="5" spans="1:8" ht="15" x14ac:dyDescent="0.2">
      <c r="A5" s="324" t="s">
        <v>423</v>
      </c>
      <c r="B5" s="327">
        <v>0.1618</v>
      </c>
      <c r="C5" s="279">
        <v>0.2</v>
      </c>
      <c r="D5" s="310">
        <v>0.18</v>
      </c>
      <c r="E5" s="326" t="s">
        <v>7</v>
      </c>
      <c r="F5" s="314" t="s">
        <v>467</v>
      </c>
      <c r="G5" s="68" t="s">
        <v>25</v>
      </c>
      <c r="H5" s="305">
        <f>D5-C5</f>
        <v>-2.0000000000000018E-2</v>
      </c>
    </row>
    <row r="6" spans="1:8" ht="15" x14ac:dyDescent="0.2">
      <c r="A6" s="325"/>
      <c r="B6" s="328"/>
      <c r="C6" s="280"/>
      <c r="D6" s="311"/>
      <c r="E6" s="326"/>
      <c r="F6" s="315"/>
      <c r="G6" s="67" t="s">
        <v>26</v>
      </c>
      <c r="H6" s="306"/>
    </row>
    <row r="7" spans="1:8" ht="14.25" customHeight="1" x14ac:dyDescent="0.2">
      <c r="A7" s="120" t="s">
        <v>424</v>
      </c>
      <c r="B7" s="318">
        <v>0.19550000000000001</v>
      </c>
      <c r="C7" s="279">
        <v>0.18</v>
      </c>
      <c r="D7" s="310">
        <v>0.14000000000000001</v>
      </c>
      <c r="E7" s="275" t="s">
        <v>6</v>
      </c>
      <c r="F7" s="312" t="s">
        <v>486</v>
      </c>
      <c r="G7" s="68" t="s">
        <v>27</v>
      </c>
      <c r="H7" s="305">
        <f>D7-C7</f>
        <v>-3.999999999999998E-2</v>
      </c>
    </row>
    <row r="8" spans="1:8" ht="15" x14ac:dyDescent="0.2">
      <c r="A8" s="128"/>
      <c r="B8" s="319"/>
      <c r="C8" s="280"/>
      <c r="D8" s="311"/>
      <c r="E8" s="275"/>
      <c r="F8" s="313"/>
      <c r="G8" s="71" t="s">
        <v>28</v>
      </c>
      <c r="H8" s="306"/>
    </row>
    <row r="9" spans="1:8" ht="15" x14ac:dyDescent="0.2">
      <c r="A9" s="116" t="s">
        <v>15</v>
      </c>
      <c r="B9" s="319">
        <v>7.4999999999999997E-3</v>
      </c>
      <c r="C9" s="55">
        <v>0.04</v>
      </c>
      <c r="D9" s="99">
        <v>0.04</v>
      </c>
      <c r="E9" s="326" t="s">
        <v>7</v>
      </c>
      <c r="F9" s="313" t="s">
        <v>37</v>
      </c>
      <c r="G9" s="103" t="s">
        <v>435</v>
      </c>
      <c r="H9" s="297">
        <f>D9-C9</f>
        <v>0</v>
      </c>
    </row>
    <row r="10" spans="1:8" s="65" customFormat="1" ht="15" x14ac:dyDescent="0.2">
      <c r="A10" s="229" t="s">
        <v>431</v>
      </c>
      <c r="B10" s="319">
        <v>9.6600000000000005E-2</v>
      </c>
      <c r="C10" s="55">
        <v>0.09</v>
      </c>
      <c r="D10" s="99">
        <v>0.11</v>
      </c>
      <c r="E10" s="326" t="s">
        <v>7</v>
      </c>
      <c r="F10" s="14" t="s">
        <v>451</v>
      </c>
      <c r="G10" s="77" t="s">
        <v>443</v>
      </c>
      <c r="H10" s="297">
        <f>D10-C10</f>
        <v>2.0000000000000004E-2</v>
      </c>
    </row>
    <row r="11" spans="1:8" ht="15" x14ac:dyDescent="0.2">
      <c r="A11" s="229" t="s">
        <v>430</v>
      </c>
      <c r="B11" s="319">
        <v>1.5900000000000001E-2</v>
      </c>
      <c r="C11" s="55">
        <v>0.02</v>
      </c>
      <c r="D11" s="99">
        <v>0.03</v>
      </c>
      <c r="E11" s="326" t="s">
        <v>7</v>
      </c>
      <c r="F11" s="14" t="s">
        <v>463</v>
      </c>
      <c r="G11" s="104" t="s">
        <v>436</v>
      </c>
      <c r="H11" s="56">
        <f>D11-C11</f>
        <v>9.9999999999999985E-3</v>
      </c>
    </row>
    <row r="12" spans="1:8" ht="15.75" thickBot="1" x14ac:dyDescent="0.25">
      <c r="A12" s="129" t="s">
        <v>432</v>
      </c>
      <c r="B12" s="194">
        <v>9.4100000000000003E-2</v>
      </c>
      <c r="C12" s="49">
        <v>0.09</v>
      </c>
      <c r="D12" s="100">
        <v>0.13</v>
      </c>
      <c r="E12" s="208" t="s">
        <v>7</v>
      </c>
      <c r="F12" s="314" t="s">
        <v>479</v>
      </c>
      <c r="G12" s="81" t="s">
        <v>18</v>
      </c>
      <c r="H12" s="57">
        <f>D12-C12</f>
        <v>4.0000000000000008E-2</v>
      </c>
    </row>
    <row r="13" spans="1:8" ht="15.75" thickBot="1" x14ac:dyDescent="0.25">
      <c r="A13" s="130" t="s">
        <v>4</v>
      </c>
      <c r="B13" s="132">
        <f>SUM(B4:B12)</f>
        <v>1.0346</v>
      </c>
      <c r="C13" s="170">
        <f>SUM(C3:C12)</f>
        <v>1.04</v>
      </c>
      <c r="D13" s="126">
        <f>SUM(D3:D12)</f>
        <v>1.0900000000000001</v>
      </c>
      <c r="E13" s="205"/>
      <c r="F13" s="58"/>
      <c r="G13" s="87"/>
      <c r="H13" s="53">
        <f>SUM(H3:H12)</f>
        <v>5.0000000000000044E-2</v>
      </c>
    </row>
    <row r="14" spans="1:8" ht="15.75" thickBot="1" x14ac:dyDescent="0.25">
      <c r="A14" s="131" t="s">
        <v>5</v>
      </c>
      <c r="B14" s="187">
        <v>0.2273</v>
      </c>
      <c r="C14" s="51">
        <v>0.17</v>
      </c>
      <c r="D14" s="127">
        <v>0.19</v>
      </c>
      <c r="E14" s="209" t="s">
        <v>6</v>
      </c>
      <c r="F14" s="48" t="s">
        <v>453</v>
      </c>
      <c r="G14" s="93" t="s">
        <v>29</v>
      </c>
      <c r="H14" s="59">
        <f>D14-C14</f>
        <v>1.999999999999999E-2</v>
      </c>
    </row>
    <row r="15" spans="1:8" s="65" customFormat="1" ht="15" x14ac:dyDescent="0.25">
      <c r="A15" s="25" t="s">
        <v>500</v>
      </c>
      <c r="B15" s="39"/>
      <c r="C15" s="223"/>
      <c r="E15" s="40"/>
    </row>
    <row r="16" spans="1:8" s="65" customFormat="1" ht="30" x14ac:dyDescent="0.2">
      <c r="A16" s="228" t="s">
        <v>0</v>
      </c>
      <c r="B16" s="228" t="s">
        <v>454</v>
      </c>
      <c r="C16" s="228" t="s">
        <v>501</v>
      </c>
      <c r="D16" s="228" t="s">
        <v>490</v>
      </c>
      <c r="E16" s="228" t="s">
        <v>491</v>
      </c>
    </row>
    <row r="17" spans="1:5" s="65" customFormat="1" ht="15" x14ac:dyDescent="0.25">
      <c r="A17" s="224" t="s">
        <v>495</v>
      </c>
      <c r="B17" s="225">
        <v>0.14000000000000001</v>
      </c>
      <c r="C17" s="226">
        <v>0.11</v>
      </c>
      <c r="D17" s="226">
        <f>C17-B17</f>
        <v>-3.0000000000000013E-2</v>
      </c>
      <c r="E17" s="227" t="s">
        <v>504</v>
      </c>
    </row>
    <row r="18" spans="1:5" s="65" customFormat="1" ht="15" x14ac:dyDescent="0.25">
      <c r="A18" s="224" t="s">
        <v>498</v>
      </c>
      <c r="B18" s="225">
        <v>0.13</v>
      </c>
      <c r="C18" s="226">
        <v>0.16</v>
      </c>
      <c r="D18" s="226">
        <f>C18-B18</f>
        <v>0.03</v>
      </c>
      <c r="E18" s="227" t="s">
        <v>505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I1" sqref="I1:XFD1048576"/>
    </sheetView>
  </sheetViews>
  <sheetFormatPr defaultColWidth="0" defaultRowHeight="14.25" zeroHeight="1" x14ac:dyDescent="0.2"/>
  <cols>
    <col min="1" max="1" width="57.5" bestFit="1" customWidth="1"/>
    <col min="2" max="2" width="26.125" customWidth="1"/>
    <col min="3" max="3" width="19.875" customWidth="1"/>
    <col min="4" max="4" width="27.375" customWidth="1"/>
    <col min="5" max="5" width="11.125" customWidth="1"/>
    <col min="6" max="6" width="25.75" customWidth="1"/>
    <col min="7" max="7" width="31.875" bestFit="1" customWidth="1"/>
    <col min="8" max="8" width="18.375" customWidth="1"/>
    <col min="9" max="16384" width="9" hidden="1"/>
  </cols>
  <sheetData>
    <row r="1" spans="1:8" ht="15.75" x14ac:dyDescent="0.25">
      <c r="A1" s="10" t="s">
        <v>32</v>
      </c>
      <c r="B1" s="5"/>
      <c r="C1" s="5"/>
      <c r="D1" s="6"/>
      <c r="E1" s="5"/>
      <c r="F1" s="6"/>
    </row>
    <row r="2" spans="1:8" ht="15.75" thickBot="1" x14ac:dyDescent="0.25">
      <c r="A2" s="356" t="s">
        <v>0</v>
      </c>
      <c r="B2" s="351" t="s">
        <v>460</v>
      </c>
      <c r="C2" s="176" t="s">
        <v>429</v>
      </c>
      <c r="D2" s="177" t="s">
        <v>454</v>
      </c>
      <c r="E2" s="352" t="s">
        <v>1</v>
      </c>
      <c r="F2" s="361" t="s">
        <v>2</v>
      </c>
      <c r="G2" s="48" t="s">
        <v>3</v>
      </c>
      <c r="H2" s="355" t="s">
        <v>458</v>
      </c>
    </row>
    <row r="3" spans="1:8" ht="15" x14ac:dyDescent="0.2">
      <c r="A3" s="320" t="s">
        <v>481</v>
      </c>
      <c r="B3" s="333">
        <v>0.44230000000000003</v>
      </c>
      <c r="C3" s="292">
        <v>0.39</v>
      </c>
      <c r="D3" s="321">
        <v>0.4</v>
      </c>
      <c r="E3" s="322" t="s">
        <v>6</v>
      </c>
      <c r="F3" s="316" t="s">
        <v>58</v>
      </c>
      <c r="G3" s="66" t="s">
        <v>38</v>
      </c>
      <c r="H3" s="317">
        <f>D3-C3</f>
        <v>1.0000000000000009E-2</v>
      </c>
    </row>
    <row r="4" spans="1:8" ht="15" x14ac:dyDescent="0.2">
      <c r="A4" s="320"/>
      <c r="B4" s="334"/>
      <c r="C4" s="292"/>
      <c r="D4" s="321"/>
      <c r="E4" s="323"/>
      <c r="F4" s="316"/>
      <c r="G4" s="66" t="s">
        <v>22</v>
      </c>
      <c r="H4" s="304"/>
    </row>
    <row r="5" spans="1:8" ht="15" x14ac:dyDescent="0.2">
      <c r="A5" s="324" t="s">
        <v>423</v>
      </c>
      <c r="B5" s="331">
        <v>0.21560000000000001</v>
      </c>
      <c r="C5" s="279">
        <v>0.23</v>
      </c>
      <c r="D5" s="310">
        <v>0.21</v>
      </c>
      <c r="E5" s="326" t="s">
        <v>7</v>
      </c>
      <c r="F5" s="314" t="s">
        <v>468</v>
      </c>
      <c r="G5" s="68" t="s">
        <v>25</v>
      </c>
      <c r="H5" s="305">
        <f>D5-C5</f>
        <v>-2.0000000000000018E-2</v>
      </c>
    </row>
    <row r="6" spans="1:8" ht="15" x14ac:dyDescent="0.2">
      <c r="A6" s="325"/>
      <c r="B6" s="332"/>
      <c r="C6" s="280"/>
      <c r="D6" s="311"/>
      <c r="E6" s="326"/>
      <c r="F6" s="315"/>
      <c r="G6" s="67" t="s">
        <v>26</v>
      </c>
      <c r="H6" s="306"/>
    </row>
    <row r="7" spans="1:8" ht="14.25" customHeight="1" x14ac:dyDescent="0.2">
      <c r="A7" s="120" t="s">
        <v>424</v>
      </c>
      <c r="B7" s="329">
        <v>0.20039999999999999</v>
      </c>
      <c r="C7" s="279">
        <v>0.21</v>
      </c>
      <c r="D7" s="310">
        <v>0.19</v>
      </c>
      <c r="E7" s="275" t="s">
        <v>6</v>
      </c>
      <c r="F7" s="312" t="s">
        <v>453</v>
      </c>
      <c r="G7" s="68" t="s">
        <v>27</v>
      </c>
      <c r="H7" s="305">
        <f>D7-C7</f>
        <v>-1.999999999999999E-2</v>
      </c>
    </row>
    <row r="8" spans="1:8" ht="15" x14ac:dyDescent="0.2">
      <c r="A8" s="128"/>
      <c r="B8" s="330"/>
      <c r="C8" s="280"/>
      <c r="D8" s="311"/>
      <c r="E8" s="275"/>
      <c r="F8" s="313"/>
      <c r="G8" s="71" t="s">
        <v>28</v>
      </c>
      <c r="H8" s="306"/>
    </row>
    <row r="9" spans="1:8" ht="15" x14ac:dyDescent="0.2">
      <c r="A9" s="116" t="s">
        <v>15</v>
      </c>
      <c r="B9" s="330">
        <v>6.4000000000000003E-3</v>
      </c>
      <c r="C9" s="55">
        <v>0.04</v>
      </c>
      <c r="D9" s="99">
        <v>0.04</v>
      </c>
      <c r="E9" s="326" t="s">
        <v>7</v>
      </c>
      <c r="F9" s="313" t="s">
        <v>37</v>
      </c>
      <c r="G9" s="103" t="s">
        <v>435</v>
      </c>
      <c r="H9" s="297">
        <f>D9-C9</f>
        <v>0</v>
      </c>
    </row>
    <row r="10" spans="1:8" ht="15" x14ac:dyDescent="0.2">
      <c r="A10" s="229" t="s">
        <v>431</v>
      </c>
      <c r="B10" s="330">
        <v>8.4500000000000006E-2</v>
      </c>
      <c r="C10" s="55">
        <v>0.09</v>
      </c>
      <c r="D10" s="99">
        <v>0.1</v>
      </c>
      <c r="E10" s="326" t="s">
        <v>7</v>
      </c>
      <c r="F10" s="14" t="s">
        <v>466</v>
      </c>
      <c r="G10" s="77" t="s">
        <v>443</v>
      </c>
      <c r="H10" s="297">
        <f>D10-C10</f>
        <v>1.0000000000000009E-2</v>
      </c>
    </row>
    <row r="11" spans="1:8" ht="15" x14ac:dyDescent="0.2">
      <c r="A11" s="229" t="s">
        <v>430</v>
      </c>
      <c r="B11" s="330">
        <v>1.3100000000000001E-2</v>
      </c>
      <c r="C11" s="55">
        <v>0.02</v>
      </c>
      <c r="D11" s="99">
        <v>0.03</v>
      </c>
      <c r="E11" s="326" t="s">
        <v>7</v>
      </c>
      <c r="F11" s="14" t="s">
        <v>463</v>
      </c>
      <c r="G11" s="104" t="s">
        <v>436</v>
      </c>
      <c r="H11" s="56">
        <f>D11-C11</f>
        <v>9.9999999999999985E-3</v>
      </c>
    </row>
    <row r="12" spans="1:8" ht="15.75" thickBot="1" x14ac:dyDescent="0.25">
      <c r="A12" s="129" t="s">
        <v>432</v>
      </c>
      <c r="B12" s="182">
        <v>8.5400000000000004E-2</v>
      </c>
      <c r="C12" s="49">
        <v>0.08</v>
      </c>
      <c r="D12" s="100">
        <v>0.12</v>
      </c>
      <c r="E12" s="208" t="s">
        <v>7</v>
      </c>
      <c r="F12" s="314" t="s">
        <v>434</v>
      </c>
      <c r="G12" s="81" t="s">
        <v>18</v>
      </c>
      <c r="H12" s="57">
        <f>D12-C12</f>
        <v>3.9999999999999994E-2</v>
      </c>
    </row>
    <row r="13" spans="1:8" ht="15.75" thickBot="1" x14ac:dyDescent="0.25">
      <c r="A13" s="130" t="s">
        <v>4</v>
      </c>
      <c r="B13" s="132">
        <f>SUM(B3:B12)</f>
        <v>1.0477000000000001</v>
      </c>
      <c r="C13" s="170">
        <f>SUM(C3:C12)</f>
        <v>1.06</v>
      </c>
      <c r="D13" s="126">
        <f>SUM(D3:D12)</f>
        <v>1.0900000000000001</v>
      </c>
      <c r="E13" s="205"/>
      <c r="F13" s="58"/>
      <c r="G13" s="87"/>
      <c r="H13" s="53">
        <f>SUM(H3:H12)</f>
        <v>3.0000000000000002E-2</v>
      </c>
    </row>
    <row r="14" spans="1:8" ht="15.75" thickBot="1" x14ac:dyDescent="0.25">
      <c r="A14" s="131" t="s">
        <v>5</v>
      </c>
      <c r="B14" s="183">
        <v>0.2291</v>
      </c>
      <c r="C14" s="51">
        <v>0.17</v>
      </c>
      <c r="D14" s="127">
        <v>0.19</v>
      </c>
      <c r="E14" s="209" t="s">
        <v>6</v>
      </c>
      <c r="F14" s="48" t="s">
        <v>453</v>
      </c>
      <c r="G14" s="93" t="s">
        <v>29</v>
      </c>
      <c r="H14" s="59">
        <f>D14-C14</f>
        <v>1.999999999999999E-2</v>
      </c>
    </row>
    <row r="15" spans="1:8" s="65" customFormat="1" ht="15" x14ac:dyDescent="0.25">
      <c r="A15" s="25" t="s">
        <v>500</v>
      </c>
      <c r="B15" s="39"/>
      <c r="C15" s="223"/>
      <c r="E15" s="40"/>
    </row>
    <row r="16" spans="1:8" s="65" customFormat="1" ht="30" x14ac:dyDescent="0.2">
      <c r="A16" s="228" t="s">
        <v>0</v>
      </c>
      <c r="B16" s="228" t="s">
        <v>454</v>
      </c>
      <c r="C16" s="228" t="s">
        <v>501</v>
      </c>
      <c r="D16" s="228" t="s">
        <v>490</v>
      </c>
      <c r="E16" s="228" t="s">
        <v>491</v>
      </c>
    </row>
    <row r="17" spans="1:5" s="65" customFormat="1" ht="15" x14ac:dyDescent="0.25">
      <c r="A17" s="224" t="s">
        <v>495</v>
      </c>
      <c r="B17" s="225">
        <v>0.19</v>
      </c>
      <c r="C17" s="226">
        <v>0.16</v>
      </c>
      <c r="D17" s="226">
        <f>C17-B17</f>
        <v>-0.03</v>
      </c>
      <c r="E17" s="227" t="s">
        <v>465</v>
      </c>
    </row>
    <row r="18" spans="1:5" s="65" customFormat="1" ht="15" x14ac:dyDescent="0.25">
      <c r="A18" s="224" t="s">
        <v>498</v>
      </c>
      <c r="B18" s="225">
        <v>0.12</v>
      </c>
      <c r="C18" s="226">
        <v>0.15</v>
      </c>
      <c r="D18" s="226">
        <f>C18-B18</f>
        <v>0.03</v>
      </c>
      <c r="E18" s="227" t="s">
        <v>506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4"/>
  <sheetViews>
    <sheetView rightToLeft="1" zoomScale="90" zoomScaleNormal="90" workbookViewId="0">
      <selection activeCell="A19" sqref="A19"/>
    </sheetView>
  </sheetViews>
  <sheetFormatPr defaultColWidth="0" defaultRowHeight="14.25" zeroHeight="1" x14ac:dyDescent="0.2"/>
  <cols>
    <col min="1" max="1" width="57.5" style="11" bestFit="1" customWidth="1"/>
    <col min="2" max="2" width="26.125" style="11" customWidth="1"/>
    <col min="3" max="3" width="19.875" style="11" customWidth="1"/>
    <col min="4" max="4" width="27.375" style="11" customWidth="1"/>
    <col min="5" max="5" width="11.125" style="11" customWidth="1"/>
    <col min="6" max="6" width="25.75" style="11" customWidth="1"/>
    <col min="7" max="7" width="31.875" style="11" bestFit="1" customWidth="1"/>
    <col min="8" max="8" width="18.375" style="11" customWidth="1"/>
    <col min="9" max="16384" width="9" style="11" hidden="1"/>
  </cols>
  <sheetData>
    <row r="1" spans="1:8" ht="15.75" x14ac:dyDescent="0.25">
      <c r="A1" s="10" t="s">
        <v>33</v>
      </c>
      <c r="B1" s="5"/>
      <c r="C1" s="5"/>
      <c r="D1" s="5"/>
      <c r="E1" s="6"/>
      <c r="F1" s="5"/>
      <c r="G1" s="6"/>
    </row>
    <row r="2" spans="1:8" ht="15.75" thickBot="1" x14ac:dyDescent="0.25">
      <c r="A2" s="356" t="s">
        <v>0</v>
      </c>
      <c r="B2" s="351" t="s">
        <v>460</v>
      </c>
      <c r="C2" s="176" t="s">
        <v>429</v>
      </c>
      <c r="D2" s="177" t="s">
        <v>454</v>
      </c>
      <c r="E2" s="362" t="s">
        <v>1</v>
      </c>
      <c r="F2" s="361" t="s">
        <v>2</v>
      </c>
      <c r="G2" s="48" t="s">
        <v>3</v>
      </c>
      <c r="H2" s="355" t="s">
        <v>458</v>
      </c>
    </row>
    <row r="3" spans="1:8" x14ac:dyDescent="0.2">
      <c r="A3" s="320" t="s">
        <v>422</v>
      </c>
      <c r="B3" s="333">
        <v>0.28970000000000001</v>
      </c>
      <c r="C3" s="292">
        <v>0.24</v>
      </c>
      <c r="D3" s="321">
        <v>0.28000000000000003</v>
      </c>
      <c r="E3" s="337" t="s">
        <v>6</v>
      </c>
      <c r="F3" s="316" t="s">
        <v>484</v>
      </c>
      <c r="G3" s="66" t="s">
        <v>38</v>
      </c>
      <c r="H3" s="317">
        <f>D3-C3</f>
        <v>4.0000000000000036E-2</v>
      </c>
    </row>
    <row r="4" spans="1:8" x14ac:dyDescent="0.2">
      <c r="A4" s="320"/>
      <c r="B4" s="334"/>
      <c r="C4" s="292"/>
      <c r="D4" s="321"/>
      <c r="E4" s="338"/>
      <c r="F4" s="316"/>
      <c r="G4" s="66" t="s">
        <v>22</v>
      </c>
      <c r="H4" s="304"/>
    </row>
    <row r="5" spans="1:8" x14ac:dyDescent="0.2">
      <c r="A5" s="324" t="s">
        <v>423</v>
      </c>
      <c r="B5" s="331">
        <v>0.25280000000000002</v>
      </c>
      <c r="C5" s="279">
        <v>0.3</v>
      </c>
      <c r="D5" s="310">
        <v>0.28000000000000003</v>
      </c>
      <c r="E5" s="336" t="s">
        <v>7</v>
      </c>
      <c r="F5" s="314" t="s">
        <v>469</v>
      </c>
      <c r="G5" s="68" t="s">
        <v>25</v>
      </c>
      <c r="H5" s="305">
        <f>D5-C5</f>
        <v>-1.9999999999999962E-2</v>
      </c>
    </row>
    <row r="6" spans="1:8" x14ac:dyDescent="0.2">
      <c r="A6" s="325"/>
      <c r="B6" s="332"/>
      <c r="C6" s="280"/>
      <c r="D6" s="311"/>
      <c r="E6" s="336"/>
      <c r="F6" s="315"/>
      <c r="G6" s="67" t="s">
        <v>26</v>
      </c>
      <c r="H6" s="306"/>
    </row>
    <row r="7" spans="1:8" ht="14.25" customHeight="1" x14ac:dyDescent="0.2">
      <c r="A7" s="120" t="s">
        <v>424</v>
      </c>
      <c r="B7" s="329">
        <v>0.26840000000000003</v>
      </c>
      <c r="C7" s="279">
        <v>0.27</v>
      </c>
      <c r="D7" s="310">
        <v>0.22</v>
      </c>
      <c r="E7" s="335" t="s">
        <v>6</v>
      </c>
      <c r="F7" s="312" t="s">
        <v>59</v>
      </c>
      <c r="G7" s="68" t="s">
        <v>27</v>
      </c>
      <c r="H7" s="305">
        <f>D7-C7</f>
        <v>-5.0000000000000017E-2</v>
      </c>
    </row>
    <row r="8" spans="1:8" x14ac:dyDescent="0.2">
      <c r="A8" s="128"/>
      <c r="B8" s="330"/>
      <c r="C8" s="280"/>
      <c r="D8" s="311"/>
      <c r="E8" s="335"/>
      <c r="F8" s="313"/>
      <c r="G8" s="71" t="s">
        <v>28</v>
      </c>
      <c r="H8" s="306"/>
    </row>
    <row r="9" spans="1:8" x14ac:dyDescent="0.2">
      <c r="A9" s="116" t="s">
        <v>15</v>
      </c>
      <c r="B9" s="330">
        <v>7.4000000000000003E-3</v>
      </c>
      <c r="C9" s="55">
        <v>0.04</v>
      </c>
      <c r="D9" s="99">
        <v>0.04</v>
      </c>
      <c r="E9" s="336" t="s">
        <v>7</v>
      </c>
      <c r="F9" s="313" t="s">
        <v>37</v>
      </c>
      <c r="G9" s="103" t="s">
        <v>435</v>
      </c>
      <c r="H9" s="297">
        <f>D9-C9</f>
        <v>0</v>
      </c>
    </row>
    <row r="10" spans="1:8" s="65" customFormat="1" x14ac:dyDescent="0.2">
      <c r="A10" s="229" t="s">
        <v>431</v>
      </c>
      <c r="B10" s="330">
        <v>9.9900000000000003E-2</v>
      </c>
      <c r="C10" s="55">
        <v>0.08</v>
      </c>
      <c r="D10" s="99">
        <v>0.09</v>
      </c>
      <c r="E10" s="336" t="s">
        <v>7</v>
      </c>
      <c r="F10" s="14" t="s">
        <v>439</v>
      </c>
      <c r="G10" s="77" t="s">
        <v>443</v>
      </c>
      <c r="H10" s="297">
        <f>D10-C10</f>
        <v>9.999999999999995E-3</v>
      </c>
    </row>
    <row r="11" spans="1:8" x14ac:dyDescent="0.2">
      <c r="A11" s="229" t="s">
        <v>430</v>
      </c>
      <c r="B11" s="330">
        <v>1.7600000000000001E-2</v>
      </c>
      <c r="C11" s="55">
        <v>0.02</v>
      </c>
      <c r="D11" s="99">
        <v>0.02</v>
      </c>
      <c r="E11" s="336" t="s">
        <v>7</v>
      </c>
      <c r="F11" s="14" t="s">
        <v>60</v>
      </c>
      <c r="G11" s="104" t="s">
        <v>436</v>
      </c>
      <c r="H11" s="56">
        <f>D11-C11</f>
        <v>0</v>
      </c>
    </row>
    <row r="12" spans="1:8" ht="15" thickBot="1" x14ac:dyDescent="0.25">
      <c r="A12" s="129" t="s">
        <v>432</v>
      </c>
      <c r="B12" s="182">
        <v>0.10970000000000001</v>
      </c>
      <c r="C12" s="49">
        <v>0.11</v>
      </c>
      <c r="D12" s="100">
        <v>0.14000000000000001</v>
      </c>
      <c r="E12" s="105" t="s">
        <v>7</v>
      </c>
      <c r="F12" s="314" t="s">
        <v>462</v>
      </c>
      <c r="G12" s="81" t="s">
        <v>18</v>
      </c>
      <c r="H12" s="57">
        <f>D12-C12</f>
        <v>3.0000000000000013E-2</v>
      </c>
    </row>
    <row r="13" spans="1:8" ht="15.75" thickBot="1" x14ac:dyDescent="0.25">
      <c r="A13" s="130" t="s">
        <v>4</v>
      </c>
      <c r="B13" s="132">
        <f>SUM(B3:B12)</f>
        <v>1.0454999999999999</v>
      </c>
      <c r="C13" s="170">
        <f>SUM(C3:C12)</f>
        <v>1.06</v>
      </c>
      <c r="D13" s="126">
        <f>SUM(D3:D12)</f>
        <v>1.07</v>
      </c>
      <c r="E13" s="58"/>
      <c r="F13" s="58"/>
      <c r="G13" s="87"/>
      <c r="H13" s="53">
        <f>SUM(H3:H12)</f>
        <v>1.0000000000000064E-2</v>
      </c>
    </row>
    <row r="14" spans="1:8" ht="15" thickBot="1" x14ac:dyDescent="0.25">
      <c r="A14" s="131" t="s">
        <v>5</v>
      </c>
      <c r="B14" s="183">
        <v>0.18720000000000001</v>
      </c>
      <c r="C14" s="219">
        <v>0.13</v>
      </c>
      <c r="D14" s="220">
        <v>0.15</v>
      </c>
      <c r="E14" s="54" t="s">
        <v>6</v>
      </c>
      <c r="F14" s="48" t="s">
        <v>461</v>
      </c>
      <c r="G14" s="93" t="s">
        <v>29</v>
      </c>
      <c r="H14" s="59">
        <f>D14-C14</f>
        <v>1.999999999999999E-2</v>
      </c>
    </row>
    <row r="15" spans="1:8" s="65" customFormat="1" ht="15" x14ac:dyDescent="0.25">
      <c r="A15" s="25" t="s">
        <v>500</v>
      </c>
      <c r="B15" s="39"/>
      <c r="C15" s="223"/>
      <c r="E15" s="40"/>
    </row>
    <row r="16" spans="1:8" s="65" customFormat="1" ht="30" x14ac:dyDescent="0.2">
      <c r="A16" s="228" t="s">
        <v>0</v>
      </c>
      <c r="B16" s="228" t="s">
        <v>454</v>
      </c>
      <c r="C16" s="228" t="s">
        <v>501</v>
      </c>
      <c r="D16" s="228" t="s">
        <v>490</v>
      </c>
      <c r="E16" s="228" t="s">
        <v>491</v>
      </c>
    </row>
    <row r="17" spans="1:5" s="65" customFormat="1" ht="15" x14ac:dyDescent="0.25">
      <c r="A17" s="224" t="s">
        <v>492</v>
      </c>
      <c r="B17" s="225">
        <v>0.28000000000000003</v>
      </c>
      <c r="C17" s="226">
        <v>0.31</v>
      </c>
      <c r="D17" s="226">
        <f>C17-B17</f>
        <v>2.9999999999999971E-2</v>
      </c>
      <c r="E17" s="227" t="s">
        <v>507</v>
      </c>
    </row>
    <row r="18" spans="1:5" s="65" customFormat="1" ht="15" x14ac:dyDescent="0.25">
      <c r="A18" s="224" t="s">
        <v>495</v>
      </c>
      <c r="B18" s="225">
        <v>0.22</v>
      </c>
      <c r="C18" s="226">
        <v>0.16</v>
      </c>
      <c r="D18" s="226">
        <f>C18-B18</f>
        <v>-0.06</v>
      </c>
      <c r="E18" s="227" t="s">
        <v>465</v>
      </c>
    </row>
    <row r="19" spans="1:5" s="65" customFormat="1" ht="15" x14ac:dyDescent="0.25">
      <c r="A19" s="224" t="s">
        <v>431</v>
      </c>
      <c r="B19" s="225">
        <v>0.09</v>
      </c>
      <c r="C19" s="226">
        <v>0.11</v>
      </c>
      <c r="D19" s="226">
        <f>C19-B19</f>
        <v>2.0000000000000004E-2</v>
      </c>
      <c r="E19" s="227" t="s">
        <v>451</v>
      </c>
    </row>
    <row r="20" spans="1:5" s="65" customFormat="1" ht="15" x14ac:dyDescent="0.25">
      <c r="A20" s="224" t="s">
        <v>498</v>
      </c>
      <c r="B20" s="225">
        <v>0.14000000000000001</v>
      </c>
      <c r="C20" s="226">
        <v>0.15</v>
      </c>
      <c r="D20" s="226">
        <f>C20-B20</f>
        <v>9.9999999999999811E-3</v>
      </c>
      <c r="E20" s="227" t="s">
        <v>506</v>
      </c>
    </row>
    <row r="21" spans="1:5" customFormat="1" hidden="1" x14ac:dyDescent="0.2"/>
    <row r="22" spans="1:5" hidden="1" x14ac:dyDescent="0.2"/>
    <row r="23" spans="1:5" hidden="1" x14ac:dyDescent="0.2"/>
    <row r="24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="90" zoomScaleNormal="90" workbookViewId="0">
      <selection activeCell="F18" sqref="F18"/>
    </sheetView>
  </sheetViews>
  <sheetFormatPr defaultColWidth="0" defaultRowHeight="14.25" zeroHeight="1" x14ac:dyDescent="0.2"/>
  <cols>
    <col min="1" max="1" width="54.25" style="11" bestFit="1" customWidth="1"/>
    <col min="2" max="2" width="26.125" style="11" customWidth="1"/>
    <col min="3" max="3" width="19.875" style="11" customWidth="1"/>
    <col min="4" max="4" width="27.375" style="11" customWidth="1"/>
    <col min="5" max="5" width="11.125" style="11" customWidth="1"/>
    <col min="6" max="6" width="25.75" style="11" customWidth="1"/>
    <col min="7" max="7" width="31.875" style="11" bestFit="1" customWidth="1"/>
    <col min="8" max="8" width="18.375" style="11" customWidth="1"/>
    <col min="9" max="16384" width="9" style="11" hidden="1"/>
  </cols>
  <sheetData>
    <row r="1" spans="1:8" ht="15.75" x14ac:dyDescent="0.25">
      <c r="A1" s="10" t="s">
        <v>437</v>
      </c>
    </row>
    <row r="2" spans="1:8" ht="83.25" customHeight="1" thickBot="1" x14ac:dyDescent="0.25">
      <c r="A2" s="356" t="s">
        <v>0</v>
      </c>
      <c r="B2" s="357" t="s">
        <v>460</v>
      </c>
      <c r="C2" s="176" t="s">
        <v>429</v>
      </c>
      <c r="D2" s="177" t="s">
        <v>454</v>
      </c>
      <c r="E2" s="362" t="s">
        <v>1</v>
      </c>
      <c r="F2" s="361" t="s">
        <v>2</v>
      </c>
      <c r="G2" s="48" t="s">
        <v>3</v>
      </c>
      <c r="H2" s="355" t="s">
        <v>458</v>
      </c>
    </row>
    <row r="3" spans="1:8" ht="13.5" customHeight="1" x14ac:dyDescent="0.2">
      <c r="A3" s="384" t="s">
        <v>422</v>
      </c>
      <c r="B3" s="380">
        <v>0.25190000000000001</v>
      </c>
      <c r="C3" s="365">
        <v>0.2</v>
      </c>
      <c r="D3" s="366">
        <v>0.26</v>
      </c>
      <c r="E3" s="370" t="s">
        <v>6</v>
      </c>
      <c r="F3" s="373" t="s">
        <v>449</v>
      </c>
      <c r="G3" s="66" t="s">
        <v>38</v>
      </c>
      <c r="H3" s="317">
        <f>D3-C3</f>
        <v>0.06</v>
      </c>
    </row>
    <row r="4" spans="1:8" ht="13.5" customHeight="1" x14ac:dyDescent="0.2">
      <c r="A4" s="384"/>
      <c r="B4" s="381"/>
      <c r="C4" s="365"/>
      <c r="D4" s="366"/>
      <c r="E4" s="371"/>
      <c r="F4" s="373"/>
      <c r="G4" s="66" t="s">
        <v>22</v>
      </c>
      <c r="H4" s="304"/>
    </row>
    <row r="5" spans="1:8" ht="13.5" customHeight="1" x14ac:dyDescent="0.2">
      <c r="A5" s="324" t="s">
        <v>423</v>
      </c>
      <c r="B5" s="378">
        <v>0.42220000000000002</v>
      </c>
      <c r="C5" s="363">
        <v>0.4</v>
      </c>
      <c r="D5" s="367">
        <v>0.32</v>
      </c>
      <c r="E5" s="369" t="s">
        <v>7</v>
      </c>
      <c r="F5" s="374" t="s">
        <v>470</v>
      </c>
      <c r="G5" s="68" t="s">
        <v>25</v>
      </c>
      <c r="H5" s="305">
        <f>D5-C5</f>
        <v>-8.0000000000000016E-2</v>
      </c>
    </row>
    <row r="6" spans="1:8" ht="13.5" customHeight="1" x14ac:dyDescent="0.2">
      <c r="A6" s="325"/>
      <c r="B6" s="379"/>
      <c r="C6" s="364"/>
      <c r="D6" s="368"/>
      <c r="E6" s="369"/>
      <c r="F6" s="375"/>
      <c r="G6" s="67" t="s">
        <v>26</v>
      </c>
      <c r="H6" s="306"/>
    </row>
    <row r="7" spans="1:8" ht="13.5" customHeight="1" x14ac:dyDescent="0.2">
      <c r="A7" s="120" t="s">
        <v>424</v>
      </c>
      <c r="B7" s="382">
        <v>0.14729999999999999</v>
      </c>
      <c r="C7" s="363">
        <v>0.2</v>
      </c>
      <c r="D7" s="367">
        <v>0.18</v>
      </c>
      <c r="E7" s="372" t="s">
        <v>6</v>
      </c>
      <c r="F7" s="376" t="s">
        <v>87</v>
      </c>
      <c r="G7" s="68" t="s">
        <v>27</v>
      </c>
      <c r="H7" s="305">
        <f>D7-C7</f>
        <v>-2.0000000000000018E-2</v>
      </c>
    </row>
    <row r="8" spans="1:8" x14ac:dyDescent="0.2">
      <c r="A8" s="128"/>
      <c r="B8" s="383"/>
      <c r="C8" s="364"/>
      <c r="D8" s="368"/>
      <c r="E8" s="372"/>
      <c r="F8" s="377"/>
      <c r="G8" s="71" t="s">
        <v>28</v>
      </c>
      <c r="H8" s="306"/>
    </row>
    <row r="9" spans="1:8" ht="13.5" customHeight="1" x14ac:dyDescent="0.2">
      <c r="A9" s="116" t="s">
        <v>15</v>
      </c>
      <c r="B9" s="330">
        <v>1.6000000000000001E-3</v>
      </c>
      <c r="C9" s="55">
        <v>0.05</v>
      </c>
      <c r="D9" s="99">
        <v>0.05</v>
      </c>
      <c r="E9" s="336" t="s">
        <v>7</v>
      </c>
      <c r="F9" s="313" t="s">
        <v>10</v>
      </c>
      <c r="G9" s="103" t="s">
        <v>435</v>
      </c>
      <c r="H9" s="297">
        <f>D9-C9</f>
        <v>0</v>
      </c>
    </row>
    <row r="10" spans="1:8" s="65" customFormat="1" ht="13.5" customHeight="1" x14ac:dyDescent="0.2">
      <c r="A10" s="229" t="s">
        <v>431</v>
      </c>
      <c r="B10" s="330">
        <v>2.3900000000000001E-2</v>
      </c>
      <c r="C10" s="55">
        <v>0.06</v>
      </c>
      <c r="D10" s="99">
        <v>0.06</v>
      </c>
      <c r="E10" s="336" t="s">
        <v>7</v>
      </c>
      <c r="F10" s="14" t="s">
        <v>448</v>
      </c>
      <c r="G10" s="77" t="s">
        <v>443</v>
      </c>
      <c r="H10" s="297">
        <f>D10-C10</f>
        <v>0</v>
      </c>
    </row>
    <row r="11" spans="1:8" ht="13.5" customHeight="1" x14ac:dyDescent="0.2">
      <c r="A11" s="229" t="s">
        <v>430</v>
      </c>
      <c r="B11" s="330">
        <v>3.5999999999999999E-3</v>
      </c>
      <c r="C11" s="55">
        <v>0.02</v>
      </c>
      <c r="D11" s="99">
        <v>0.02</v>
      </c>
      <c r="E11" s="336" t="s">
        <v>7</v>
      </c>
      <c r="F11" s="14" t="s">
        <v>60</v>
      </c>
      <c r="G11" s="104" t="s">
        <v>436</v>
      </c>
      <c r="H11" s="56">
        <f>D11-C11</f>
        <v>0</v>
      </c>
    </row>
    <row r="12" spans="1:8" ht="13.5" customHeight="1" thickBot="1" x14ac:dyDescent="0.25">
      <c r="A12" s="129" t="s">
        <v>432</v>
      </c>
      <c r="B12" s="182">
        <v>0.17560000000000001</v>
      </c>
      <c r="C12" s="49">
        <v>0.12</v>
      </c>
      <c r="D12" s="100">
        <v>0.17</v>
      </c>
      <c r="E12" s="105" t="s">
        <v>7</v>
      </c>
      <c r="F12" s="314" t="s">
        <v>480</v>
      </c>
      <c r="G12" s="81" t="s">
        <v>18</v>
      </c>
      <c r="H12" s="57">
        <f>D12-C12</f>
        <v>5.0000000000000017E-2</v>
      </c>
    </row>
    <row r="13" spans="1:8" ht="15.75" thickBot="1" x14ac:dyDescent="0.25">
      <c r="A13" s="130" t="s">
        <v>4</v>
      </c>
      <c r="B13" s="132">
        <f>SUM(B3:B12)</f>
        <v>1.0261000000000002</v>
      </c>
      <c r="C13" s="170">
        <f>SUM(C3:C12)</f>
        <v>1.0500000000000003</v>
      </c>
      <c r="D13" s="126">
        <f>SUM(D3:D12)</f>
        <v>1.06</v>
      </c>
      <c r="E13" s="58"/>
      <c r="F13" s="58"/>
      <c r="G13" s="87"/>
      <c r="H13" s="53">
        <f>SUM(H3:H12)</f>
        <v>9.9999999999999811E-3</v>
      </c>
    </row>
    <row r="14" spans="1:8" ht="15" thickBot="1" x14ac:dyDescent="0.25">
      <c r="A14" s="131" t="s">
        <v>5</v>
      </c>
      <c r="B14" s="183">
        <v>0.13600000000000001</v>
      </c>
      <c r="C14" s="51">
        <v>0.13</v>
      </c>
      <c r="D14" s="127">
        <v>0.15</v>
      </c>
      <c r="E14" s="54" t="s">
        <v>6</v>
      </c>
      <c r="F14" s="48" t="s">
        <v>461</v>
      </c>
      <c r="G14" s="93" t="s">
        <v>29</v>
      </c>
      <c r="H14" s="59">
        <f>D14-C14</f>
        <v>1.999999999999999E-2</v>
      </c>
    </row>
    <row r="15" spans="1:8" s="65" customFormat="1" ht="15" x14ac:dyDescent="0.25">
      <c r="A15" s="25" t="s">
        <v>500</v>
      </c>
      <c r="B15" s="39"/>
      <c r="C15" s="223"/>
      <c r="E15" s="40"/>
    </row>
    <row r="16" spans="1:8" s="65" customFormat="1" ht="30" x14ac:dyDescent="0.2">
      <c r="A16" s="228" t="s">
        <v>0</v>
      </c>
      <c r="B16" s="228" t="s">
        <v>454</v>
      </c>
      <c r="C16" s="228" t="s">
        <v>501</v>
      </c>
      <c r="D16" s="228" t="s">
        <v>490</v>
      </c>
      <c r="E16" s="228" t="s">
        <v>491</v>
      </c>
    </row>
    <row r="17" spans="1:5" s="65" customFormat="1" ht="15" x14ac:dyDescent="0.25">
      <c r="A17" s="224" t="s">
        <v>495</v>
      </c>
      <c r="B17" s="225">
        <v>0.18</v>
      </c>
      <c r="C17" s="226">
        <v>0.15</v>
      </c>
      <c r="D17" s="226">
        <f>C17-B17</f>
        <v>-0.03</v>
      </c>
      <c r="E17" s="227" t="s">
        <v>461</v>
      </c>
    </row>
    <row r="18" spans="1:5" s="65" customFormat="1" ht="15" x14ac:dyDescent="0.25">
      <c r="A18" s="224" t="s">
        <v>431</v>
      </c>
      <c r="B18" s="225">
        <v>0.06</v>
      </c>
      <c r="C18" s="226">
        <v>0.08</v>
      </c>
      <c r="D18" s="226">
        <f>C18-B18</f>
        <v>2.0000000000000004E-2</v>
      </c>
      <c r="E18" s="227" t="s">
        <v>438</v>
      </c>
    </row>
    <row r="19" spans="1:5" s="65" customFormat="1" ht="15" x14ac:dyDescent="0.25">
      <c r="A19" s="224" t="s">
        <v>498</v>
      </c>
      <c r="B19" s="225">
        <v>0.17</v>
      </c>
      <c r="C19" s="226">
        <v>0.18</v>
      </c>
      <c r="D19" s="226">
        <f>C19-B19</f>
        <v>9.9999999999999811E-3</v>
      </c>
      <c r="E19" s="227" t="s">
        <v>467</v>
      </c>
    </row>
    <row r="20" spans="1:5" hidden="1" x14ac:dyDescent="0.2"/>
    <row r="21" spans="1:5" hidden="1" x14ac:dyDescent="0.2"/>
    <row r="22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7"/>
  <sheetViews>
    <sheetView rightToLeft="1" zoomScale="90" zoomScaleNormal="90" workbookViewId="0">
      <selection activeCell="B3" sqref="B3"/>
    </sheetView>
  </sheetViews>
  <sheetFormatPr defaultColWidth="0" defaultRowHeight="14.25" zeroHeight="1" x14ac:dyDescent="0.2"/>
  <cols>
    <col min="1" max="1" width="69.625" style="11" customWidth="1"/>
    <col min="2" max="2" width="40.375" style="11" customWidth="1"/>
    <col min="3" max="16384" width="9" style="11" hidden="1"/>
  </cols>
  <sheetData>
    <row r="1" spans="1:2" ht="26.25" customHeight="1" thickBot="1" x14ac:dyDescent="0.3">
      <c r="A1" s="13" t="s">
        <v>489</v>
      </c>
      <c r="B1" s="22"/>
    </row>
    <row r="2" spans="1:2" ht="15.75" thickTop="1" thickBot="1" x14ac:dyDescent="0.25">
      <c r="A2" s="385" t="s">
        <v>8</v>
      </c>
      <c r="B2" s="386" t="s">
        <v>9</v>
      </c>
    </row>
    <row r="3" spans="1:2" ht="87.75" customHeight="1" x14ac:dyDescent="0.2">
      <c r="A3" s="20" t="s">
        <v>23</v>
      </c>
      <c r="B3" s="9" t="s">
        <v>18</v>
      </c>
    </row>
    <row r="4" spans="1:2" ht="31.5" x14ac:dyDescent="0.2">
      <c r="A4" s="21" t="s">
        <v>24</v>
      </c>
      <c r="B4" s="23"/>
    </row>
    <row r="5" spans="1:2" ht="31.5" x14ac:dyDescent="0.2">
      <c r="A5" s="21" t="s">
        <v>20</v>
      </c>
      <c r="B5" s="23"/>
    </row>
    <row r="6" spans="1:2" s="65" customFormat="1" ht="15.75" x14ac:dyDescent="0.2">
      <c r="A6" s="213" t="s">
        <v>457</v>
      </c>
      <c r="B6" s="23"/>
    </row>
    <row r="7" spans="1:2" ht="15.75" x14ac:dyDescent="0.2">
      <c r="A7" s="21" t="s">
        <v>21</v>
      </c>
      <c r="B7" s="2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9"/>
  <sheetViews>
    <sheetView rightToLeft="1" zoomScale="90" zoomScaleNormal="90" workbookViewId="0">
      <selection activeCell="C1" sqref="C1:XFD1048576"/>
    </sheetView>
  </sheetViews>
  <sheetFormatPr defaultColWidth="0" defaultRowHeight="14.25" zeroHeight="1" x14ac:dyDescent="0.2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 x14ac:dyDescent="0.3">
      <c r="A1" s="138" t="s">
        <v>445</v>
      </c>
    </row>
    <row r="2" spans="1:2" ht="15.75" x14ac:dyDescent="0.25">
      <c r="A2" s="8" t="s">
        <v>455</v>
      </c>
      <c r="B2" t="s">
        <v>519</v>
      </c>
    </row>
    <row r="3" spans="1:2" ht="15" thickBot="1" x14ac:dyDescent="0.25">
      <c r="A3" s="7" t="s">
        <v>8</v>
      </c>
      <c r="B3" s="7" t="s">
        <v>9</v>
      </c>
    </row>
    <row r="4" spans="1:2" ht="63" x14ac:dyDescent="0.2">
      <c r="A4" s="137" t="s">
        <v>446</v>
      </c>
      <c r="B4" s="19" t="s">
        <v>17</v>
      </c>
    </row>
    <row r="5" spans="1:2" ht="56.25" customHeight="1" x14ac:dyDescent="0.2">
      <c r="A5" s="387" t="s">
        <v>21</v>
      </c>
      <c r="B5" s="388" t="s">
        <v>16</v>
      </c>
    </row>
    <row r="6" spans="1:2" x14ac:dyDescent="0.2">
      <c r="A6" t="s">
        <v>419</v>
      </c>
    </row>
    <row r="7" spans="1:2" hidden="1" x14ac:dyDescent="0.2"/>
    <row r="8" spans="1:2" hidden="1" x14ac:dyDescent="0.2"/>
    <row r="9" spans="1:2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16F68-D097-4C58-8C3F-2E497934F597}">
  <ds:schemaRefs>
    <ds:schemaRef ds:uri="1ca4df27-5183-4bee-9dbd-0c46c9c4aa40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sharepoint/v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7A0E66-6743-4A35-B975-F1BB0D523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2021 - אתר החברה - עדכון 28.10.21</dc:title>
  <dc:creator/>
  <cp:lastModifiedBy/>
  <dcterms:created xsi:type="dcterms:W3CDTF">2006-09-13T11:28:12Z</dcterms:created>
  <dcterms:modified xsi:type="dcterms:W3CDTF">2022-03-23T19:22:25Z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bool>false</vt:bool>
  </property>
</Properties>
</file>