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כללי'!$B$1:$I$68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49" i="24" l="1"/>
  <c r="H18" i="2" l="1"/>
  <c r="E49" i="24" l="1"/>
  <c r="E15" i="24" l="1"/>
  <c r="E66" i="24" l="1"/>
  <c r="E32" i="24" l="1"/>
  <c r="H16" i="19" l="1"/>
  <c r="D15" i="22" l="1"/>
  <c r="D15" i="20"/>
  <c r="D15" i="19"/>
  <c r="D15" i="18"/>
  <c r="D17" i="2"/>
  <c r="D15" i="10"/>
  <c r="D15" i="1"/>
  <c r="C66" i="24" l="1"/>
  <c r="B9" i="2" l="1"/>
  <c r="C32" i="24" l="1"/>
  <c r="C15" i="24"/>
  <c r="B15" i="22"/>
  <c r="B15" i="20"/>
  <c r="B15" i="19"/>
  <c r="B15" i="18"/>
  <c r="B15" i="1"/>
  <c r="B17" i="2"/>
  <c r="B15" i="10"/>
  <c r="I67" i="24" l="1"/>
  <c r="I65" i="24"/>
  <c r="I64" i="24"/>
  <c r="I63" i="24"/>
  <c r="I61" i="24"/>
  <c r="I59" i="24"/>
  <c r="I56" i="24"/>
  <c r="H9" i="1" l="1"/>
  <c r="H10" i="2"/>
  <c r="D66" i="24" l="1"/>
  <c r="I66" i="24" s="1"/>
  <c r="D49" i="24"/>
  <c r="D32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30" i="24" l="1"/>
  <c r="I33" i="24" l="1"/>
  <c r="I31" i="24"/>
  <c r="I29" i="24"/>
  <c r="I27" i="24"/>
  <c r="I25" i="24"/>
  <c r="I22" i="24"/>
  <c r="I32" i="24" l="1"/>
  <c r="I16" i="24"/>
  <c r="I14" i="24"/>
  <c r="I13" i="24"/>
  <c r="I12" i="24"/>
  <c r="I10" i="24"/>
  <c r="I8" i="24"/>
  <c r="I5" i="24"/>
  <c r="I50" i="24"/>
  <c r="I48" i="24"/>
  <c r="I47" i="24"/>
  <c r="I46" i="24"/>
  <c r="I44" i="24"/>
  <c r="I42" i="24"/>
  <c r="I39" i="24"/>
  <c r="I49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<sst xmlns="http://schemas.openxmlformats.org/spreadsheetml/2006/main" count="1315" uniqueCount="497">
  <si>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</si>
  <si>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</si>
  <si>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</si>
  <si>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</si>
  <si>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</si>
  <si>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</si>
  <si>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</si>
  <si>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</si>
  <si>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</si>
  <si>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</si>
  <si>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</si>
  <si>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</si>
  <si>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</si>
  <si>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</si>
  <si>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</si>
  <si>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</si>
  <si>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</si>
  <si>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</si>
  <si>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</si>
  <si>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</si>
  <si>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</si>
  <si>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</si>
  <si>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</si>
  <si>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</si>
  <si>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</si>
  <si>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</si>
  <si>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</si>
  <si>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</si>
  <si>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</si>
  <si>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</si>
  <si>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</si>
  <si>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</si>
  <si>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</si>
  <si>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</si>
  <si>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</si>
  <si>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</si>
  <si>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</si>
  <si>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</si>
  <si>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</si>
  <si>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</si>
  <si>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</si>
  <si>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</si>
  <si>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</si>
  <si>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</si>
  <si>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</si>
  <si>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</si>
  <si>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</si>
  <si>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</si>
  <si>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</si>
  <si>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</si>
  <si>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</si>
  <si>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</si>
  <si>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</si>
  <si>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</si>
  <si>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</si>
  <si>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</si>
  <si>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</si>
  <si>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</si>
  <si>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</si>
  <si>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</si>
  <si>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</si>
  <si>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</si>
  <si>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</si>
  <si>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</si>
  <si>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</si>
  <si>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</si>
  <si>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</si>
  <si>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</si>
  <si>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</si>
  <si>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</si>
  <si>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</si>
  <si>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</si>
  <si>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</si>
  <si>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</si>
  <si>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</si>
  <si>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</si>
  <si>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</si>
  <si>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</si>
  <si>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</si>
  <si>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</si>
  <si>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</si>
  <si>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</si>
  <si>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</si>
  <si>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</si>
  <si>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</si>
  <si>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</si>
  <si>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</si>
  <si>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</si>
  <si>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</si>
  <si>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</si>
  <si>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</si>
  <si>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</si>
  <si>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</si>
  <si>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</si>
  <si>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</si>
  <si>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</si>
  <si>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</si>
  <si>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</si>
  <si>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</si>
  <si>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</si>
  <si>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</si>
  <si>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</si>
  <si>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</si>
  <si>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</si>
  <si>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</si>
  <si>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</si>
  <si>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</si>
  <si>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</si>
  <si>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</si>
  <si>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</si>
  <si>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</si>
  <si>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</si>
  <si>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</si>
  <si>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</si>
  <si>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</si>
  <si>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</si>
  <si>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</si>
  <si>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</si>
  <si>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</si>
  <si>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</si>
  <si>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</si>
  <si>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</si>
  <si>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</si>
  <si>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</si>
  <si>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</si>
  <si>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</si>
  <si>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</si>
  <si>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</si>
  <si>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</si>
  <si>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</si>
  <si>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</si>
  <si>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</si>
  <si>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</si>
  <si>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</si>
  <si>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</si>
  <si>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</si>
  <si>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</si>
  <si>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</si>
  <si>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</si>
  <si>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</si>
  <si>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</si>
  <si>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</si>
  <si>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</si>
  <si>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</si>
  <si>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</si>
  <si>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</si>
  <si>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</si>
  <si>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</si>
  <si>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</si>
  <si>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</si>
  <si>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</si>
  <si>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</si>
  <si>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</si>
  <si>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</si>
  <si>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</si>
  <si>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</si>
  <si>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</si>
  <si>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</si>
  <si>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</si>
  <si>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</si>
  <si>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</si>
  <si>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</si>
  <si>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</si>
  <si>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</si>
  <si>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</si>
  <si>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</si>
  <si>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</si>
  <si>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</si>
  <si>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</si>
  <si>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</si>
  <si>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</si>
  <si>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</si>
  <si>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</si>
  <si>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</si>
  <si>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</si>
  <si>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</si>
  <si>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</si>
  <si>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</si>
  <si>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</si>
  <si>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</si>
  <si>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</si>
  <si>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</si>
  <si>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</si>
  <si>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</si>
  <si>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</si>
  <si>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</si>
  <si>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</si>
  <si>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</si>
  <si>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</si>
  <si>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</si>
  <si>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</si>
  <si>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</si>
  <si>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</si>
  <si>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</si>
  <si>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</si>
  <si>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</si>
  <si>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</si>
  <si>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</si>
  <si>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</si>
  <si>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</si>
  <si>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</si>
  <si>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</si>
  <si>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</si>
  <si>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</si>
  <si>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</si>
  <si>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</si>
  <si>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</si>
  <si>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</si>
  <si>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</si>
  <si>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</si>
  <si>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</si>
  <si>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</si>
  <si>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</si>
  <si>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</si>
  <si>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</si>
  <si>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</si>
  <si>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</si>
  <si>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</si>
  <si>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</si>
  <si>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</si>
  <si>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</si>
  <si>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</si>
  <si>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</si>
  <si>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</si>
  <si>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</si>
  <si>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</si>
  <si>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</si>
  <si>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</si>
  <si>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</si>
  <si>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</si>
  <si>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</si>
  <si>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</si>
  <si>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</si>
  <si>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</si>
  <si>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</si>
  <si>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</si>
  <si>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</si>
  <si>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</si>
  <si>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</si>
  <si>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</si>
  <si>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</si>
  <si>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</si>
  <si>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</si>
  <si>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</si>
  <si>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</si>
  <si>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</si>
  <si>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</si>
  <si>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</si>
  <si>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</si>
  <si>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</si>
  <si>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</si>
  <si>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</si>
  <si>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</si>
  <si>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</si>
  <si>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</si>
  <si>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</si>
  <si>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</si>
  <si>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</si>
  <si>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</si>
  <si>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</si>
  <si>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</si>
  <si>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</si>
  <si>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</si>
  <si>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</si>
  <si>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</si>
  <si>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</si>
  <si>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</si>
  <si>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</si>
  <si>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</si>
  <si>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</si>
  <si>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</si>
  <si>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</si>
  <si>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</si>
  <si>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</si>
  <si>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</si>
  <si>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</si>
  <si>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</si>
  <si>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</si>
  <si>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</si>
  <si>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</si>
  <si>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</si>
  <si>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</si>
  <si>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</si>
  <si>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</si>
  <si>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</si>
  <si>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</si>
  <si>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</si>
  <si>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</si>
  <si>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</si>
  <si>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</si>
  <si>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</si>
  <si>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</si>
  <si>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</si>
  <si>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</si>
  <si>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</si>
  <si>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</si>
  <si>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</si>
  <si>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</si>
  <si>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</si>
  <si>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</si>
  <si>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</si>
  <si>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</si>
  <si>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</si>
  <si>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</si>
  <si>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</si>
  <si>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</si>
  <si>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</si>
  <si>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</si>
  <si>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</si>
  <si>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</si>
  <si>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</si>
  <si>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</si>
  <si>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</si>
  <si>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</si>
  <si>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</si>
  <si>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</si>
  <si>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</si>
  <si>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</si>
  <si>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</si>
  <si>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</si>
  <si>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</si>
  <si>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</si>
  <si>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</si>
  <si>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</si>
  <si>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</si>
  <si>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</si>
  <si>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</si>
  <si>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</si>
  <si>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</si>
  <si>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</si>
  <si>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</si>
  <si>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</si>
  <si>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</si>
  <si>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</si>
  <si>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</si>
  <si>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</si>
  <si>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</si>
  <si>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</si>
  <si>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</si>
  <si>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</si>
  <si>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</si>
  <si>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</si>
  <si>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</si>
  <si>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</si>
  <si>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</si>
  <si>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</si>
  <si>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</si>
  <si>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</si>
  <si>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</si>
  <si>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</si>
  <si>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</si>
  <si>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</si>
  <si>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</si>
  <si>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</si>
  <si>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</si>
  <si>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</si>
  <si>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</si>
  <si>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</si>
  <si>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</si>
  <si>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</si>
  <si>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</si>
  <si>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</si>
  <si>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</si>
  <si>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</si>
  <si>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</si>
  <si>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</si>
  <si>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</si>
  <si>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</si>
  <si>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</si>
  <si>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</si>
  <si>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</si>
  <si>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</si>
  <si>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</si>
  <si>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</si>
  <si>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</si>
  <si>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</si>
  <si>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</si>
  <si>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</si>
  <si>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</si>
  <si>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</si>
  <si>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</si>
  <si>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</si>
  <si>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</si>
  <si>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</si>
  <si>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</si>
  <si>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</si>
  <si>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</si>
  <si>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</si>
  <si>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</si>
  <si>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</si>
  <si>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</si>
  <si>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</si>
  <si>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</si>
  <si>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</si>
  <si>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</si>
  <si>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</si>
  <si>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</si>
  <si>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</si>
  <si>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</si>
  <si>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</si>
  <si>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</si>
  <si>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</si>
  <si>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</si>
  <si>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</si>
  <si>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</si>
  <si>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</si>
  <si>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</si>
  <si>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</si>
  <si>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</si>
  <si>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</si>
  <si>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</si>
  <si>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</si>
  <si>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</si>
  <si>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</si>
  <si>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</si>
  <si>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</si>
  <si>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</si>
  <si>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</si>
  <si>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</si>
  <si>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</si>
  <si>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</si>
  <si>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</si>
  <si>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</si>
  <si>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</si>
  <si>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</si>
  <si>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</si>
  <si>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</si>
  <si>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קרנות השקעה+ קרנות גידור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</si>
  <si>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</si>
  <si>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</si>
  <si>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</si>
  <si>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</si>
  <si>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</si>
  <si>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</si>
  <si>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</si>
  <si>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</si>
  <si>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</si>
  <si>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</si>
  <si>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</si>
  <si>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</si>
  <si>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</si>
  <si>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</si>
  <si>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</si>
  <si>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</si>
  <si>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</si>
  <si>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</si>
  <si>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</si>
  <si>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</si>
  <si>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</si>
  <si>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</si>
  <si>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</si>
  <si>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</si>
  <si>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</si>
  <si>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</si>
  <si>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</si>
  <si>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</si>
  <si>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</si>
  <si>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</si>
  <si>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</si>
  <si>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</si>
  <si>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</si>
  <si>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</si>
  <si>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</si>
  <si>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</si>
  <si>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</si>
  <si>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</si>
  <si>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</si>
  <si>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</si>
  <si>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</si>
  <si>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</si>
  <si>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</si>
  <si>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</si>
  <si>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</si>
  <si>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</si>
  <si>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</si>
  <si>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</si>
  <si>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</si>
  <si>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מסלול כללי מיטב דש  2022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</si>
  <si>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</si>
  <si>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</si>
  <si>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</si>
  <si>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</si>
  <si>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</si>
  <si>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</si>
  <si>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</si>
  <si>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</si>
  <si>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</si>
  <si>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</si>
  <si>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</si>
  <si>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</si>
  <si>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</si>
  <si>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</si>
  <si>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אחר (מזומן, פקדונות, סחורות)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</si>
  <si>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</si>
  <si>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</si>
  <si>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מניות (תעודות סל, קרנות נאמנות, חוזים אופציות ונגזרים)</t>
  </si>
  <si>
    <t xml:space="preserve">מניות (תעודות סל, קרנות נאמנות, חוזים אופציות ונגזרים)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</si>
</sst>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08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2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2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2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2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2" xfId="0" applyFont="1" applyFill="1" applyBorder="1" applyAlignment="1" applyProtection="1">
      <alignment horizontal="center" vertical="center" wrapText="1" readingOrder="1"/>
      <protection locked="0"/>
    </xf>
    <xf numFmtId="10" fontId="14" fillId="9" borderId="52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2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40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9" fontId="10" fillId="11" borderId="41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1" xfId="0" applyNumberForma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3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 readingOrder="2"/>
    </xf>
    <xf numFmtId="9" fontId="8" fillId="2" borderId="46" xfId="3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164" fontId="10" fillId="11" borderId="37" xfId="3" applyNumberFormat="1" applyFont="1" applyFill="1" applyBorder="1" applyAlignment="1">
      <alignment horizontal="center" vertical="center"/>
    </xf>
    <xf numFmtId="9" fontId="0" fillId="0" borderId="39" xfId="3" applyNumberFormat="1" applyFont="1" applyBorder="1" applyAlignment="1">
      <alignment horizontal="center" vertical="center"/>
    </xf>
    <xf numFmtId="9" fontId="0" fillId="0" borderId="45" xfId="3" applyNumberFormat="1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10" fillId="3" borderId="56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0" fontId="7" fillId="11" borderId="18" xfId="3" applyFont="1" applyFill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4" xfId="3" applyFont="1" applyFill="1" applyBorder="1" applyAlignment="1">
      <alignment horizontal="center" vertical="center" wrapText="1"/>
    </xf>
    <xf numFmtId="0" fontId="10" fillId="0" borderId="28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0" xfId="3" applyFont="1" applyFill="1" applyBorder="1" applyAlignment="1">
      <alignment horizontal="center" vertical="center" wrapText="1"/>
    </xf>
    <xf numFmtId="9" fontId="10" fillId="11" borderId="41" xfId="3" applyNumberForma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59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6" xfId="3" applyNumberFormat="1" applyFont="1" applyBorder="1" applyAlignment="1">
      <alignment horizontal="center" vertical="center"/>
    </xf>
    <xf numFmtId="0" fontId="0" fillId="0" borderId="27" xfId="3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  <xf numFmtId="9" fontId="7" fillId="11" borderId="18" xfId="3" applyNumberFormat="1" applyFont="1" applyFill="1" applyBorder="1" applyAlignment="1">
      <alignment horizontal="center" vertical="center"/>
    </xf>
    <xf numFmtId="0" fontId="7" fillId="2" borderId="36" xfId="3" applyFont="1" applyFill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9" fontId="8" fillId="2" borderId="5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49" fontId="7" fillId="0" borderId="42" xfId="3" applyNumberFormat="1" applyFont="1" applyBorder="1" applyAlignment="1">
      <alignment horizontal="center" vertical="center"/>
    </xf>
    <xf numFmtId="0" fontId="0" fillId="0" borderId="32" xfId="3" applyFont="1" applyBorder="1" applyAlignment="1">
      <alignment horizontal="center" vertical="center"/>
    </xf>
    <xf numFmtId="0" fontId="10" fillId="0" borderId="33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wrapText="1"/>
    </xf>
    <xf numFmtId="49" fontId="7" fillId="3" borderId="30" xfId="3" applyNumberFormat="1" applyFont="1" applyFill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5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9" fontId="10" fillId="3" borderId="40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9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 readingOrder="2"/>
    </xf>
    <xf numFmtId="9" fontId="0" fillId="2" borderId="46" xfId="0" applyNumberFormat="1" applyFill="1" applyBorder="1" applyAlignment="1">
      <alignment horizontal="center" vertical="center"/>
    </xf>
    <xf numFmtId="0" fontId="0" fillId="3" borderId="41" xfId="3" applyFont="1" applyFill="1" applyBorder="1" applyAlignment="1">
      <alignment horizontal="center" vertical="center" wrapText="1"/>
    </xf>
    <xf numFmtId="0" fontId="10" fillId="0" borderId="41" xfId="3" applyBorder="1" applyAlignment="1">
      <alignment horizontal="center" vertical="center" wrapText="1"/>
    </xf>
    <xf numFmtId="0" fontId="0" fillId="0" borderId="41" xfId="3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7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38" xfId="3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3" xfId="0" applyFill="1" applyBorder="1" applyAlignment="1">
      <alignment horizontal="center" vertical="center" wrapText="1" readingOrder="2"/>
    </xf>
    <xf numFmtId="9" fontId="0" fillId="3" borderId="20" xfId="3" applyNumberFormat="1" applyFont="1" applyFill="1" applyBorder="1" applyAlignment="1">
      <alignment horizontal="center" vertical="center" readingOrder="2"/>
    </xf>
    <xf numFmtId="0" fontId="0" fillId="2" borderId="35" xfId="0" applyFill="1" applyBorder="1" applyAlignment="1">
      <alignment horizontal="center" vertical="center" wrapText="1" readingOrder="2"/>
    </xf>
    <xf numFmtId="0" fontId="0" fillId="0" borderId="34" xfId="3" applyFont="1" applyBorder="1" applyAlignment="1">
      <alignment horizontal="center" vertical="center"/>
    </xf>
    <xf numFmtId="0" fontId="10" fillId="0" borderId="37" xfId="3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1" fillId="2" borderId="46" xfId="1" applyNumberFormat="1" applyFont="1" applyFill="1" applyBorder="1" applyAlignment="1">
      <alignment horizontal="center" vertical="center"/>
    </xf>
    <xf numFmtId="10" fontId="1" fillId="2" borderId="5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8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0" fontId="10" fillId="3" borderId="43" xfId="3" applyFill="1" applyBorder="1" applyAlignment="1">
      <alignment horizontal="center" vertical="center" wrapText="1" readingOrder="2"/>
    </xf>
    <xf numFmtId="0" fontId="10" fillId="3" borderId="40" xfId="3" applyFill="1" applyBorder="1" applyAlignment="1">
      <alignment horizontal="center" vertical="center" wrapText="1" readingOrder="2"/>
    </xf>
    <xf numFmtId="0" fontId="10" fillId="3" borderId="45" xfId="3" applyFill="1" applyBorder="1" applyAlignment="1">
      <alignment horizontal="center" vertical="center" wrapText="1" readingOrder="2"/>
    </xf>
    <xf numFmtId="9" fontId="10" fillId="3" borderId="40" xfId="3" applyNumberFormat="1" applyFill="1" applyBorder="1" applyAlignment="1">
      <alignment horizontal="center" vertical="center" readingOrder="2"/>
    </xf>
    <xf numFmtId="0" fontId="0" fillId="3" borderId="39" xfId="3" applyFont="1" applyFill="1" applyBorder="1" applyAlignment="1">
      <alignment horizontal="center" vertical="center" wrapText="1" readingOrder="2"/>
    </xf>
    <xf numFmtId="0" fontId="0" fillId="0" borderId="39" xfId="3" applyFont="1" applyBorder="1" applyAlignment="1">
      <alignment horizontal="center" vertical="center"/>
    </xf>
    <xf numFmtId="0" fontId="0" fillId="0" borderId="43" xfId="3" applyFont="1" applyBorder="1" applyAlignment="1">
      <alignment horizontal="center" vertical="center"/>
    </xf>
    <xf numFmtId="0" fontId="8" fillId="2" borderId="46" xfId="3" applyFont="1" applyFill="1" applyBorder="1" applyAlignment="1">
      <alignment horizontal="center" vertical="center"/>
    </xf>
    <xf numFmtId="0" fontId="10" fillId="0" borderId="64" xfId="3" applyBorder="1" applyAlignment="1">
      <alignment horizontal="center" vertical="center" readingOrder="2"/>
    </xf>
    <xf numFmtId="49" fontId="0" fillId="0" borderId="24" xfId="0" applyNumberFormat="1" applyBorder="1" applyAlignment="1">
      <alignment horizontal="center"/>
    </xf>
    <xf numFmtId="9" fontId="0" fillId="4" borderId="41" xfId="0" applyNumberFormat="1" applyFill="1" applyBorder="1" applyAlignment="1">
      <alignment horizontal="center"/>
    </xf>
    <xf numFmtId="9" fontId="12" fillId="4" borderId="37" xfId="0" applyNumberFormat="1" applyFon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/>
    </xf>
    <xf numFmtId="10" fontId="0" fillId="0" borderId="24" xfId="1" applyNumberFormat="1" applyFont="1" applyFill="1" applyBorder="1" applyAlignment="1">
      <alignment horizontal="center"/>
    </xf>
    <xf numFmtId="10" fontId="0" fillId="0" borderId="24" xfId="0" applyNumberForma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9" fontId="0" fillId="4" borderId="38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2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4" xfId="0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0" fillId="2" borderId="36" xfId="0" applyNumberForma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6" fillId="0" borderId="0" xfId="0" applyFont="1" applyAlignment="1">
      <alignment horizontal="right"/>
    </xf>
    <xf numFmtId="9" fontId="0" fillId="11" borderId="41" xfId="0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8" xfId="0" applyNumberFormat="1" applyFont="1" applyFill="1" applyBorder="1" applyAlignment="1">
      <alignment horizontal="center" vertical="center"/>
    </xf>
    <xf numFmtId="9" fontId="12" fillId="11" borderId="37" xfId="0" applyNumberFormat="1" applyFont="1" applyFill="1" applyBorder="1" applyAlignment="1">
      <alignment horizontal="center"/>
    </xf>
    <xf numFmtId="9" fontId="0" fillId="11" borderId="41" xfId="0" applyNumberFormat="1" applyFill="1" applyBorder="1" applyAlignment="1">
      <alignment horizontal="center"/>
    </xf>
    <xf numFmtId="9" fontId="0" fillId="11" borderId="38" xfId="0" applyNumberFormat="1" applyFill="1" applyBorder="1" applyAlignment="1">
      <alignment horizontal="center"/>
    </xf>
    <xf numFmtId="9" fontId="0" fillId="11" borderId="18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2" xfId="3" applyFont="1" applyBorder="1" applyAlignment="1">
      <alignment horizontal="center" vertical="center" wrapText="1"/>
    </xf>
    <xf numFmtId="10" fontId="7" fillId="7" borderId="59" xfId="0" applyNumberFormat="1" applyFont="1" applyFill="1" applyBorder="1" applyAlignment="1">
      <alignment horizontal="center" vertical="center"/>
    </xf>
    <xf numFmtId="10" fontId="10" fillId="7" borderId="53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2" xfId="0" applyNumberForma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 wrapText="1"/>
    </xf>
    <xf numFmtId="10" fontId="7" fillId="7" borderId="63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9" xfId="1" applyNumberFormat="1" applyFont="1" applyFill="1" applyBorder="1" applyAlignment="1">
      <alignment horizontal="center" vertical="center" wrapText="1"/>
    </xf>
    <xf numFmtId="10" fontId="7" fillId="7" borderId="59" xfId="1" applyNumberFormat="1" applyFont="1" applyFill="1" applyBorder="1" applyAlignment="1">
      <alignment horizontal="center" vertical="center"/>
    </xf>
    <xf numFmtId="10" fontId="7" fillId="7" borderId="48" xfId="1" applyNumberFormat="1" applyFont="1" applyFill="1" applyBorder="1" applyAlignment="1">
      <alignment horizontal="center" vertical="center"/>
    </xf>
    <xf numFmtId="10" fontId="7" fillId="7" borderId="32" xfId="0" applyNumberFormat="1" applyFont="1" applyFill="1" applyBorder="1" applyAlignment="1">
      <alignment horizontal="center" vertical="center"/>
    </xf>
    <xf numFmtId="10" fontId="10" fillId="7" borderId="64" xfId="1" applyNumberForma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3" xfId="0" applyNumberFormat="1" applyFont="1" applyFill="1" applyBorder="1" applyAlignment="1">
      <alignment horizontal="center" vertical="center" wrapText="1"/>
    </xf>
    <xf numFmtId="10" fontId="7" fillId="7" borderId="53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10" fontId="1" fillId="2" borderId="35" xfId="1" applyNumberFormat="1" applyFont="1" applyFill="1" applyBorder="1" applyAlignment="1">
      <alignment horizontal="center" vertical="center"/>
    </xf>
    <xf numFmtId="164" fontId="10" fillId="2" borderId="29" xfId="1" applyNumberFormat="1" applyFont="1" applyFill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horizontal="center" vertical="center"/>
    </xf>
    <xf numFmtId="10" fontId="10" fillId="2" borderId="34" xfId="1" applyNumberFormat="1" applyFill="1" applyBorder="1" applyAlignment="1">
      <alignment horizontal="center" vertical="center"/>
    </xf>
    <xf numFmtId="10" fontId="10" fillId="2" borderId="29" xfId="1" applyNumberFormat="1" applyFont="1" applyFill="1" applyBorder="1" applyAlignment="1">
      <alignment horizontal="center" vertical="center" wrapText="1"/>
    </xf>
    <xf numFmtId="10" fontId="0" fillId="2" borderId="17" xfId="1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0" fontId="7" fillId="3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0" fillId="3" borderId="4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0" fontId="7" fillId="7" borderId="61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10" fillId="11" borderId="38" xfId="3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0" fillId="3" borderId="19" xfId="3" applyFont="1" applyFill="1" applyBorder="1" applyAlignment="1">
      <alignment horizontal="center" vertical="center" wrapText="1" readingOrder="2"/>
    </xf>
    <xf numFmtId="0" fontId="16" fillId="3" borderId="33" xfId="0" applyFont="1" applyFill="1" applyBorder="1" applyAlignment="1">
      <alignment horizontal="center" vertical="center"/>
    </xf>
    <xf numFmtId="9" fontId="0" fillId="11" borderId="18" xfId="0" applyNumberFormat="1" applyFont="1" applyFill="1" applyBorder="1" applyAlignment="1">
      <alignment horizontal="center" vertical="center"/>
    </xf>
    <xf numFmtId="9" fontId="19" fillId="11" borderId="33" xfId="0" applyNumberFormat="1" applyFont="1" applyFill="1" applyBorder="1" applyAlignment="1">
      <alignment horizontal="center" vertical="center"/>
    </xf>
    <xf numFmtId="0" fontId="0" fillId="3" borderId="15" xfId="3" applyFont="1" applyFill="1" applyBorder="1" applyAlignment="1">
      <alignment horizontal="center" vertical="center" wrapText="1"/>
    </xf>
    <xf numFmtId="9" fontId="3" fillId="4" borderId="41" xfId="0" applyNumberFormat="1" applyFont="1" applyFill="1" applyBorder="1" applyAlignment="1">
      <alignment horizontal="center" vertical="center" wrapText="1"/>
    </xf>
    <xf numFmtId="9" fontId="3" fillId="4" borderId="41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20" fillId="4" borderId="18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9" fontId="3" fillId="4" borderId="18" xfId="3" applyNumberFormat="1" applyFont="1" applyFill="1" applyBorder="1" applyAlignment="1">
      <alignment horizontal="center" vertical="center"/>
    </xf>
    <xf numFmtId="9" fontId="21" fillId="4" borderId="41" xfId="0" applyNumberFormat="1" applyFont="1" applyFill="1" applyBorder="1" applyAlignment="1">
      <alignment horizontal="center" vertical="center"/>
    </xf>
    <xf numFmtId="9" fontId="21" fillId="4" borderId="41" xfId="3" applyNumberFormat="1" applyFont="1" applyFill="1" applyBorder="1" applyAlignment="1">
      <alignment horizontal="center" vertical="center"/>
    </xf>
    <xf numFmtId="9" fontId="21" fillId="4" borderId="38" xfId="0" applyNumberFormat="1" applyFont="1" applyFill="1" applyBorder="1" applyAlignment="1">
      <alignment horizontal="center" vertical="center"/>
    </xf>
    <xf numFmtId="9" fontId="22" fillId="11" borderId="18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7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8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3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/>
    <xf numFmtId="0" fontId="7" fillId="0" borderId="25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50" xfId="3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9" fontId="3" fillId="4" borderId="39" xfId="3" applyNumberFormat="1" applyFont="1" applyFill="1" applyBorder="1" applyAlignment="1">
      <alignment horizontal="center" vertical="center"/>
    </xf>
    <xf numFmtId="9" fontId="3" fillId="4" borderId="45" xfId="3" applyNumberFormat="1" applyFont="1" applyFill="1" applyBorder="1" applyAlignment="1">
      <alignment horizontal="center" vertical="center"/>
    </xf>
    <xf numFmtId="9" fontId="25" fillId="4" borderId="46" xfId="3" applyNumberFormat="1" applyFont="1" applyFill="1" applyBorder="1" applyAlignment="1">
      <alignment horizontal="center" vertical="center"/>
    </xf>
    <xf numFmtId="9" fontId="3" fillId="4" borderId="64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8" xfId="3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0" borderId="50" xfId="3" applyFont="1" applyBorder="1" applyAlignment="1">
      <alignment horizontal="center" vertical="center" wrapText="1"/>
    </xf>
    <xf numFmtId="0" fontId="7" fillId="0" borderId="47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 wrapText="1"/>
    </xf>
    <xf numFmtId="0" fontId="7" fillId="0" borderId="64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2" xfId="3" applyNumberFormat="1" applyFont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3" borderId="38" xfId="3" applyFont="1" applyFill="1" applyBorder="1" applyAlignment="1">
      <alignment horizontal="center" vertical="center" wrapText="1"/>
    </xf>
    <xf numFmtId="0" fontId="0" fillId="3" borderId="41" xfId="3" applyFont="1" applyFill="1" applyBorder="1" applyAlignment="1">
      <alignment horizontal="center" vertical="center" wrapText="1"/>
    </xf>
    <xf numFmtId="0" fontId="0" fillId="3" borderId="38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 wrapText="1"/>
    </xf>
    <xf numFmtId="10" fontId="7" fillId="7" borderId="61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3" fillId="4" borderId="41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3" fillId="4" borderId="38" xfId="0" applyNumberFormat="1" applyFont="1" applyFill="1" applyBorder="1" applyAlignment="1">
      <alignment horizontal="center" vertical="center"/>
    </xf>
    <xf numFmtId="10" fontId="17" fillId="3" borderId="23" xfId="0" applyNumberFormat="1" applyFont="1" applyFill="1" applyBorder="1" applyAlignment="1">
      <alignment horizontal="center" vertical="center"/>
    </xf>
    <xf numFmtId="10" fontId="17" fillId="3" borderId="21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0" fillId="3" borderId="41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7" xfId="0" applyNumberFormat="1" applyFont="1" applyFill="1" applyBorder="1" applyAlignment="1">
      <alignment horizontal="center" vertical="center" wrapText="1"/>
    </xf>
    <xf numFmtId="9" fontId="3" fillId="4" borderId="37" xfId="0" applyNumberFormat="1" applyFont="1" applyFill="1" applyBorder="1" applyAlignment="1">
      <alignment horizontal="center" vertical="center" wrapText="1"/>
    </xf>
    <xf numFmtId="9" fontId="3" fillId="4" borderId="41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/>
    </xf>
    <xf numFmtId="9" fontId="0" fillId="11" borderId="38" xfId="0" applyNumberForma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9" fontId="0" fillId="0" borderId="56" xfId="0" applyNumberFormat="1" applyBorder="1" applyAlignment="1">
      <alignment horizontal="center" vertical="center"/>
    </xf>
    <xf numFmtId="0" fontId="0" fillId="3" borderId="38" xfId="3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10" fontId="7" fillId="7" borderId="59" xfId="1" applyNumberFormat="1" applyFont="1" applyFill="1" applyBorder="1" applyAlignment="1">
      <alignment horizontal="center" vertical="center" wrapText="1"/>
    </xf>
    <xf numFmtId="10" fontId="7" fillId="7" borderId="59" xfId="1" applyNumberFormat="1" applyFont="1" applyFill="1" applyBorder="1" applyAlignment="1">
      <alignment horizontal="center" vertical="center"/>
    </xf>
    <xf numFmtId="9" fontId="21" fillId="4" borderId="41" xfId="0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 wrapText="1"/>
    </xf>
    <xf numFmtId="9" fontId="21" fillId="4" borderId="41" xfId="0" applyNumberFormat="1" applyFont="1" applyFill="1" applyBorder="1" applyAlignment="1">
      <alignment horizontal="center" vertical="center" wrapText="1"/>
    </xf>
    <xf numFmtId="9" fontId="21" fillId="4" borderId="37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3" xfId="1" applyNumberFormat="1" applyFont="1" applyFill="1" applyBorder="1" applyAlignment="1">
      <alignment horizontal="center" vertical="center" wrapText="1"/>
    </xf>
    <xf numFmtId="9" fontId="10" fillId="11" borderId="38" xfId="3" applyNumberFormat="1" applyFont="1" applyFill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0" fontId="0" fillId="0" borderId="44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0" fillId="3" borderId="27" xfId="3" applyFont="1" applyFill="1" applyBorder="1" applyAlignment="1">
      <alignment horizontal="center" vertical="center" wrapText="1"/>
    </xf>
    <xf numFmtId="0" fontId="0" fillId="3" borderId="28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7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3" xfId="3" applyFont="1" applyFill="1" applyBorder="1" applyAlignment="1">
      <alignment horizontal="center" vertical="center"/>
    </xf>
    <xf numFmtId="9" fontId="10" fillId="3" borderId="45" xfId="3" applyNumberFormat="1" applyFont="1" applyFill="1" applyBorder="1" applyAlignment="1">
      <alignment horizontal="center" vertical="center"/>
    </xf>
    <xf numFmtId="9" fontId="10" fillId="3" borderId="4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9" fontId="10" fillId="0" borderId="45" xfId="3" applyNumberFormat="1" applyFont="1" applyBorder="1" applyAlignment="1">
      <alignment horizontal="center" vertical="center"/>
    </xf>
    <xf numFmtId="9" fontId="10" fillId="0" borderId="40" xfId="3" applyNumberFormat="1" applyFont="1" applyBorder="1" applyAlignment="1">
      <alignment horizontal="center" vertical="center"/>
    </xf>
    <xf numFmtId="0" fontId="0" fillId="0" borderId="48" xfId="3" applyFont="1" applyBorder="1" applyAlignment="1">
      <alignment horizontal="center" vertical="center"/>
    </xf>
    <xf numFmtId="0" fontId="10" fillId="0" borderId="53" xfId="3" applyFont="1" applyBorder="1" applyAlignment="1">
      <alignment horizontal="center" vertical="center"/>
    </xf>
    <xf numFmtId="0" fontId="0" fillId="3" borderId="48" xfId="3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0" fillId="3" borderId="43" xfId="3" applyNumberFormat="1" applyFont="1" applyFill="1" applyBorder="1" applyAlignment="1">
      <alignment horizontal="center" vertical="center"/>
    </xf>
    <xf numFmtId="10" fontId="7" fillId="7" borderId="48" xfId="3" applyNumberFormat="1" applyFont="1" applyFill="1" applyBorder="1" applyAlignment="1">
      <alignment horizontal="center" vertical="center"/>
    </xf>
    <xf numFmtId="10" fontId="7" fillId="7" borderId="53" xfId="3" applyNumberFormat="1" applyFont="1" applyFill="1" applyBorder="1" applyAlignment="1">
      <alignment horizontal="center" vertical="center"/>
    </xf>
    <xf numFmtId="0" fontId="0" fillId="3" borderId="15" xfId="3" applyFont="1" applyFill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7" xfId="3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0" fontId="0" fillId="0" borderId="38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10" fontId="7" fillId="7" borderId="48" xfId="0" applyNumberFormat="1" applyFont="1" applyFill="1" applyBorder="1" applyAlignment="1">
      <alignment horizontal="center" vertical="center"/>
    </xf>
    <xf numFmtId="10" fontId="7" fillId="7" borderId="53" xfId="0" applyNumberFormat="1" applyFont="1" applyFill="1" applyBorder="1" applyAlignment="1">
      <alignment horizontal="center" vertical="center"/>
    </xf>
    <xf numFmtId="10" fontId="10" fillId="7" borderId="48" xfId="3" applyNumberFormat="1" applyFont="1" applyFill="1" applyBorder="1" applyAlignment="1">
      <alignment horizontal="center" vertical="center"/>
    </xf>
    <xf numFmtId="10" fontId="10" fillId="7" borderId="53" xfId="3" applyNumberFormat="1" applyFont="1" applyFill="1" applyBorder="1" applyAlignment="1">
      <alignment horizontal="center" vertical="center"/>
    </xf>
    <xf numFmtId="9" fontId="16" fillId="11" borderId="38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7" xfId="3" applyNumberFormat="1" applyFont="1" applyFill="1" applyBorder="1" applyAlignment="1">
      <alignment horizontal="center" vertical="center" wrapText="1"/>
    </xf>
    <xf numFmtId="10" fontId="0" fillId="7" borderId="48" xfId="0" applyNumberFormat="1" applyFont="1" applyFill="1" applyBorder="1" applyAlignment="1">
      <alignment horizontal="center" vertical="center"/>
    </xf>
    <xf numFmtId="10" fontId="0" fillId="7" borderId="53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7" xfId="1" applyNumberFormat="1" applyFont="1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0" fontId="0" fillId="2" borderId="17" xfId="1" applyNumberFormat="1" applyFont="1" applyFill="1" applyBorder="1" applyAlignment="1">
      <alignment horizontal="center" vertical="center" wrapText="1"/>
    </xf>
    <xf numFmtId="10" fontId="0" fillId="2" borderId="20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2" xfId="3" applyNumberFormat="1" applyFont="1" applyBorder="1" applyAlignment="1">
      <alignment horizontal="center" vertical="center"/>
    </xf>
    <xf numFmtId="9" fontId="10" fillId="0" borderId="55" xfId="3" applyNumberFormat="1" applyFont="1" applyBorder="1" applyAlignment="1">
      <alignment horizontal="center" vertical="center"/>
    </xf>
    <xf numFmtId="9" fontId="10" fillId="11" borderId="38" xfId="3" applyNumberFormat="1" applyFill="1" applyBorder="1" applyAlignment="1">
      <alignment horizontal="center" vertical="center"/>
    </xf>
    <xf numFmtId="49" fontId="7" fillId="0" borderId="44" xfId="3" applyNumberFormat="1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10" fillId="3" borderId="62" xfId="3" applyNumberFormat="1" applyFont="1" applyFill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9" fontId="3" fillId="4" borderId="39" xfId="3" applyNumberFormat="1" applyFont="1" applyFill="1" applyBorder="1" applyAlignment="1">
      <alignment horizontal="center" vertical="center"/>
    </xf>
    <xf numFmtId="49" fontId="7" fillId="3" borderId="65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0" fillId="2" borderId="19" xfId="1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49" fontId="7" fillId="3" borderId="44" xfId="3" applyNumberFormat="1" applyFont="1" applyFill="1" applyBorder="1" applyAlignment="1">
      <alignment horizontal="center" vertical="center"/>
    </xf>
    <xf numFmtId="49" fontId="7" fillId="3" borderId="28" xfId="3" applyNumberFormat="1" applyFont="1" applyFill="1" applyBorder="1" applyAlignment="1">
      <alignment horizontal="center" vertical="center"/>
    </xf>
    <xf numFmtId="10" fontId="10" fillId="2" borderId="19" xfId="1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10" fontId="0" fillId="2" borderId="45" xfId="1" applyNumberFormat="1" applyFont="1" applyFill="1" applyBorder="1" applyAlignment="1">
      <alignment horizontal="center" vertical="center" wrapText="1"/>
    </xf>
    <xf numFmtId="10" fontId="0" fillId="2" borderId="40" xfId="1" applyNumberFormat="1" applyFont="1" applyFill="1" applyBorder="1" applyAlignment="1">
      <alignment horizontal="center" vertical="center" wrapText="1"/>
    </xf>
    <xf numFmtId="164" fontId="0" fillId="2" borderId="19" xfId="1" applyNumberFormat="1" applyFont="1" applyFill="1" applyBorder="1" applyAlignment="1">
      <alignment horizontal="center" vertical="center" wrapText="1"/>
    </xf>
    <xf numFmtId="164" fontId="0" fillId="2" borderId="20" xfId="1" applyNumberFormat="1" applyFont="1" applyFill="1" applyBorder="1" applyAlignment="1">
      <alignment horizontal="center" vertical="center" wrapText="1"/>
    </xf>
    <xf numFmtId="164" fontId="0" fillId="2" borderId="45" xfId="1" applyNumberFormat="1" applyFont="1" applyFill="1" applyBorder="1" applyAlignment="1">
      <alignment horizontal="center" vertical="center" wrapText="1"/>
    </xf>
    <xf numFmtId="164" fontId="0" fillId="2" borderId="40" xfId="1" applyNumberFormat="1" applyFont="1" applyFill="1" applyBorder="1" applyAlignment="1">
      <alignment horizontal="center" vertical="center" wrapText="1"/>
    </xf>
    <xf numFmtId="49" fontId="7" fillId="3" borderId="57" xfId="3" applyNumberFormat="1" applyFont="1" applyFill="1" applyBorder="1" applyAlignment="1">
      <alignment horizontal="center" vertical="center"/>
    </xf>
    <xf numFmtId="0" fontId="0" fillId="3" borderId="54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7" xfId="3" applyFont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0" fillId="7" borderId="55" xfId="1" applyNumberFormat="1" applyFont="1" applyFill="1" applyBorder="1" applyAlignment="1">
      <alignment horizontal="center" vertical="center" wrapText="1"/>
    </xf>
    <xf numFmtId="10" fontId="10" fillId="7" borderId="62" xfId="1" applyNumberFormat="1" applyFont="1" applyFill="1" applyBorder="1" applyAlignment="1">
      <alignment horizontal="center" vertical="center"/>
    </xf>
    <xf numFmtId="10" fontId="10" fillId="7" borderId="55" xfId="1" applyNumberFormat="1" applyFont="1" applyFill="1" applyBorder="1" applyAlignment="1">
      <alignment horizontal="center" vertical="center"/>
    </xf>
    <xf numFmtId="10" fontId="0" fillId="7" borderId="62" xfId="1" applyNumberFormat="1" applyFont="1" applyFill="1" applyBorder="1" applyAlignment="1">
      <alignment horizontal="center" vertical="center" wrapText="1"/>
    </xf>
    <xf numFmtId="10" fontId="0" fillId="7" borderId="55" xfId="1" applyNumberFormat="1" applyFont="1" applyFill="1" applyBorder="1" applyAlignment="1">
      <alignment horizontal="center" vertical="center" wrapText="1"/>
    </xf>
    <xf numFmtId="10" fontId="10" fillId="7" borderId="56" xfId="1" applyNumberFormat="1" applyFont="1" applyFill="1" applyBorder="1" applyAlignment="1">
      <alignment horizontal="center" vertical="center" wrapText="1"/>
    </xf>
    <xf numFmtId="10" fontId="10" fillId="7" borderId="56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0" fontId="0" fillId="3" borderId="67" xfId="3" applyFont="1" applyFill="1" applyBorder="1" applyAlignment="1">
      <alignment horizontal="center" vertical="center" wrapText="1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tabSelected="1" zoomScaleNormal="100" workbookViewId="0"/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323" t="s">
        <v>62</v>
      </c>
    </row>
    <row r="2" spans="1:8" ht="15.75" thickTop="1" thickBot="1"/>
    <row r="3" spans="1:8" s="55" customFormat="1" ht="43.5" customHeight="1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306" t="s">
        <v>2</v>
      </c>
      <c r="G3" s="307" t="s">
        <v>3</v>
      </c>
      <c r="H3" s="300" t="s">
        <v>473</v>
      </c>
    </row>
    <row r="4" spans="1:8">
      <c r="A4" s="350" t="s">
        <v>496</v>
      </c>
      <c r="B4" s="331">
        <v>0.434</v>
      </c>
      <c r="C4" s="352">
        <v>0.42</v>
      </c>
      <c r="D4" s="354">
        <v>0.44</v>
      </c>
      <c r="E4" s="356" t="s">
        <v>6</v>
      </c>
      <c r="F4" s="329" t="s">
        <v>482</v>
      </c>
      <c r="G4" s="149" t="s">
        <v>39</v>
      </c>
      <c r="H4" s="335">
        <f>D4-C4</f>
        <v>2.0000000000000018E-2</v>
      </c>
    </row>
    <row r="5" spans="1:8">
      <c r="A5" s="351"/>
      <c r="B5" s="331"/>
      <c r="C5" s="352"/>
      <c r="D5" s="355"/>
      <c r="E5" s="340"/>
      <c r="F5" s="330"/>
      <c r="G5" s="149" t="s">
        <v>22</v>
      </c>
      <c r="H5" s="336"/>
    </row>
    <row r="6" spans="1:8">
      <c r="A6" s="351"/>
      <c r="B6" s="332"/>
      <c r="C6" s="353"/>
      <c r="D6" s="355"/>
      <c r="E6" s="340"/>
      <c r="F6" s="330"/>
      <c r="G6" s="151"/>
      <c r="H6" s="336"/>
    </row>
    <row r="7" spans="1:8" ht="14.25" customHeight="1">
      <c r="A7" s="161" t="s">
        <v>493</v>
      </c>
      <c r="B7" s="333">
        <v>0.16769999999999999</v>
      </c>
      <c r="C7" s="337">
        <v>0.2</v>
      </c>
      <c r="D7" s="339">
        <v>0.2</v>
      </c>
      <c r="E7" s="340" t="s">
        <v>7</v>
      </c>
      <c r="F7" s="330" t="s">
        <v>442</v>
      </c>
      <c r="G7" s="149" t="s">
        <v>25</v>
      </c>
      <c r="H7" s="342">
        <f>D7-C7</f>
        <v>0</v>
      </c>
    </row>
    <row r="8" spans="1:8">
      <c r="A8" s="162"/>
      <c r="B8" s="343"/>
      <c r="C8" s="338"/>
      <c r="D8" s="339"/>
      <c r="E8" s="340"/>
      <c r="F8" s="341"/>
      <c r="G8" s="149" t="s">
        <v>26</v>
      </c>
      <c r="H8" s="336"/>
    </row>
    <row r="9" spans="1:8" ht="14.25" customHeight="1">
      <c r="A9" s="146" t="s">
        <v>494</v>
      </c>
      <c r="B9" s="333">
        <v>7.2499999999999995E-2</v>
      </c>
      <c r="C9" s="357">
        <v>0.12</v>
      </c>
      <c r="D9" s="339">
        <v>0.08</v>
      </c>
      <c r="E9" s="346" t="s">
        <v>6</v>
      </c>
      <c r="F9" s="348" t="s">
        <v>478</v>
      </c>
      <c r="G9" s="62" t="s">
        <v>27</v>
      </c>
      <c r="H9" s="344">
        <f>D9-C9</f>
        <v>-3.9999999999999994E-2</v>
      </c>
    </row>
    <row r="10" spans="1:8">
      <c r="A10" s="145"/>
      <c r="B10" s="334"/>
      <c r="C10" s="358"/>
      <c r="D10" s="345"/>
      <c r="E10" s="347"/>
      <c r="F10" s="349"/>
      <c r="G10" s="150" t="s">
        <v>28</v>
      </c>
      <c r="H10" s="335"/>
    </row>
    <row r="11" spans="1:8" ht="15">
      <c r="A11" s="263" t="s">
        <v>15</v>
      </c>
      <c r="B11" s="232">
        <v>5.7000000000000002E-2</v>
      </c>
      <c r="C11" s="60">
        <v>0.05</v>
      </c>
      <c r="D11" s="277">
        <v>0.05</v>
      </c>
      <c r="E11" s="271" t="s">
        <v>7</v>
      </c>
      <c r="F11" s="264" t="s">
        <v>10</v>
      </c>
      <c r="G11" s="66" t="s">
        <v>429</v>
      </c>
      <c r="H11" s="268">
        <f>D11-C11</f>
        <v>0</v>
      </c>
    </row>
    <row r="12" spans="1:8" s="82" customFormat="1" ht="15">
      <c r="A12" s="140" t="s">
        <v>427</v>
      </c>
      <c r="B12" s="232">
        <v>0.193</v>
      </c>
      <c r="C12" s="60">
        <v>0.16</v>
      </c>
      <c r="D12" s="277">
        <v>0.18</v>
      </c>
      <c r="E12" s="271" t="s">
        <v>7</v>
      </c>
      <c r="F12" s="264" t="s">
        <v>453</v>
      </c>
      <c r="G12" s="96" t="s">
        <v>436</v>
      </c>
      <c r="H12" s="268">
        <f>D12-C12</f>
        <v>1.999999999999999E-2</v>
      </c>
    </row>
    <row r="13" spans="1:8" ht="15">
      <c r="A13" s="141" t="s">
        <v>426</v>
      </c>
      <c r="B13" s="266">
        <v>1.7299999999999999E-2</v>
      </c>
      <c r="C13" s="60">
        <v>0.03</v>
      </c>
      <c r="D13" s="278">
        <v>0.03</v>
      </c>
      <c r="E13" s="271" t="s">
        <v>7</v>
      </c>
      <c r="F13" s="264" t="s">
        <v>450</v>
      </c>
      <c r="G13" s="152" t="s">
        <v>430</v>
      </c>
      <c r="H13" s="59">
        <f>D13-C13</f>
        <v>0</v>
      </c>
    </row>
    <row r="14" spans="1:8" ht="15.75" thickBot="1">
      <c r="A14" s="148" t="s">
        <v>492</v>
      </c>
      <c r="B14" s="265">
        <v>9.5000000000000001E-2</v>
      </c>
      <c r="C14" s="270">
        <v>0.13</v>
      </c>
      <c r="D14" s="279">
        <v>0.13</v>
      </c>
      <c r="E14" s="257" t="s">
        <v>7</v>
      </c>
      <c r="F14" s="267" t="s">
        <v>466</v>
      </c>
      <c r="G14" s="272" t="s">
        <v>18</v>
      </c>
      <c r="H14" s="269">
        <f>D14-C14</f>
        <v>0</v>
      </c>
    </row>
    <row r="15" spans="1:8" ht="15.75" thickBot="1">
      <c r="A15" s="142" t="s">
        <v>4</v>
      </c>
      <c r="B15" s="160">
        <f>SUM(B4:B14)</f>
        <v>1.0365000000000002</v>
      </c>
      <c r="C15" s="274">
        <f>SUM(C4:C14)</f>
        <v>1.1100000000000001</v>
      </c>
      <c r="D15" s="280">
        <f>SUM(D4:D14)</f>
        <v>1.1099999999999999</v>
      </c>
      <c r="E15" s="255"/>
      <c r="F15" s="136"/>
      <c r="G15" s="153"/>
      <c r="H15" s="138">
        <f>SUM(H4:H14)</f>
        <v>1.3877787807814457E-17</v>
      </c>
    </row>
    <row r="16" spans="1:8" ht="15.75" thickBot="1">
      <c r="A16" s="157" t="s">
        <v>5</v>
      </c>
      <c r="B16" s="233">
        <v>0.1918</v>
      </c>
      <c r="C16" s="71">
        <v>0.2</v>
      </c>
      <c r="D16" s="281">
        <v>0.15</v>
      </c>
      <c r="E16" s="256" t="s">
        <v>6</v>
      </c>
      <c r="F16" s="273" t="s">
        <v>449</v>
      </c>
      <c r="G16" s="154" t="s">
        <v>29</v>
      </c>
      <c r="H16" s="79">
        <f>D16-C16</f>
        <v>-5.0000000000000017E-2</v>
      </c>
    </row>
    <row r="18" spans="1:2">
      <c r="B18" s="169"/>
    </row>
    <row r="19" spans="1:2">
      <c r="A19" s="81"/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1" sqref="B1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65" t="s">
        <v>34</v>
      </c>
    </row>
    <row r="2" spans="2:5" ht="15.75">
      <c r="B2" s="213" t="s">
        <v>447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66" t="s">
        <v>19</v>
      </c>
      <c r="C5" s="21" t="s">
        <v>39</v>
      </c>
      <c r="E5" s="22"/>
    </row>
    <row r="6" spans="2:5" ht="15.75">
      <c r="B6" s="167" t="s">
        <v>20</v>
      </c>
      <c r="C6" s="23" t="s">
        <v>22</v>
      </c>
      <c r="E6" s="22"/>
    </row>
    <row r="7" spans="2:5" ht="57.75" customHeight="1" thickBot="1">
      <c r="B7" s="168" t="s">
        <v>21</v>
      </c>
      <c r="C7" s="24"/>
    </row>
    <row r="10" spans="2:5" ht="15">
      <c r="B10" s="301" t="s">
        <v>457</v>
      </c>
    </row>
    <row r="11" spans="2:5" ht="15" thickBot="1"/>
    <row r="12" spans="2:5" s="82" customFormat="1" ht="23.25" customHeight="1">
      <c r="B12" s="442" t="s">
        <v>88</v>
      </c>
      <c r="C12" s="443"/>
      <c r="D12" s="444"/>
    </row>
    <row r="13" spans="2:5" s="82" customFormat="1">
      <c r="B13" s="445"/>
      <c r="C13" s="446"/>
      <c r="D13" s="447"/>
    </row>
    <row r="14" spans="2:5" s="82" customFormat="1" ht="15" thickBot="1">
      <c r="B14" s="448"/>
      <c r="C14" s="449"/>
      <c r="D14" s="450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67"/>
  <sheetViews>
    <sheetView rightToLeft="1" zoomScale="90" zoomScaleNormal="90" zoomScaleSheetLayoutView="85" workbookViewId="0">
      <selection activeCell="B56" sqref="B56:B65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67" t="s">
        <v>475</v>
      </c>
      <c r="C2" s="468"/>
      <c r="D2" s="468"/>
      <c r="E2" s="468"/>
      <c r="F2" s="468"/>
      <c r="G2" s="468"/>
      <c r="H2" s="468"/>
      <c r="I2" s="469"/>
    </row>
    <row r="3" spans="2:9" s="41" customFormat="1" ht="14.25" customHeight="1" thickBot="1">
      <c r="B3" s="470"/>
      <c r="C3" s="471"/>
      <c r="D3" s="471"/>
      <c r="E3" s="471"/>
      <c r="F3" s="471"/>
      <c r="G3" s="471"/>
      <c r="H3" s="471"/>
      <c r="I3" s="472"/>
    </row>
    <row r="4" spans="2:9" s="41" customFormat="1" ht="30.75" thickBot="1">
      <c r="B4" s="302" t="s">
        <v>0</v>
      </c>
      <c r="C4" s="314" t="s">
        <v>470</v>
      </c>
      <c r="D4" s="84" t="s">
        <v>471</v>
      </c>
      <c r="E4" s="83" t="s">
        <v>472</v>
      </c>
      <c r="F4" s="85" t="s">
        <v>1</v>
      </c>
      <c r="G4" s="303" t="s">
        <v>422</v>
      </c>
      <c r="H4" s="304" t="s">
        <v>3</v>
      </c>
      <c r="I4" s="315" t="s">
        <v>474</v>
      </c>
    </row>
    <row r="5" spans="2:9" s="41" customFormat="1" ht="14.25" customHeight="1">
      <c r="B5" s="376" t="s">
        <v>495</v>
      </c>
      <c r="C5" s="451">
        <v>0.489562</v>
      </c>
      <c r="D5" s="453">
        <v>0.48</v>
      </c>
      <c r="E5" s="464">
        <v>0.5</v>
      </c>
      <c r="F5" s="465" t="s">
        <v>6</v>
      </c>
      <c r="G5" s="381" t="s">
        <v>487</v>
      </c>
      <c r="H5" s="86" t="s">
        <v>39</v>
      </c>
      <c r="I5" s="466">
        <f>E5-D5</f>
        <v>2.0000000000000018E-2</v>
      </c>
    </row>
    <row r="6" spans="2:9" s="41" customFormat="1" ht="14.25" customHeight="1">
      <c r="B6" s="376"/>
      <c r="C6" s="451"/>
      <c r="D6" s="453"/>
      <c r="E6" s="464"/>
      <c r="F6" s="386"/>
      <c r="G6" s="382"/>
      <c r="H6" s="86" t="s">
        <v>22</v>
      </c>
      <c r="I6" s="466"/>
    </row>
    <row r="7" spans="2:9" s="41" customFormat="1" ht="14.25" customHeight="1">
      <c r="B7" s="377"/>
      <c r="C7" s="452"/>
      <c r="D7" s="454"/>
      <c r="E7" s="464"/>
      <c r="F7" s="387"/>
      <c r="G7" s="383"/>
      <c r="H7" s="87"/>
      <c r="I7" s="463"/>
    </row>
    <row r="8" spans="2:9" s="41" customFormat="1" ht="14.25" customHeight="1">
      <c r="B8" s="374" t="s">
        <v>493</v>
      </c>
      <c r="C8" s="477">
        <v>0.38262122999999998</v>
      </c>
      <c r="D8" s="458">
        <v>0.35</v>
      </c>
      <c r="E8" s="464">
        <v>0.39</v>
      </c>
      <c r="F8" s="388" t="s">
        <v>7</v>
      </c>
      <c r="G8" s="395" t="s">
        <v>486</v>
      </c>
      <c r="H8" s="88" t="s">
        <v>25</v>
      </c>
      <c r="I8" s="456">
        <f>E8-D8</f>
        <v>4.0000000000000036E-2</v>
      </c>
    </row>
    <row r="9" spans="2:9" s="41" customFormat="1" ht="14.25" customHeight="1">
      <c r="B9" s="375"/>
      <c r="C9" s="478"/>
      <c r="D9" s="454"/>
      <c r="E9" s="464"/>
      <c r="F9" s="389"/>
      <c r="G9" s="396"/>
      <c r="H9" s="87" t="s">
        <v>26</v>
      </c>
      <c r="I9" s="457"/>
    </row>
    <row r="10" spans="2:9" s="41" customFormat="1" ht="14.25" customHeight="1">
      <c r="B10" s="89" t="s">
        <v>494</v>
      </c>
      <c r="C10" s="483">
        <v>0.15171900999999999</v>
      </c>
      <c r="D10" s="458">
        <v>0.15</v>
      </c>
      <c r="E10" s="464">
        <v>0.15</v>
      </c>
      <c r="F10" s="390" t="s">
        <v>6</v>
      </c>
      <c r="G10" s="397" t="s">
        <v>449</v>
      </c>
      <c r="H10" s="88" t="s">
        <v>27</v>
      </c>
      <c r="I10" s="462">
        <f>E10-D10</f>
        <v>0</v>
      </c>
    </row>
    <row r="11" spans="2:9" s="41" customFormat="1" ht="14.25" customHeight="1">
      <c r="B11" s="90"/>
      <c r="C11" s="484"/>
      <c r="D11" s="454"/>
      <c r="E11" s="464"/>
      <c r="F11" s="387"/>
      <c r="G11" s="383"/>
      <c r="H11" s="91" t="s">
        <v>28</v>
      </c>
      <c r="I11" s="463"/>
    </row>
    <row r="12" spans="2:9" s="41" customFormat="1">
      <c r="B12" s="92" t="s">
        <v>427</v>
      </c>
      <c r="C12" s="248">
        <v>8.8712000000000003E-4</v>
      </c>
      <c r="D12" s="93">
        <v>0.01</v>
      </c>
      <c r="E12" s="308">
        <v>0</v>
      </c>
      <c r="F12" s="94" t="s">
        <v>7</v>
      </c>
      <c r="G12" s="95" t="s">
        <v>437</v>
      </c>
      <c r="H12" s="96" t="s">
        <v>436</v>
      </c>
      <c r="I12" s="97">
        <f>E12-D12</f>
        <v>-0.01</v>
      </c>
    </row>
    <row r="13" spans="2:9" s="82" customFormat="1">
      <c r="B13" s="92" t="s">
        <v>426</v>
      </c>
      <c r="C13" s="248">
        <v>1.443961E-2</v>
      </c>
      <c r="D13" s="93">
        <v>0.01</v>
      </c>
      <c r="E13" s="308">
        <v>0.01</v>
      </c>
      <c r="F13" s="94" t="s">
        <v>7</v>
      </c>
      <c r="G13" s="95" t="s">
        <v>419</v>
      </c>
      <c r="H13" s="130" t="s">
        <v>430</v>
      </c>
      <c r="I13" s="97">
        <f>E13-D13</f>
        <v>0</v>
      </c>
    </row>
    <row r="14" spans="2:9" s="41" customFormat="1" ht="15.75" thickBot="1">
      <c r="B14" s="98" t="s">
        <v>492</v>
      </c>
      <c r="C14" s="249">
        <v>8.2635899999999998E-2</v>
      </c>
      <c r="D14" s="262">
        <v>0.08</v>
      </c>
      <c r="E14" s="309">
        <v>0.11</v>
      </c>
      <c r="F14" s="99" t="s">
        <v>7</v>
      </c>
      <c r="G14" s="260" t="s">
        <v>443</v>
      </c>
      <c r="H14" s="100" t="s">
        <v>18</v>
      </c>
      <c r="I14" s="101">
        <f>E14-D14</f>
        <v>0.03</v>
      </c>
    </row>
    <row r="15" spans="2:9" s="41" customFormat="1" ht="15.75" thickBot="1">
      <c r="B15" s="102" t="s">
        <v>4</v>
      </c>
      <c r="C15" s="244">
        <f>SUM(C5:C14)</f>
        <v>1.12186487</v>
      </c>
      <c r="D15" s="103">
        <f>SUM(D5:D14)</f>
        <v>1.08</v>
      </c>
      <c r="E15" s="310">
        <f>SUM(E5:E14)</f>
        <v>1.1600000000000001</v>
      </c>
      <c r="F15" s="104"/>
      <c r="G15" s="105"/>
      <c r="H15" s="106"/>
      <c r="I15" s="107">
        <f>E15-D15</f>
        <v>8.0000000000000071E-2</v>
      </c>
    </row>
    <row r="16" spans="2:9" s="41" customFormat="1" ht="15.75" thickBot="1">
      <c r="B16" s="108" t="s">
        <v>5</v>
      </c>
      <c r="C16" s="247">
        <v>0.15947500000000001</v>
      </c>
      <c r="D16" s="259">
        <v>0.17</v>
      </c>
      <c r="E16" s="311">
        <v>0.13</v>
      </c>
      <c r="F16" s="110" t="s">
        <v>6</v>
      </c>
      <c r="G16" s="111" t="s">
        <v>485</v>
      </c>
      <c r="H16" s="112" t="s">
        <v>29</v>
      </c>
      <c r="I16" s="113">
        <f>E16-D16</f>
        <v>-4.0000000000000008E-2</v>
      </c>
    </row>
    <row r="17" spans="2:9" ht="15" customHeight="1"/>
    <row r="18" spans="2:9" ht="15.75" thickBot="1"/>
    <row r="19" spans="2:9" s="41" customFormat="1" ht="14.25" customHeight="1">
      <c r="B19" s="467" t="s">
        <v>477</v>
      </c>
      <c r="C19" s="468"/>
      <c r="D19" s="468"/>
      <c r="E19" s="468"/>
      <c r="F19" s="468"/>
      <c r="G19" s="468"/>
      <c r="H19" s="468"/>
      <c r="I19" s="469"/>
    </row>
    <row r="20" spans="2:9" s="41" customFormat="1" ht="14.25" customHeight="1" thickBot="1">
      <c r="B20" s="470"/>
      <c r="C20" s="471"/>
      <c r="D20" s="471"/>
      <c r="E20" s="471"/>
      <c r="F20" s="471"/>
      <c r="G20" s="471"/>
      <c r="H20" s="471"/>
      <c r="I20" s="472"/>
    </row>
    <row r="21" spans="2:9" s="41" customFormat="1" ht="30.75" thickBot="1">
      <c r="B21" s="302" t="s">
        <v>0</v>
      </c>
      <c r="C21" s="314" t="s">
        <v>470</v>
      </c>
      <c r="D21" s="84" t="s">
        <v>471</v>
      </c>
      <c r="E21" s="83" t="s">
        <v>472</v>
      </c>
      <c r="F21" s="115" t="s">
        <v>1</v>
      </c>
      <c r="G21" s="303" t="s">
        <v>422</v>
      </c>
      <c r="H21" s="304" t="s">
        <v>3</v>
      </c>
      <c r="I21" s="305" t="s">
        <v>474</v>
      </c>
    </row>
    <row r="22" spans="2:9" s="41" customFormat="1" ht="14.25" customHeight="1">
      <c r="B22" s="376" t="s">
        <v>495</v>
      </c>
      <c r="C22" s="451">
        <v>0.42046699999999998</v>
      </c>
      <c r="D22" s="480">
        <v>0.41</v>
      </c>
      <c r="E22" s="461">
        <v>0.41</v>
      </c>
      <c r="F22" s="479" t="s">
        <v>6</v>
      </c>
      <c r="G22" s="381" t="s">
        <v>456</v>
      </c>
      <c r="H22" s="86" t="s">
        <v>39</v>
      </c>
      <c r="I22" s="466">
        <f>E22-D22</f>
        <v>0</v>
      </c>
    </row>
    <row r="23" spans="2:9" s="41" customFormat="1" ht="14.25" customHeight="1">
      <c r="B23" s="376"/>
      <c r="C23" s="451"/>
      <c r="D23" s="453"/>
      <c r="E23" s="455"/>
      <c r="F23" s="479"/>
      <c r="G23" s="382"/>
      <c r="H23" s="86" t="s">
        <v>22</v>
      </c>
      <c r="I23" s="466"/>
    </row>
    <row r="24" spans="2:9" s="41" customFormat="1" ht="14.25" customHeight="1">
      <c r="B24" s="377"/>
      <c r="C24" s="452"/>
      <c r="D24" s="454"/>
      <c r="E24" s="399"/>
      <c r="F24" s="476"/>
      <c r="G24" s="383"/>
      <c r="H24" s="87"/>
      <c r="I24" s="463"/>
    </row>
    <row r="25" spans="2:9" s="41" customFormat="1" ht="14.25" customHeight="1">
      <c r="B25" s="374" t="s">
        <v>493</v>
      </c>
      <c r="C25" s="477">
        <v>0.28842704000000002</v>
      </c>
      <c r="D25" s="458">
        <v>0.31</v>
      </c>
      <c r="E25" s="398">
        <v>0.31</v>
      </c>
      <c r="F25" s="459" t="s">
        <v>7</v>
      </c>
      <c r="G25" s="395" t="s">
        <v>464</v>
      </c>
      <c r="H25" s="88" t="s">
        <v>25</v>
      </c>
      <c r="I25" s="456">
        <f>E25-D25</f>
        <v>0</v>
      </c>
    </row>
    <row r="26" spans="2:9" s="41" customFormat="1" ht="14.25" customHeight="1">
      <c r="B26" s="375"/>
      <c r="C26" s="478"/>
      <c r="D26" s="454"/>
      <c r="E26" s="399"/>
      <c r="F26" s="460"/>
      <c r="G26" s="396"/>
      <c r="H26" s="87" t="s">
        <v>26</v>
      </c>
      <c r="I26" s="457"/>
    </row>
    <row r="27" spans="2:9" s="41" customFormat="1" ht="14.25" customHeight="1">
      <c r="B27" s="89" t="s">
        <v>494</v>
      </c>
      <c r="C27" s="481">
        <v>0.2081373</v>
      </c>
      <c r="D27" s="458">
        <v>0.22</v>
      </c>
      <c r="E27" s="398">
        <v>0.22</v>
      </c>
      <c r="F27" s="475" t="s">
        <v>6</v>
      </c>
      <c r="G27" s="397" t="s">
        <v>60</v>
      </c>
      <c r="H27" s="88" t="s">
        <v>27</v>
      </c>
      <c r="I27" s="462">
        <f>E27-D27</f>
        <v>0</v>
      </c>
    </row>
    <row r="28" spans="2:9" s="41" customFormat="1" ht="14.25" customHeight="1">
      <c r="B28" s="90"/>
      <c r="C28" s="482"/>
      <c r="D28" s="454"/>
      <c r="E28" s="399"/>
      <c r="F28" s="476"/>
      <c r="G28" s="383"/>
      <c r="H28" s="91" t="s">
        <v>28</v>
      </c>
      <c r="I28" s="463"/>
    </row>
    <row r="29" spans="2:9" s="82" customFormat="1" ht="14.25" customHeight="1">
      <c r="B29" s="92" t="s">
        <v>427</v>
      </c>
      <c r="C29" s="248">
        <v>0</v>
      </c>
      <c r="D29" s="93">
        <v>0</v>
      </c>
      <c r="E29" s="278">
        <v>0</v>
      </c>
      <c r="F29" s="116" t="s">
        <v>7</v>
      </c>
      <c r="G29" s="95" t="s">
        <v>437</v>
      </c>
      <c r="H29" s="96" t="s">
        <v>436</v>
      </c>
      <c r="I29" s="97">
        <f>E29-D29</f>
        <v>0</v>
      </c>
    </row>
    <row r="30" spans="2:9" s="41" customFormat="1">
      <c r="B30" s="92" t="s">
        <v>426</v>
      </c>
      <c r="C30" s="248">
        <v>8.9055999999999996E-3</v>
      </c>
      <c r="D30" s="93">
        <v>0.02</v>
      </c>
      <c r="E30" s="278">
        <v>0.02</v>
      </c>
      <c r="F30" s="129" t="s">
        <v>7</v>
      </c>
      <c r="G30" s="95" t="s">
        <v>61</v>
      </c>
      <c r="H30" s="130" t="s">
        <v>430</v>
      </c>
      <c r="I30" s="131">
        <f>E30-D30</f>
        <v>0</v>
      </c>
    </row>
    <row r="31" spans="2:9" s="41" customFormat="1" ht="15.75" thickBot="1">
      <c r="B31" s="98" t="s">
        <v>492</v>
      </c>
      <c r="C31" s="249">
        <v>5.7966579999999997E-2</v>
      </c>
      <c r="D31" s="259">
        <v>0.04</v>
      </c>
      <c r="E31" s="312">
        <v>0.04</v>
      </c>
      <c r="F31" s="117" t="s">
        <v>7</v>
      </c>
      <c r="G31" s="114" t="s">
        <v>38</v>
      </c>
      <c r="H31" s="100" t="s">
        <v>18</v>
      </c>
      <c r="I31" s="101">
        <f>E31-D31</f>
        <v>0</v>
      </c>
    </row>
    <row r="32" spans="2:9" s="41" customFormat="1" ht="15.75" thickBot="1">
      <c r="B32" s="102" t="s">
        <v>4</v>
      </c>
      <c r="C32" s="244">
        <f>SUM(C22:C31)</f>
        <v>0.98390351999999992</v>
      </c>
      <c r="D32" s="103">
        <f>SUM(D22:D31)</f>
        <v>1</v>
      </c>
      <c r="E32" s="313">
        <f>SUM(E22:E31)</f>
        <v>1</v>
      </c>
      <c r="F32" s="118"/>
      <c r="G32" s="105"/>
      <c r="H32" s="106"/>
      <c r="I32" s="107">
        <f>E32-D32</f>
        <v>0</v>
      </c>
    </row>
    <row r="33" spans="2:9" s="41" customFormat="1" ht="15.75" thickBot="1">
      <c r="B33" s="108" t="s">
        <v>5</v>
      </c>
      <c r="C33" s="247">
        <v>0.17058200000000001</v>
      </c>
      <c r="D33" s="109">
        <v>0.18</v>
      </c>
      <c r="E33" s="285">
        <v>0.18</v>
      </c>
      <c r="F33" s="119" t="s">
        <v>6</v>
      </c>
      <c r="G33" s="111" t="s">
        <v>465</v>
      </c>
      <c r="H33" s="112" t="s">
        <v>29</v>
      </c>
      <c r="I33" s="113">
        <f>E33-D33</f>
        <v>0</v>
      </c>
    </row>
    <row r="35" spans="2:9" ht="15.75" thickBot="1"/>
    <row r="36" spans="2:9" s="41" customFormat="1" ht="14.25" customHeight="1">
      <c r="B36" s="467" t="s">
        <v>480</v>
      </c>
      <c r="C36" s="468"/>
      <c r="D36" s="468"/>
      <c r="E36" s="468"/>
      <c r="F36" s="468"/>
      <c r="G36" s="468"/>
      <c r="H36" s="468"/>
      <c r="I36" s="469"/>
    </row>
    <row r="37" spans="2:9" s="41" customFormat="1" ht="14.25" customHeight="1" thickBot="1">
      <c r="B37" s="470"/>
      <c r="C37" s="471"/>
      <c r="D37" s="471"/>
      <c r="E37" s="471"/>
      <c r="F37" s="471"/>
      <c r="G37" s="471"/>
      <c r="H37" s="471"/>
      <c r="I37" s="472"/>
    </row>
    <row r="38" spans="2:9" s="41" customFormat="1" ht="30.75" thickBot="1">
      <c r="B38" s="302" t="s">
        <v>0</v>
      </c>
      <c r="C38" s="314" t="s">
        <v>470</v>
      </c>
      <c r="D38" s="84" t="s">
        <v>471</v>
      </c>
      <c r="E38" s="83" t="s">
        <v>472</v>
      </c>
      <c r="F38" s="85" t="s">
        <v>1</v>
      </c>
      <c r="G38" s="303" t="s">
        <v>422</v>
      </c>
      <c r="H38" s="304" t="s">
        <v>3</v>
      </c>
      <c r="I38" s="305" t="s">
        <v>474</v>
      </c>
    </row>
    <row r="39" spans="2:9" s="41" customFormat="1" ht="14.25" customHeight="1">
      <c r="B39" s="376" t="s">
        <v>495</v>
      </c>
      <c r="C39" s="451">
        <v>0.44552900000000001</v>
      </c>
      <c r="D39" s="453">
        <v>0.41</v>
      </c>
      <c r="E39" s="455">
        <v>0.45</v>
      </c>
      <c r="F39" s="386" t="s">
        <v>6</v>
      </c>
      <c r="G39" s="381" t="s">
        <v>483</v>
      </c>
      <c r="H39" s="86" t="s">
        <v>39</v>
      </c>
      <c r="I39" s="466">
        <f>E39-D39</f>
        <v>4.0000000000000036E-2</v>
      </c>
    </row>
    <row r="40" spans="2:9" s="41" customFormat="1" ht="14.25" customHeight="1">
      <c r="B40" s="376"/>
      <c r="C40" s="451"/>
      <c r="D40" s="453"/>
      <c r="E40" s="455"/>
      <c r="F40" s="386"/>
      <c r="G40" s="382"/>
      <c r="H40" s="86" t="s">
        <v>22</v>
      </c>
      <c r="I40" s="466"/>
    </row>
    <row r="41" spans="2:9" s="41" customFormat="1" ht="14.25" customHeight="1">
      <c r="B41" s="377"/>
      <c r="C41" s="452"/>
      <c r="D41" s="454"/>
      <c r="E41" s="399"/>
      <c r="F41" s="387"/>
      <c r="G41" s="383"/>
      <c r="H41" s="87"/>
      <c r="I41" s="463"/>
    </row>
    <row r="42" spans="2:9" s="41" customFormat="1" ht="14.25" customHeight="1">
      <c r="B42" s="374" t="s">
        <v>493</v>
      </c>
      <c r="C42" s="473">
        <v>0.30689967000000001</v>
      </c>
      <c r="D42" s="458">
        <v>0.34</v>
      </c>
      <c r="E42" s="398">
        <v>0.34</v>
      </c>
      <c r="F42" s="459" t="s">
        <v>7</v>
      </c>
      <c r="G42" s="395" t="s">
        <v>459</v>
      </c>
      <c r="H42" s="88" t="s">
        <v>25</v>
      </c>
      <c r="I42" s="456">
        <f>E42-D42</f>
        <v>0</v>
      </c>
    </row>
    <row r="43" spans="2:9" s="41" customFormat="1" ht="14.25" customHeight="1">
      <c r="B43" s="375"/>
      <c r="C43" s="474"/>
      <c r="D43" s="454"/>
      <c r="E43" s="399"/>
      <c r="F43" s="460"/>
      <c r="G43" s="396"/>
      <c r="H43" s="87" t="s">
        <v>26</v>
      </c>
      <c r="I43" s="457"/>
    </row>
    <row r="44" spans="2:9" s="41" customFormat="1" ht="14.25" customHeight="1">
      <c r="B44" s="89" t="s">
        <v>494</v>
      </c>
      <c r="C44" s="485">
        <v>0.26238822000000001</v>
      </c>
      <c r="D44" s="458">
        <v>0.28999999999999998</v>
      </c>
      <c r="E44" s="398">
        <v>0.25</v>
      </c>
      <c r="F44" s="475" t="s">
        <v>6</v>
      </c>
      <c r="G44" s="397" t="s">
        <v>484</v>
      </c>
      <c r="H44" s="88" t="s">
        <v>27</v>
      </c>
      <c r="I44" s="462">
        <f>E44-D44</f>
        <v>-3.999999999999998E-2</v>
      </c>
    </row>
    <row r="45" spans="2:9" s="41" customFormat="1" ht="14.25" customHeight="1">
      <c r="B45" s="90"/>
      <c r="C45" s="486"/>
      <c r="D45" s="454"/>
      <c r="E45" s="399"/>
      <c r="F45" s="476"/>
      <c r="G45" s="383"/>
      <c r="H45" s="91" t="s">
        <v>28</v>
      </c>
      <c r="I45" s="463"/>
    </row>
    <row r="46" spans="2:9" s="41" customFormat="1">
      <c r="B46" s="92" t="s">
        <v>427</v>
      </c>
      <c r="C46" s="245">
        <v>3.2088099999999999E-3</v>
      </c>
      <c r="D46" s="93">
        <v>0.01</v>
      </c>
      <c r="E46" s="278">
        <v>0.01</v>
      </c>
      <c r="F46" s="94" t="s">
        <v>7</v>
      </c>
      <c r="G46" s="95" t="s">
        <v>419</v>
      </c>
      <c r="H46" s="96" t="s">
        <v>436</v>
      </c>
      <c r="I46" s="97">
        <f>E46-D46</f>
        <v>0</v>
      </c>
    </row>
    <row r="47" spans="2:9" s="82" customFormat="1">
      <c r="B47" s="92" t="s">
        <v>426</v>
      </c>
      <c r="C47" s="245">
        <v>1.523245E-2</v>
      </c>
      <c r="D47" s="93">
        <v>0.01</v>
      </c>
      <c r="E47" s="278">
        <v>0.02</v>
      </c>
      <c r="F47" s="94" t="s">
        <v>7</v>
      </c>
      <c r="G47" s="95" t="s">
        <v>61</v>
      </c>
      <c r="H47" s="130" t="s">
        <v>430</v>
      </c>
      <c r="I47" s="97">
        <f>E47-D47</f>
        <v>0.01</v>
      </c>
    </row>
    <row r="48" spans="2:9" s="41" customFormat="1" ht="15.75" thickBot="1">
      <c r="B48" s="98" t="s">
        <v>492</v>
      </c>
      <c r="C48" s="246">
        <v>9.4870689999999994E-2</v>
      </c>
      <c r="D48" s="217">
        <v>0.06</v>
      </c>
      <c r="E48" s="319">
        <v>0.06</v>
      </c>
      <c r="F48" s="99" t="s">
        <v>7</v>
      </c>
      <c r="G48" s="114" t="s">
        <v>440</v>
      </c>
      <c r="H48" s="100" t="s">
        <v>18</v>
      </c>
      <c r="I48" s="101">
        <f>E48-D48</f>
        <v>0</v>
      </c>
    </row>
    <row r="49" spans="2:9" s="41" customFormat="1" ht="15.75" thickBot="1">
      <c r="B49" s="102" t="s">
        <v>4</v>
      </c>
      <c r="C49" s="244">
        <f>SUM(C39:C48)</f>
        <v>1.1281288400000002</v>
      </c>
      <c r="D49" s="103">
        <f>SUM(D39:D48)</f>
        <v>1.1200000000000001</v>
      </c>
      <c r="E49" s="313">
        <f>SUM(E39:E48)</f>
        <v>1.1300000000000001</v>
      </c>
      <c r="F49" s="104"/>
      <c r="G49" s="105"/>
      <c r="H49" s="106"/>
      <c r="I49" s="107">
        <f>E49-D49</f>
        <v>1.0000000000000009E-2</v>
      </c>
    </row>
    <row r="50" spans="2:9" s="41" customFormat="1" ht="15.75" thickBot="1">
      <c r="B50" s="108" t="s">
        <v>5</v>
      </c>
      <c r="C50" s="247">
        <v>0.18702199999999999</v>
      </c>
      <c r="D50" s="109">
        <v>0.19</v>
      </c>
      <c r="E50" s="285">
        <v>0.19</v>
      </c>
      <c r="F50" s="110" t="s">
        <v>6</v>
      </c>
      <c r="G50" s="111" t="s">
        <v>445</v>
      </c>
      <c r="H50" s="112" t="s">
        <v>29</v>
      </c>
      <c r="I50" s="113">
        <f>E50-D50</f>
        <v>0</v>
      </c>
    </row>
    <row r="52" spans="2:9" ht="15.75" thickBot="1"/>
    <row r="53" spans="2:9" ht="15" customHeight="1">
      <c r="B53" s="467" t="s">
        <v>481</v>
      </c>
      <c r="C53" s="468"/>
      <c r="D53" s="468"/>
      <c r="E53" s="468"/>
      <c r="F53" s="468"/>
      <c r="G53" s="468"/>
      <c r="H53" s="468"/>
      <c r="I53" s="469"/>
    </row>
    <row r="54" spans="2:9" ht="15.75" customHeight="1" thickBot="1">
      <c r="B54" s="470"/>
      <c r="C54" s="471"/>
      <c r="D54" s="471"/>
      <c r="E54" s="471"/>
      <c r="F54" s="471"/>
      <c r="G54" s="471"/>
      <c r="H54" s="471"/>
      <c r="I54" s="472"/>
    </row>
    <row r="55" spans="2:9" ht="30.75" thickBot="1">
      <c r="B55" s="316" t="s">
        <v>0</v>
      </c>
      <c r="C55" s="314" t="s">
        <v>470</v>
      </c>
      <c r="D55" s="224" t="s">
        <v>471</v>
      </c>
      <c r="E55" s="225" t="s">
        <v>472</v>
      </c>
      <c r="F55" s="226" t="s">
        <v>1</v>
      </c>
      <c r="G55" s="317" t="s">
        <v>422</v>
      </c>
      <c r="H55" s="318" t="s">
        <v>3</v>
      </c>
      <c r="I55" s="305" t="s">
        <v>476</v>
      </c>
    </row>
    <row r="56" spans="2:9" ht="14.25" customHeight="1">
      <c r="B56" s="376" t="s">
        <v>495</v>
      </c>
      <c r="C56" s="451">
        <v>0.43529200000000001</v>
      </c>
      <c r="D56" s="480">
        <v>0.42</v>
      </c>
      <c r="E56" s="461">
        <v>0.44</v>
      </c>
      <c r="F56" s="487" t="s">
        <v>6</v>
      </c>
      <c r="G56" s="488" t="s">
        <v>482</v>
      </c>
      <c r="H56" s="170" t="s">
        <v>39</v>
      </c>
      <c r="I56" s="466">
        <f>E56-D56</f>
        <v>2.0000000000000018E-2</v>
      </c>
    </row>
    <row r="57" spans="2:9" ht="14.25" customHeight="1">
      <c r="B57" s="376"/>
      <c r="C57" s="451"/>
      <c r="D57" s="453"/>
      <c r="E57" s="455"/>
      <c r="F57" s="479"/>
      <c r="G57" s="489"/>
      <c r="H57" s="170" t="s">
        <v>22</v>
      </c>
      <c r="I57" s="466"/>
    </row>
    <row r="58" spans="2:9" ht="14.25" customHeight="1">
      <c r="B58" s="377"/>
      <c r="C58" s="452"/>
      <c r="D58" s="454"/>
      <c r="E58" s="399"/>
      <c r="F58" s="476"/>
      <c r="G58" s="490"/>
      <c r="H58" s="171"/>
      <c r="I58" s="463"/>
    </row>
    <row r="59" spans="2:9" ht="14.25" customHeight="1">
      <c r="B59" s="374" t="s">
        <v>493</v>
      </c>
      <c r="C59" s="473">
        <v>0.36785405999999998</v>
      </c>
      <c r="D59" s="458">
        <v>0.4</v>
      </c>
      <c r="E59" s="398">
        <v>0.32</v>
      </c>
      <c r="F59" s="459" t="s">
        <v>7</v>
      </c>
      <c r="G59" s="491" t="s">
        <v>455</v>
      </c>
      <c r="H59" s="172" t="s">
        <v>25</v>
      </c>
      <c r="I59" s="456">
        <f>E59-D59</f>
        <v>-8.0000000000000016E-2</v>
      </c>
    </row>
    <row r="60" spans="2:9" ht="14.25" customHeight="1">
      <c r="B60" s="375"/>
      <c r="C60" s="474"/>
      <c r="D60" s="454"/>
      <c r="E60" s="399"/>
      <c r="F60" s="460"/>
      <c r="G60" s="492"/>
      <c r="H60" s="171" t="s">
        <v>26</v>
      </c>
      <c r="I60" s="457"/>
    </row>
    <row r="61" spans="2:9" ht="14.25" customHeight="1">
      <c r="B61" s="89" t="s">
        <v>494</v>
      </c>
      <c r="C61" s="485">
        <v>0.21959967999999999</v>
      </c>
      <c r="D61" s="458">
        <v>0.18</v>
      </c>
      <c r="E61" s="398">
        <v>0.22</v>
      </c>
      <c r="F61" s="475" t="s">
        <v>6</v>
      </c>
      <c r="G61" s="493" t="s">
        <v>60</v>
      </c>
      <c r="H61" s="172" t="s">
        <v>27</v>
      </c>
      <c r="I61" s="462">
        <f>E61-D61</f>
        <v>4.0000000000000008E-2</v>
      </c>
    </row>
    <row r="62" spans="2:9" ht="14.25" customHeight="1">
      <c r="B62" s="90"/>
      <c r="C62" s="486"/>
      <c r="D62" s="454"/>
      <c r="E62" s="399"/>
      <c r="F62" s="476"/>
      <c r="G62" s="490"/>
      <c r="H62" s="173" t="s">
        <v>28</v>
      </c>
      <c r="I62" s="463"/>
    </row>
    <row r="63" spans="2:9">
      <c r="B63" s="92" t="s">
        <v>427</v>
      </c>
      <c r="C63" s="245">
        <v>0</v>
      </c>
      <c r="D63" s="93">
        <v>0.05</v>
      </c>
      <c r="E63" s="278">
        <v>0.05</v>
      </c>
      <c r="F63" s="94" t="s">
        <v>7</v>
      </c>
      <c r="G63" s="95" t="s">
        <v>10</v>
      </c>
      <c r="H63" s="174" t="s">
        <v>436</v>
      </c>
      <c r="I63" s="97">
        <f>E63-D63</f>
        <v>0</v>
      </c>
    </row>
    <row r="64" spans="2:9">
      <c r="B64" s="92" t="s">
        <v>426</v>
      </c>
      <c r="C64" s="245">
        <v>9.8877700000000006E-3</v>
      </c>
      <c r="D64" s="93">
        <v>0.05</v>
      </c>
      <c r="E64" s="278">
        <v>0.05</v>
      </c>
      <c r="F64" s="94" t="s">
        <v>7</v>
      </c>
      <c r="G64" s="95" t="s">
        <v>10</v>
      </c>
      <c r="H64" s="175" t="s">
        <v>430</v>
      </c>
      <c r="I64" s="97">
        <f>E64-D64</f>
        <v>0</v>
      </c>
    </row>
    <row r="65" spans="2:9" ht="15.75" thickBot="1">
      <c r="B65" s="98" t="s">
        <v>492</v>
      </c>
      <c r="C65" s="246">
        <v>0.19198241999999999</v>
      </c>
      <c r="D65" s="217">
        <v>0.15</v>
      </c>
      <c r="E65" s="319">
        <v>0.15</v>
      </c>
      <c r="F65" s="99" t="s">
        <v>7</v>
      </c>
      <c r="G65" s="114" t="s">
        <v>463</v>
      </c>
      <c r="H65" s="176" t="s">
        <v>18</v>
      </c>
      <c r="I65" s="101">
        <f>E65-D65</f>
        <v>0</v>
      </c>
    </row>
    <row r="66" spans="2:9" ht="15.75" thickBot="1">
      <c r="B66" s="102" t="s">
        <v>4</v>
      </c>
      <c r="C66" s="244">
        <f>SUM(C56:C65)</f>
        <v>1.2246159299999999</v>
      </c>
      <c r="D66" s="103">
        <f>SUM(D56:D65)</f>
        <v>1.25</v>
      </c>
      <c r="E66" s="313">
        <f>SUM(E56:E65)</f>
        <v>1.23</v>
      </c>
      <c r="F66" s="104"/>
      <c r="G66" s="105"/>
      <c r="H66" s="177"/>
      <c r="I66" s="107">
        <f>E66-D66</f>
        <v>-2.0000000000000018E-2</v>
      </c>
    </row>
    <row r="67" spans="2:9" ht="15.75" thickBot="1">
      <c r="B67" s="108" t="s">
        <v>5</v>
      </c>
      <c r="C67" s="247">
        <v>0.119796</v>
      </c>
      <c r="D67" s="109">
        <v>0.16</v>
      </c>
      <c r="E67" s="285">
        <v>0.08</v>
      </c>
      <c r="F67" s="110" t="s">
        <v>6</v>
      </c>
      <c r="G67" s="111" t="s">
        <v>478</v>
      </c>
      <c r="H67" s="178" t="s">
        <v>29</v>
      </c>
      <c r="I67" s="113">
        <f>E67-D67</f>
        <v>-0.08</v>
      </c>
    </row>
  </sheetData>
  <mergeCells count="84">
    <mergeCell ref="E61:E62"/>
    <mergeCell ref="F56:F58"/>
    <mergeCell ref="G56:G58"/>
    <mergeCell ref="G59:G60"/>
    <mergeCell ref="F59:F60"/>
    <mergeCell ref="F61:F62"/>
    <mergeCell ref="G61:G62"/>
    <mergeCell ref="I61:I62"/>
    <mergeCell ref="C56:C58"/>
    <mergeCell ref="C59:C60"/>
    <mergeCell ref="C61:C62"/>
    <mergeCell ref="I44:I45"/>
    <mergeCell ref="D61:D62"/>
    <mergeCell ref="G44:G45"/>
    <mergeCell ref="C44:C45"/>
    <mergeCell ref="D44:D45"/>
    <mergeCell ref="E44:E45"/>
    <mergeCell ref="F44:F45"/>
    <mergeCell ref="B53:I54"/>
    <mergeCell ref="B56:B58"/>
    <mergeCell ref="B59:B60"/>
    <mergeCell ref="D56:D58"/>
    <mergeCell ref="D59:D60"/>
    <mergeCell ref="B5:B7"/>
    <mergeCell ref="C5:C7"/>
    <mergeCell ref="D5:D7"/>
    <mergeCell ref="C10:C11"/>
    <mergeCell ref="D10:D11"/>
    <mergeCell ref="D8:D9"/>
    <mergeCell ref="G25:G26"/>
    <mergeCell ref="F22:F24"/>
    <mergeCell ref="B2:I3"/>
    <mergeCell ref="B36:I37"/>
    <mergeCell ref="I56:I58"/>
    <mergeCell ref="B22:B24"/>
    <mergeCell ref="C22:C24"/>
    <mergeCell ref="D22:D24"/>
    <mergeCell ref="D25:D26"/>
    <mergeCell ref="E25:E26"/>
    <mergeCell ref="F25:F26"/>
    <mergeCell ref="C27:C28"/>
    <mergeCell ref="C8:C9"/>
    <mergeCell ref="B8:B9"/>
    <mergeCell ref="G5:G7"/>
    <mergeCell ref="G10:G11"/>
    <mergeCell ref="B42:B43"/>
    <mergeCell ref="B19:I20"/>
    <mergeCell ref="C42:C43"/>
    <mergeCell ref="F27:F28"/>
    <mergeCell ref="B25:B26"/>
    <mergeCell ref="C25:C26"/>
    <mergeCell ref="I42:I43"/>
    <mergeCell ref="I25:I26"/>
    <mergeCell ref="E22:E24"/>
    <mergeCell ref="D27:D28"/>
    <mergeCell ref="E27:E28"/>
    <mergeCell ref="I39:I41"/>
    <mergeCell ref="G22:G24"/>
    <mergeCell ref="I22:I24"/>
    <mergeCell ref="G27:G28"/>
    <mergeCell ref="I27:I28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59:I60"/>
    <mergeCell ref="D42:D43"/>
    <mergeCell ref="E42:E43"/>
    <mergeCell ref="F42:F43"/>
    <mergeCell ref="G42:G43"/>
    <mergeCell ref="E56:E58"/>
    <mergeCell ref="E59:E60"/>
    <mergeCell ref="G39:G41"/>
    <mergeCell ref="B39:B41"/>
    <mergeCell ref="C39:C41"/>
    <mergeCell ref="D39:D41"/>
    <mergeCell ref="E39:E41"/>
    <mergeCell ref="F39:F4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workbookViewId="0"/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467</v>
      </c>
    </row>
    <row r="2" spans="1:8" s="37" customFormat="1" ht="15" thickBot="1"/>
    <row r="3" spans="1:8" ht="56.25" customHeight="1" thickBot="1">
      <c r="A3" s="193" t="s">
        <v>58</v>
      </c>
      <c r="B3" s="185" t="s">
        <v>470</v>
      </c>
      <c r="C3" s="84" t="s">
        <v>471</v>
      </c>
      <c r="D3" s="83" t="s">
        <v>472</v>
      </c>
      <c r="E3" s="185" t="s">
        <v>1</v>
      </c>
      <c r="F3" s="184" t="s">
        <v>63</v>
      </c>
      <c r="G3" s="186" t="s">
        <v>3</v>
      </c>
      <c r="H3" s="189" t="s">
        <v>474</v>
      </c>
    </row>
    <row r="4" spans="1:8">
      <c r="A4" s="194" t="s">
        <v>37</v>
      </c>
      <c r="B4" s="190">
        <v>3.5499999999999997E-2</v>
      </c>
      <c r="C4" s="219">
        <v>0.04</v>
      </c>
      <c r="D4" s="181">
        <v>0.04</v>
      </c>
      <c r="E4" s="182" t="s">
        <v>64</v>
      </c>
      <c r="F4" s="183" t="s">
        <v>41</v>
      </c>
      <c r="G4" s="187" t="s">
        <v>18</v>
      </c>
      <c r="H4" s="466">
        <f>D4-C4</f>
        <v>0</v>
      </c>
    </row>
    <row r="5" spans="1:8">
      <c r="A5" s="195" t="s">
        <v>43</v>
      </c>
      <c r="B5" s="191">
        <v>0.2409</v>
      </c>
      <c r="C5" s="220">
        <v>0.24</v>
      </c>
      <c r="D5" s="180">
        <v>0.24</v>
      </c>
      <c r="E5" s="179" t="s">
        <v>64</v>
      </c>
      <c r="F5" s="15" t="s">
        <v>42</v>
      </c>
      <c r="G5" s="188" t="str">
        <f>A5</f>
        <v>אג"ח ממשלתי כללי</v>
      </c>
      <c r="H5" s="466"/>
    </row>
    <row r="6" spans="1:8">
      <c r="A6" s="195" t="s">
        <v>45</v>
      </c>
      <c r="B6" s="192">
        <v>0.17799999999999999</v>
      </c>
      <c r="C6" s="220">
        <v>0.18</v>
      </c>
      <c r="D6" s="180">
        <v>0.18</v>
      </c>
      <c r="E6" s="179" t="s">
        <v>64</v>
      </c>
      <c r="F6" s="15" t="s">
        <v>44</v>
      </c>
      <c r="G6" s="188" t="str">
        <f>A6</f>
        <v>תל בונד מאגר</v>
      </c>
      <c r="H6" s="463"/>
    </row>
    <row r="7" spans="1:8">
      <c r="A7" s="195" t="s">
        <v>469</v>
      </c>
      <c r="B7" s="192">
        <v>9.8000000000000004E-2</v>
      </c>
      <c r="C7" s="220">
        <v>0.1</v>
      </c>
      <c r="D7" s="180">
        <v>0.1</v>
      </c>
      <c r="E7" s="179" t="s">
        <v>64</v>
      </c>
      <c r="F7" s="15" t="s">
        <v>47</v>
      </c>
      <c r="G7" s="188" t="s">
        <v>468</v>
      </c>
      <c r="H7" s="320">
        <f>D7-C7</f>
        <v>0</v>
      </c>
    </row>
    <row r="8" spans="1:8">
      <c r="A8" s="195" t="s">
        <v>46</v>
      </c>
      <c r="B8" s="192">
        <v>3.85E-2</v>
      </c>
      <c r="C8" s="220">
        <v>0.04</v>
      </c>
      <c r="D8" s="180">
        <v>0.04</v>
      </c>
      <c r="E8" s="179" t="s">
        <v>64</v>
      </c>
      <c r="F8" s="15" t="s">
        <v>41</v>
      </c>
      <c r="G8" s="188" t="s">
        <v>54</v>
      </c>
      <c r="H8" s="462">
        <f>D8-C8</f>
        <v>0</v>
      </c>
    </row>
    <row r="9" spans="1:8">
      <c r="A9" s="195" t="s">
        <v>48</v>
      </c>
      <c r="B9" s="192">
        <v>0.104</v>
      </c>
      <c r="C9" s="220">
        <v>0.1</v>
      </c>
      <c r="D9" s="180">
        <v>0.1</v>
      </c>
      <c r="E9" s="179" t="s">
        <v>64</v>
      </c>
      <c r="F9" s="15" t="s">
        <v>47</v>
      </c>
      <c r="G9" s="188" t="s">
        <v>48</v>
      </c>
      <c r="H9" s="463"/>
    </row>
    <row r="10" spans="1:8">
      <c r="A10" s="195" t="s">
        <v>49</v>
      </c>
      <c r="B10" s="192">
        <v>7.5499999999999998E-2</v>
      </c>
      <c r="C10" s="220">
        <v>7.0000000000000007E-2</v>
      </c>
      <c r="D10" s="180">
        <v>7.0000000000000007E-2</v>
      </c>
      <c r="E10" s="179" t="s">
        <v>64</v>
      </c>
      <c r="F10" s="15" t="s">
        <v>425</v>
      </c>
      <c r="G10" s="188" t="s">
        <v>55</v>
      </c>
      <c r="H10" s="97">
        <f>D10-C10</f>
        <v>0</v>
      </c>
    </row>
    <row r="11" spans="1:8">
      <c r="A11" s="195" t="s">
        <v>50</v>
      </c>
      <c r="B11" s="192">
        <v>6.7799999999999999E-2</v>
      </c>
      <c r="C11" s="220">
        <v>7.0000000000000007E-2</v>
      </c>
      <c r="D11" s="180">
        <v>7.0000000000000007E-2</v>
      </c>
      <c r="E11" s="179" t="s">
        <v>64</v>
      </c>
      <c r="F11" s="15" t="str">
        <f>F10</f>
        <v>5%-9%</v>
      </c>
      <c r="G11" s="188" t="s">
        <v>56</v>
      </c>
      <c r="H11" s="131">
        <f>D11-C11</f>
        <v>0</v>
      </c>
    </row>
    <row r="12" spans="1:8">
      <c r="A12" s="195" t="s">
        <v>423</v>
      </c>
      <c r="B12" s="192">
        <v>2.8500000000000001E-2</v>
      </c>
      <c r="C12" s="220">
        <v>0.03</v>
      </c>
      <c r="D12" s="180">
        <v>0.03</v>
      </c>
      <c r="E12" s="179" t="s">
        <v>64</v>
      </c>
      <c r="F12" s="15" t="s">
        <v>51</v>
      </c>
      <c r="G12" s="188" t="s">
        <v>424</v>
      </c>
      <c r="H12" s="101">
        <f>D12-C12</f>
        <v>0</v>
      </c>
    </row>
    <row r="13" spans="1:8" ht="15" thickBot="1">
      <c r="A13" s="196" t="s">
        <v>53</v>
      </c>
      <c r="B13" s="197">
        <v>0.1333</v>
      </c>
      <c r="C13" s="221">
        <v>0.13</v>
      </c>
      <c r="D13" s="198">
        <v>0.13</v>
      </c>
      <c r="E13" s="199" t="s">
        <v>64</v>
      </c>
      <c r="F13" s="20" t="s">
        <v>52</v>
      </c>
      <c r="G13" s="200" t="s">
        <v>57</v>
      </c>
      <c r="H13" s="101">
        <f>D13-C13</f>
        <v>0</v>
      </c>
    </row>
    <row r="14" spans="1:8" s="82" customFormat="1" ht="15.75" thickBot="1">
      <c r="A14" s="207" t="s">
        <v>4</v>
      </c>
      <c r="B14" s="208">
        <f>SUM(B4:B13)</f>
        <v>0.99999999999999989</v>
      </c>
      <c r="C14" s="222">
        <v>1</v>
      </c>
      <c r="D14" s="209">
        <f>SUM(D4:D13)</f>
        <v>1</v>
      </c>
      <c r="E14" s="210"/>
      <c r="F14" s="211"/>
      <c r="G14" s="212"/>
      <c r="H14" s="107">
        <f>D13-C13</f>
        <v>0</v>
      </c>
    </row>
    <row r="15" spans="1:8" s="82" customFormat="1" ht="15" thickBot="1">
      <c r="A15" s="201" t="s">
        <v>5</v>
      </c>
      <c r="B15" s="202">
        <v>0.14710000000000001</v>
      </c>
      <c r="C15" s="223">
        <v>0.15</v>
      </c>
      <c r="D15" s="203">
        <v>0.15</v>
      </c>
      <c r="E15" s="204" t="s">
        <v>434</v>
      </c>
      <c r="F15" s="205" t="s">
        <v>435</v>
      </c>
      <c r="G15" s="206"/>
      <c r="H15" s="113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494"/>
      <c r="B18" s="494"/>
      <c r="C18" s="494"/>
      <c r="D18" s="494"/>
      <c r="E18" s="494"/>
      <c r="F18" s="494"/>
      <c r="G18" s="494"/>
    </row>
    <row r="19" spans="1:8">
      <c r="A19" s="494"/>
      <c r="B19" s="494"/>
      <c r="C19" s="494"/>
      <c r="D19" s="494"/>
      <c r="E19" s="494"/>
      <c r="F19" s="494"/>
      <c r="G19" s="494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25" sqref="A25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323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306" t="s">
        <v>2</v>
      </c>
      <c r="G3" s="299" t="s">
        <v>3</v>
      </c>
      <c r="H3" s="300" t="s">
        <v>473</v>
      </c>
    </row>
    <row r="4" spans="1:8" ht="15" customHeight="1">
      <c r="A4" s="350" t="s">
        <v>495</v>
      </c>
      <c r="B4" s="371">
        <v>0.40279999999999999</v>
      </c>
      <c r="C4" s="370">
        <v>0.4</v>
      </c>
      <c r="D4" s="369">
        <v>0.4</v>
      </c>
      <c r="E4" s="356" t="s">
        <v>6</v>
      </c>
      <c r="F4" s="329" t="s">
        <v>59</v>
      </c>
      <c r="G4" s="61" t="s">
        <v>39</v>
      </c>
      <c r="H4" s="359">
        <f>D4-C4</f>
        <v>0</v>
      </c>
    </row>
    <row r="5" spans="1:8">
      <c r="A5" s="351"/>
      <c r="B5" s="364"/>
      <c r="C5" s="352"/>
      <c r="D5" s="368"/>
      <c r="E5" s="340"/>
      <c r="F5" s="330"/>
      <c r="G5" s="61" t="s">
        <v>22</v>
      </c>
      <c r="H5" s="360"/>
    </row>
    <row r="6" spans="1:8" ht="15" thickBot="1">
      <c r="A6" s="362"/>
      <c r="B6" s="364"/>
      <c r="C6" s="353"/>
      <c r="D6" s="368"/>
      <c r="E6" s="340"/>
      <c r="F6" s="330"/>
      <c r="G6" s="61"/>
      <c r="H6" s="360"/>
    </row>
    <row r="7" spans="1:8">
      <c r="A7" s="282" t="s">
        <v>14</v>
      </c>
      <c r="B7" s="365">
        <v>0.41010000000000002</v>
      </c>
      <c r="C7" s="337">
        <v>0.41</v>
      </c>
      <c r="D7" s="366">
        <v>0.41</v>
      </c>
      <c r="E7" s="340" t="s">
        <v>7</v>
      </c>
      <c r="F7" s="363" t="s">
        <v>444</v>
      </c>
      <c r="G7" s="62" t="s">
        <v>25</v>
      </c>
      <c r="H7" s="361">
        <f>D7-C7</f>
        <v>0</v>
      </c>
    </row>
    <row r="8" spans="1:8">
      <c r="A8" s="283" t="s">
        <v>13</v>
      </c>
      <c r="B8" s="365"/>
      <c r="C8" s="338"/>
      <c r="D8" s="366"/>
      <c r="E8" s="340"/>
      <c r="F8" s="363"/>
      <c r="G8" s="35" t="s">
        <v>26</v>
      </c>
      <c r="H8" s="360"/>
    </row>
    <row r="9" spans="1:8" ht="15">
      <c r="A9" s="283" t="s">
        <v>11</v>
      </c>
      <c r="B9" s="227">
        <f>B7-B10</f>
        <v>0</v>
      </c>
      <c r="C9" s="63">
        <v>0.04</v>
      </c>
      <c r="D9" s="286">
        <v>0.04</v>
      </c>
      <c r="E9" s="251"/>
      <c r="F9" s="69" t="s">
        <v>490</v>
      </c>
      <c r="G9" s="35"/>
      <c r="H9" s="64">
        <f>D9-C9</f>
        <v>0</v>
      </c>
    </row>
    <row r="10" spans="1:8" ht="15.75" thickBot="1">
      <c r="A10" s="284" t="s">
        <v>12</v>
      </c>
      <c r="B10" s="227">
        <v>0.41010000000000002</v>
      </c>
      <c r="C10" s="214">
        <v>0.39</v>
      </c>
      <c r="D10" s="286">
        <v>0.39</v>
      </c>
      <c r="E10" s="251"/>
      <c r="F10" s="69" t="s">
        <v>491</v>
      </c>
      <c r="G10" s="65"/>
      <c r="H10" s="64">
        <f>D10-C10</f>
        <v>0</v>
      </c>
    </row>
    <row r="11" spans="1:8" ht="14.25" customHeight="1">
      <c r="A11" s="276" t="s">
        <v>494</v>
      </c>
      <c r="B11" s="364">
        <v>2.86E-2</v>
      </c>
      <c r="C11" s="367">
        <v>7.0000000000000007E-2</v>
      </c>
      <c r="D11" s="368">
        <v>0.05</v>
      </c>
      <c r="E11" s="340" t="s">
        <v>6</v>
      </c>
      <c r="F11" s="363" t="s">
        <v>479</v>
      </c>
      <c r="G11" s="62" t="s">
        <v>27</v>
      </c>
      <c r="H11" s="361">
        <f>D11-C11</f>
        <v>-2.0000000000000004E-2</v>
      </c>
    </row>
    <row r="12" spans="1:8">
      <c r="A12" s="147"/>
      <c r="B12" s="364"/>
      <c r="C12" s="353"/>
      <c r="D12" s="368"/>
      <c r="E12" s="340"/>
      <c r="F12" s="363"/>
      <c r="G12" s="35" t="s">
        <v>28</v>
      </c>
      <c r="H12" s="360"/>
    </row>
    <row r="13" spans="1:8" ht="15">
      <c r="A13" s="141" t="s">
        <v>15</v>
      </c>
      <c r="B13" s="234">
        <v>1E-3</v>
      </c>
      <c r="C13" s="60">
        <v>0.01</v>
      </c>
      <c r="D13" s="287">
        <v>0.01</v>
      </c>
      <c r="E13" s="252" t="s">
        <v>7</v>
      </c>
      <c r="F13" s="70" t="s">
        <v>419</v>
      </c>
      <c r="G13" s="121" t="s">
        <v>429</v>
      </c>
      <c r="H13" s="59">
        <f>D13-C13</f>
        <v>0</v>
      </c>
    </row>
    <row r="14" spans="1:8" s="82" customFormat="1" ht="15">
      <c r="A14" s="139" t="s">
        <v>427</v>
      </c>
      <c r="B14" s="234">
        <v>0.1076</v>
      </c>
      <c r="C14" s="60">
        <v>0.08</v>
      </c>
      <c r="D14" s="287">
        <v>0.1</v>
      </c>
      <c r="E14" s="252" t="s">
        <v>7</v>
      </c>
      <c r="F14" s="70" t="s">
        <v>452</v>
      </c>
      <c r="G14" s="96" t="s">
        <v>436</v>
      </c>
      <c r="H14" s="64">
        <f>D14-C14</f>
        <v>2.0000000000000004E-2</v>
      </c>
    </row>
    <row r="15" spans="1:8" ht="15">
      <c r="A15" s="139" t="s">
        <v>426</v>
      </c>
      <c r="B15" s="235">
        <v>1.21E-2</v>
      </c>
      <c r="C15" s="214">
        <v>0.02</v>
      </c>
      <c r="D15" s="286">
        <v>0.02</v>
      </c>
      <c r="E15" s="253" t="s">
        <v>7</v>
      </c>
      <c r="F15" s="70" t="s">
        <v>61</v>
      </c>
      <c r="G15" s="122" t="s">
        <v>430</v>
      </c>
      <c r="H15" s="64">
        <f>D15-C15</f>
        <v>0</v>
      </c>
    </row>
    <row r="16" spans="1:8" ht="15.75" thickBot="1">
      <c r="A16" s="326" t="s">
        <v>492</v>
      </c>
      <c r="B16" s="236">
        <v>5.0599999999999999E-2</v>
      </c>
      <c r="C16" s="215">
        <v>0.09</v>
      </c>
      <c r="D16" s="288">
        <v>0.09</v>
      </c>
      <c r="E16" s="254" t="s">
        <v>7</v>
      </c>
      <c r="F16" s="133" t="s">
        <v>433</v>
      </c>
      <c r="G16" s="100" t="s">
        <v>18</v>
      </c>
      <c r="H16" s="134">
        <f>D16-C16</f>
        <v>0</v>
      </c>
    </row>
    <row r="17" spans="1:8" ht="15.75" thickBot="1">
      <c r="A17" s="142" t="s">
        <v>4</v>
      </c>
      <c r="B17" s="158">
        <f>B16+B15+B14+B13+B11+B7+B4</f>
        <v>1.0128000000000001</v>
      </c>
      <c r="C17" s="218">
        <f>SUM(C4:C16)-C9-C10</f>
        <v>1.0800000000000005</v>
      </c>
      <c r="D17" s="289">
        <f>SUM(D4:D16)-D9-D10</f>
        <v>1.0800000000000005</v>
      </c>
      <c r="E17" s="255"/>
      <c r="F17" s="136"/>
      <c r="G17" s="137"/>
      <c r="H17" s="138">
        <f>SUM(H4:H16)</f>
        <v>0</v>
      </c>
    </row>
    <row r="18" spans="1:8" ht="15.75" thickBot="1">
      <c r="A18" s="143" t="s">
        <v>5</v>
      </c>
      <c r="B18" s="237">
        <v>0.17660000000000001</v>
      </c>
      <c r="C18" s="71">
        <v>0.19</v>
      </c>
      <c r="D18" s="290">
        <v>0.15</v>
      </c>
      <c r="E18" s="256" t="s">
        <v>6</v>
      </c>
      <c r="F18" s="135" t="s">
        <v>449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32"/>
    </row>
    <row r="21" spans="1:8" ht="15">
      <c r="A21" s="36"/>
    </row>
  </sheetData>
  <dataConsolidate link="1"/>
  <mergeCells count="19">
    <mergeCell ref="C4:C6"/>
    <mergeCell ref="B4:B6"/>
    <mergeCell ref="F4:F6"/>
    <mergeCell ref="E4:E6"/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24" sqref="A24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323" t="s">
        <v>40</v>
      </c>
    </row>
    <row r="2" spans="1:8" ht="15.75" thickTop="1" thickBot="1"/>
    <row r="3" spans="1:8" s="55" customFormat="1" ht="45.75" thickBot="1">
      <c r="A3" s="302" t="s">
        <v>0</v>
      </c>
      <c r="B3" s="231" t="s">
        <v>470</v>
      </c>
      <c r="C3" s="84" t="s">
        <v>471</v>
      </c>
      <c r="D3" s="83" t="s">
        <v>472</v>
      </c>
      <c r="E3" s="85" t="s">
        <v>1</v>
      </c>
      <c r="F3" s="303" t="s">
        <v>35</v>
      </c>
      <c r="G3" s="304" t="s">
        <v>3</v>
      </c>
      <c r="H3" s="305" t="s">
        <v>474</v>
      </c>
    </row>
    <row r="4" spans="1:8" ht="15" customHeight="1">
      <c r="A4" s="496" t="s">
        <v>496</v>
      </c>
      <c r="B4" s="497">
        <v>0.456507</v>
      </c>
      <c r="C4" s="378">
        <v>0.42</v>
      </c>
      <c r="D4" s="354">
        <v>0.44</v>
      </c>
      <c r="E4" s="386" t="s">
        <v>6</v>
      </c>
      <c r="F4" s="381" t="s">
        <v>482</v>
      </c>
      <c r="G4" s="86" t="s">
        <v>39</v>
      </c>
      <c r="H4" s="391">
        <f>D4-C4</f>
        <v>2.0000000000000018E-2</v>
      </c>
    </row>
    <row r="5" spans="1:8">
      <c r="A5" s="408"/>
      <c r="B5" s="498"/>
      <c r="C5" s="379"/>
      <c r="D5" s="355"/>
      <c r="E5" s="386"/>
      <c r="F5" s="382"/>
      <c r="G5" s="86" t="s">
        <v>22</v>
      </c>
      <c r="H5" s="392"/>
    </row>
    <row r="6" spans="1:8" ht="18" customHeight="1">
      <c r="A6" s="350"/>
      <c r="B6" s="499"/>
      <c r="C6" s="380"/>
      <c r="D6" s="355"/>
      <c r="E6" s="387"/>
      <c r="F6" s="383"/>
      <c r="G6" s="87"/>
      <c r="H6" s="385"/>
    </row>
    <row r="7" spans="1:8">
      <c r="A7" s="413" t="s">
        <v>493</v>
      </c>
      <c r="B7" s="500">
        <v>0.21280878</v>
      </c>
      <c r="C7" s="372">
        <v>0.22</v>
      </c>
      <c r="D7" s="339">
        <v>0.23</v>
      </c>
      <c r="E7" s="388" t="s">
        <v>7</v>
      </c>
      <c r="F7" s="395" t="s">
        <v>489</v>
      </c>
      <c r="G7" s="88" t="s">
        <v>25</v>
      </c>
      <c r="H7" s="393">
        <f>D7-C7</f>
        <v>1.0000000000000009E-2</v>
      </c>
    </row>
    <row r="8" spans="1:8">
      <c r="A8" s="495"/>
      <c r="B8" s="501"/>
      <c r="C8" s="373"/>
      <c r="D8" s="339"/>
      <c r="E8" s="389"/>
      <c r="F8" s="396"/>
      <c r="G8" s="87" t="s">
        <v>26</v>
      </c>
      <c r="H8" s="394"/>
    </row>
    <row r="9" spans="1:8" ht="14.25" customHeight="1">
      <c r="A9" s="328" t="s">
        <v>494</v>
      </c>
      <c r="B9" s="502">
        <v>8.8640129999999998E-2</v>
      </c>
      <c r="C9" s="372">
        <v>0.14000000000000001</v>
      </c>
      <c r="D9" s="339">
        <v>0.08</v>
      </c>
      <c r="E9" s="390" t="s">
        <v>6</v>
      </c>
      <c r="F9" s="397" t="s">
        <v>478</v>
      </c>
      <c r="G9" s="88" t="s">
        <v>27</v>
      </c>
      <c r="H9" s="384">
        <f>D9-C9</f>
        <v>-6.0000000000000012E-2</v>
      </c>
    </row>
    <row r="10" spans="1:8">
      <c r="A10" s="155"/>
      <c r="B10" s="499"/>
      <c r="C10" s="373"/>
      <c r="D10" s="345"/>
      <c r="E10" s="387"/>
      <c r="F10" s="383"/>
      <c r="G10" s="91" t="s">
        <v>28</v>
      </c>
      <c r="H10" s="385">
        <f t="shared" ref="H10:H14" si="0">D10-C10</f>
        <v>0</v>
      </c>
    </row>
    <row r="11" spans="1:8" ht="15">
      <c r="A11" s="144" t="s">
        <v>15</v>
      </c>
      <c r="B11" s="503">
        <v>2.906651E-2</v>
      </c>
      <c r="C11" s="216">
        <v>0.05</v>
      </c>
      <c r="D11" s="277">
        <v>0.05</v>
      </c>
      <c r="E11" s="94" t="s">
        <v>7</v>
      </c>
      <c r="F11" s="120" t="s">
        <v>10</v>
      </c>
      <c r="G11" s="121" t="s">
        <v>429</v>
      </c>
      <c r="H11" s="123">
        <f>D11-C11</f>
        <v>0</v>
      </c>
    </row>
    <row r="12" spans="1:8" ht="15">
      <c r="A12" s="327" t="s">
        <v>427</v>
      </c>
      <c r="B12" s="504">
        <v>9.7608410000000007E-2</v>
      </c>
      <c r="C12" s="75">
        <v>0.12</v>
      </c>
      <c r="D12" s="277">
        <v>0.12</v>
      </c>
      <c r="E12" s="94" t="s">
        <v>7</v>
      </c>
      <c r="F12" s="95" t="s">
        <v>428</v>
      </c>
      <c r="G12" s="96" t="s">
        <v>436</v>
      </c>
      <c r="H12" s="97">
        <f t="shared" si="0"/>
        <v>0</v>
      </c>
    </row>
    <row r="13" spans="1:8" ht="15">
      <c r="A13" s="327" t="s">
        <v>426</v>
      </c>
      <c r="B13" s="505">
        <v>1.8534490000000001E-2</v>
      </c>
      <c r="C13" s="75">
        <v>0.03</v>
      </c>
      <c r="D13" s="278">
        <v>0.03</v>
      </c>
      <c r="E13" s="94" t="s">
        <v>7</v>
      </c>
      <c r="F13" s="95" t="s">
        <v>450</v>
      </c>
      <c r="G13" s="122" t="s">
        <v>430</v>
      </c>
      <c r="H13" s="80">
        <f t="shared" si="0"/>
        <v>0</v>
      </c>
    </row>
    <row r="14" spans="1:8" ht="15.75" thickBot="1">
      <c r="A14" s="507" t="s">
        <v>492</v>
      </c>
      <c r="B14" s="506">
        <v>0.15283274999999999</v>
      </c>
      <c r="C14" s="68">
        <v>0.14000000000000001</v>
      </c>
      <c r="D14" s="278">
        <v>0.15</v>
      </c>
      <c r="E14" s="99" t="s">
        <v>7</v>
      </c>
      <c r="F14" s="114" t="s">
        <v>463</v>
      </c>
      <c r="G14" s="100" t="s">
        <v>18</v>
      </c>
      <c r="H14" s="101">
        <f t="shared" si="0"/>
        <v>9.9999999999999811E-3</v>
      </c>
    </row>
    <row r="15" spans="1:8" ht="15.75" thickBot="1">
      <c r="A15" s="102" t="s">
        <v>4</v>
      </c>
      <c r="B15" s="159">
        <f>SUM(B4:B14)</f>
        <v>1.05599807</v>
      </c>
      <c r="C15" s="103">
        <f>SUM(C4:C14)</f>
        <v>1.1200000000000001</v>
      </c>
      <c r="D15" s="280">
        <f>SUM(D4:D14)</f>
        <v>1.1000000000000001</v>
      </c>
      <c r="E15" s="104"/>
      <c r="F15" s="105"/>
      <c r="G15" s="106"/>
      <c r="H15" s="107">
        <f>D15-C15</f>
        <v>-2.0000000000000018E-2</v>
      </c>
    </row>
    <row r="16" spans="1:8" ht="15.75" thickBot="1">
      <c r="A16" s="108" t="s">
        <v>5</v>
      </c>
      <c r="B16" s="238">
        <v>0.1429</v>
      </c>
      <c r="C16" s="109">
        <v>0.19</v>
      </c>
      <c r="D16" s="285">
        <v>0.14000000000000001</v>
      </c>
      <c r="E16" s="110" t="s">
        <v>6</v>
      </c>
      <c r="F16" s="111" t="s">
        <v>460</v>
      </c>
      <c r="G16" s="112" t="s">
        <v>29</v>
      </c>
      <c r="H16" s="113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21" sqref="A21:A22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3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298" t="s">
        <v>2</v>
      </c>
      <c r="G3" s="299" t="s">
        <v>3</v>
      </c>
      <c r="H3" s="300" t="s">
        <v>473</v>
      </c>
    </row>
    <row r="4" spans="1:8" ht="15">
      <c r="A4" s="496" t="s">
        <v>495</v>
      </c>
      <c r="B4" s="239"/>
      <c r="C4" s="379">
        <v>0.46</v>
      </c>
      <c r="D4" s="409">
        <v>0.46</v>
      </c>
      <c r="E4" s="411" t="s">
        <v>6</v>
      </c>
      <c r="F4" s="404" t="s">
        <v>458</v>
      </c>
      <c r="G4" s="86" t="s">
        <v>39</v>
      </c>
      <c r="H4" s="405">
        <f>D4-C4</f>
        <v>0</v>
      </c>
    </row>
    <row r="5" spans="1:8" ht="15">
      <c r="A5" s="408"/>
      <c r="B5" s="240">
        <v>0.48539399999999999</v>
      </c>
      <c r="C5" s="379"/>
      <c r="D5" s="409"/>
      <c r="E5" s="412"/>
      <c r="F5" s="404"/>
      <c r="G5" s="86" t="s">
        <v>22</v>
      </c>
      <c r="H5" s="392"/>
    </row>
    <row r="6" spans="1:8" ht="15">
      <c r="A6" s="350"/>
      <c r="B6" s="241"/>
      <c r="C6" s="380"/>
      <c r="D6" s="410"/>
      <c r="E6" s="412"/>
      <c r="F6" s="401"/>
      <c r="G6" s="87"/>
      <c r="H6" s="385"/>
    </row>
    <row r="7" spans="1:8">
      <c r="A7" s="413" t="s">
        <v>493</v>
      </c>
      <c r="B7" s="416">
        <v>0.13673189999999999</v>
      </c>
      <c r="C7" s="372">
        <v>0.18</v>
      </c>
      <c r="D7" s="398">
        <v>0.18</v>
      </c>
      <c r="E7" s="415" t="s">
        <v>7</v>
      </c>
      <c r="F7" s="402" t="s">
        <v>453</v>
      </c>
      <c r="G7" s="88" t="s">
        <v>25</v>
      </c>
      <c r="H7" s="393">
        <f>D7-C7</f>
        <v>0</v>
      </c>
    </row>
    <row r="8" spans="1:8">
      <c r="A8" s="495"/>
      <c r="B8" s="417"/>
      <c r="C8" s="373"/>
      <c r="D8" s="399"/>
      <c r="E8" s="415"/>
      <c r="F8" s="403"/>
      <c r="G8" s="87" t="s">
        <v>26</v>
      </c>
      <c r="H8" s="394"/>
    </row>
    <row r="9" spans="1:8" ht="14.25" customHeight="1">
      <c r="A9" s="328" t="s">
        <v>494</v>
      </c>
      <c r="B9" s="406">
        <v>9.5523949999999996E-2</v>
      </c>
      <c r="C9" s="372">
        <v>0.11</v>
      </c>
      <c r="D9" s="398">
        <v>0.08</v>
      </c>
      <c r="E9" s="340" t="s">
        <v>6</v>
      </c>
      <c r="F9" s="400" t="s">
        <v>478</v>
      </c>
      <c r="G9" s="88" t="s">
        <v>27</v>
      </c>
      <c r="H9" s="393">
        <f>D9-C9</f>
        <v>-0.03</v>
      </c>
    </row>
    <row r="10" spans="1:8">
      <c r="A10" s="155"/>
      <c r="B10" s="407"/>
      <c r="C10" s="373"/>
      <c r="D10" s="399"/>
      <c r="E10" s="340"/>
      <c r="F10" s="401"/>
      <c r="G10" s="91" t="s">
        <v>28</v>
      </c>
      <c r="H10" s="394"/>
    </row>
    <row r="11" spans="1:8" ht="15">
      <c r="A11" s="144" t="s">
        <v>15</v>
      </c>
      <c r="B11" s="242">
        <v>1.6187110000000001E-2</v>
      </c>
      <c r="C11" s="75">
        <v>0.04</v>
      </c>
      <c r="D11" s="324">
        <v>0.04</v>
      </c>
      <c r="E11" s="252" t="s">
        <v>7</v>
      </c>
      <c r="F11" s="58" t="s">
        <v>38</v>
      </c>
      <c r="G11" s="121" t="s">
        <v>429</v>
      </c>
      <c r="H11" s="56">
        <f>D11-C11</f>
        <v>0</v>
      </c>
    </row>
    <row r="12" spans="1:8" s="82" customFormat="1" ht="15">
      <c r="A12" s="327" t="s">
        <v>427</v>
      </c>
      <c r="B12" s="242">
        <v>0.15166763</v>
      </c>
      <c r="C12" s="75">
        <v>0.11</v>
      </c>
      <c r="D12" s="324">
        <v>0.13</v>
      </c>
      <c r="E12" s="252" t="s">
        <v>7</v>
      </c>
      <c r="F12" s="19" t="s">
        <v>466</v>
      </c>
      <c r="G12" s="96" t="s">
        <v>436</v>
      </c>
      <c r="H12" s="125">
        <f>D12-C12</f>
        <v>2.0000000000000004E-2</v>
      </c>
    </row>
    <row r="13" spans="1:8" ht="15">
      <c r="A13" s="327" t="s">
        <v>426</v>
      </c>
      <c r="B13" s="242">
        <v>1.603941E-2</v>
      </c>
      <c r="C13" s="75">
        <v>0.03</v>
      </c>
      <c r="D13" s="324">
        <v>0.03</v>
      </c>
      <c r="E13" s="252" t="s">
        <v>7</v>
      </c>
      <c r="F13" s="19" t="s">
        <v>450</v>
      </c>
      <c r="G13" s="122" t="s">
        <v>430</v>
      </c>
      <c r="H13" s="76">
        <f>D13-C13</f>
        <v>0</v>
      </c>
    </row>
    <row r="14" spans="1:8" ht="15.75" thickBot="1">
      <c r="A14" s="328" t="s">
        <v>492</v>
      </c>
      <c r="B14" s="243">
        <v>0.12138641999999999</v>
      </c>
      <c r="C14" s="68">
        <v>0.16</v>
      </c>
      <c r="D14" s="325">
        <v>0.16</v>
      </c>
      <c r="E14" s="257" t="s">
        <v>7</v>
      </c>
      <c r="F14" s="57" t="s">
        <v>462</v>
      </c>
      <c r="G14" s="100" t="s">
        <v>18</v>
      </c>
      <c r="H14" s="77">
        <f>D14-C14</f>
        <v>0</v>
      </c>
    </row>
    <row r="15" spans="1:8" ht="15.75" thickBot="1">
      <c r="A15" s="156" t="s">
        <v>4</v>
      </c>
      <c r="B15" s="158">
        <f>SUM(B5:B14)</f>
        <v>1.02293042</v>
      </c>
      <c r="C15" s="218">
        <f>SUM(C4:C14)</f>
        <v>1.0900000000000001</v>
      </c>
      <c r="D15" s="280">
        <f>SUM(D4:D14)</f>
        <v>1.08</v>
      </c>
      <c r="E15" s="255"/>
      <c r="F15" s="78"/>
      <c r="G15" s="106"/>
      <c r="H15" s="73">
        <f>SUM(H4:H14)</f>
        <v>-9.999999999999995E-3</v>
      </c>
    </row>
    <row r="16" spans="1:8" ht="15.75" thickBot="1">
      <c r="A16" s="157" t="s">
        <v>5</v>
      </c>
      <c r="B16" s="237">
        <v>0.18023700000000001</v>
      </c>
      <c r="C16" s="71">
        <v>0.19</v>
      </c>
      <c r="D16" s="281">
        <v>0.16</v>
      </c>
      <c r="E16" s="258" t="s">
        <v>6</v>
      </c>
      <c r="F16" s="67" t="s">
        <v>451</v>
      </c>
      <c r="G16" s="112" t="s">
        <v>29</v>
      </c>
      <c r="H16" s="79">
        <f>D16-C16</f>
        <v>-0.03</v>
      </c>
    </row>
    <row r="17" spans="1:1">
      <c r="A17" s="17"/>
    </row>
    <row r="18" spans="1:1">
      <c r="A18" s="81"/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22" sqref="A22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323" t="s">
        <v>32</v>
      </c>
      <c r="B1" s="5"/>
      <c r="C1" s="5"/>
      <c r="D1" s="6"/>
      <c r="E1" s="5"/>
      <c r="F1" s="6"/>
    </row>
    <row r="2" spans="1:8" ht="15.75" thickTop="1" thickBot="1"/>
    <row r="3" spans="1:8" s="301" customFormat="1" ht="30.75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298" t="s">
        <v>2</v>
      </c>
      <c r="G3" s="299" t="s">
        <v>3</v>
      </c>
      <c r="H3" s="300" t="s">
        <v>473</v>
      </c>
    </row>
    <row r="4" spans="1:8">
      <c r="A4" s="408" t="s">
        <v>495</v>
      </c>
      <c r="B4" s="426">
        <v>0.436222</v>
      </c>
      <c r="C4" s="422">
        <v>0.4</v>
      </c>
      <c r="D4" s="409">
        <v>0.42</v>
      </c>
      <c r="E4" s="411" t="s">
        <v>6</v>
      </c>
      <c r="F4" s="404" t="s">
        <v>421</v>
      </c>
      <c r="G4" s="86" t="s">
        <v>39</v>
      </c>
      <c r="H4" s="405">
        <f>D4-C4</f>
        <v>1.9999999999999962E-2</v>
      </c>
    </row>
    <row r="5" spans="1:8">
      <c r="A5" s="408"/>
      <c r="B5" s="427"/>
      <c r="C5" s="422"/>
      <c r="D5" s="409"/>
      <c r="E5" s="412"/>
      <c r="F5" s="404"/>
      <c r="G5" s="86" t="s">
        <v>22</v>
      </c>
      <c r="H5" s="392"/>
    </row>
    <row r="6" spans="1:8">
      <c r="A6" s="350"/>
      <c r="B6" s="428"/>
      <c r="C6" s="423"/>
      <c r="D6" s="410"/>
      <c r="E6" s="412"/>
      <c r="F6" s="401"/>
      <c r="G6" s="87"/>
      <c r="H6" s="385"/>
    </row>
    <row r="7" spans="1:8">
      <c r="A7" s="413" t="s">
        <v>493</v>
      </c>
      <c r="B7" s="424">
        <v>0.18721198999999999</v>
      </c>
      <c r="C7" s="420">
        <v>0.21</v>
      </c>
      <c r="D7" s="398">
        <v>0.21</v>
      </c>
      <c r="E7" s="415" t="s">
        <v>7</v>
      </c>
      <c r="F7" s="402" t="s">
        <v>454</v>
      </c>
      <c r="G7" s="88" t="s">
        <v>25</v>
      </c>
      <c r="H7" s="393">
        <f>D7-C7</f>
        <v>0</v>
      </c>
    </row>
    <row r="8" spans="1:8">
      <c r="A8" s="414"/>
      <c r="B8" s="425"/>
      <c r="C8" s="421"/>
      <c r="D8" s="399"/>
      <c r="E8" s="415"/>
      <c r="F8" s="403"/>
      <c r="G8" s="87" t="s">
        <v>26</v>
      </c>
      <c r="H8" s="394"/>
    </row>
    <row r="9" spans="1:8" ht="14.25" customHeight="1">
      <c r="A9" s="148" t="s">
        <v>494</v>
      </c>
      <c r="B9" s="418">
        <v>0.13841094000000001</v>
      </c>
      <c r="C9" s="420">
        <v>0.16</v>
      </c>
      <c r="D9" s="398">
        <v>0.12</v>
      </c>
      <c r="E9" s="340" t="s">
        <v>6</v>
      </c>
      <c r="F9" s="400" t="s">
        <v>461</v>
      </c>
      <c r="G9" s="88" t="s">
        <v>27</v>
      </c>
      <c r="H9" s="393">
        <f>D9-C9</f>
        <v>-4.0000000000000008E-2</v>
      </c>
    </row>
    <row r="10" spans="1:8">
      <c r="A10" s="155"/>
      <c r="B10" s="419"/>
      <c r="C10" s="421"/>
      <c r="D10" s="399"/>
      <c r="E10" s="340"/>
      <c r="F10" s="401"/>
      <c r="G10" s="91" t="s">
        <v>28</v>
      </c>
      <c r="H10" s="394"/>
    </row>
    <row r="11" spans="1:8" ht="15">
      <c r="A11" s="144" t="s">
        <v>15</v>
      </c>
      <c r="B11" s="228">
        <v>1.4381059999999999E-2</v>
      </c>
      <c r="C11" s="291">
        <v>0.04</v>
      </c>
      <c r="D11" s="324">
        <v>0.04</v>
      </c>
      <c r="E11" s="252" t="s">
        <v>7</v>
      </c>
      <c r="F11" s="126" t="s">
        <v>38</v>
      </c>
      <c r="G11" s="121" t="s">
        <v>429</v>
      </c>
      <c r="H11" s="125">
        <f>D11-C11</f>
        <v>0</v>
      </c>
    </row>
    <row r="12" spans="1:8" ht="15">
      <c r="A12" s="139" t="s">
        <v>427</v>
      </c>
      <c r="B12" s="228">
        <v>0.12595017</v>
      </c>
      <c r="C12" s="291">
        <v>0.1</v>
      </c>
      <c r="D12" s="324">
        <v>0.1</v>
      </c>
      <c r="E12" s="252" t="s">
        <v>7</v>
      </c>
      <c r="F12" s="19" t="s">
        <v>452</v>
      </c>
      <c r="G12" s="96" t="s">
        <v>436</v>
      </c>
      <c r="H12" s="125">
        <f>D12-C12</f>
        <v>0</v>
      </c>
    </row>
    <row r="13" spans="1:8" ht="15">
      <c r="A13" s="139" t="s">
        <v>426</v>
      </c>
      <c r="B13" s="228">
        <v>1.204186E-2</v>
      </c>
      <c r="C13" s="291">
        <v>0.03</v>
      </c>
      <c r="D13" s="324">
        <v>0.03</v>
      </c>
      <c r="E13" s="252" t="s">
        <v>7</v>
      </c>
      <c r="F13" s="19" t="s">
        <v>450</v>
      </c>
      <c r="G13" s="122" t="s">
        <v>430</v>
      </c>
      <c r="H13" s="76">
        <f>D13-C13</f>
        <v>0</v>
      </c>
    </row>
    <row r="14" spans="1:8" ht="15.75" thickBot="1">
      <c r="A14" s="326" t="s">
        <v>492</v>
      </c>
      <c r="B14" s="229">
        <v>0.11564563</v>
      </c>
      <c r="C14" s="292">
        <v>0.15</v>
      </c>
      <c r="D14" s="325">
        <v>0.15</v>
      </c>
      <c r="E14" s="257" t="s">
        <v>7</v>
      </c>
      <c r="F14" s="127" t="s">
        <v>463</v>
      </c>
      <c r="G14" s="100" t="s">
        <v>18</v>
      </c>
      <c r="H14" s="77">
        <f>D14-C14</f>
        <v>0</v>
      </c>
    </row>
    <row r="15" spans="1:8" ht="15.75" thickBot="1">
      <c r="A15" s="156" t="s">
        <v>4</v>
      </c>
      <c r="B15" s="158">
        <f>SUM(B4:B14)</f>
        <v>1.0298636499999998</v>
      </c>
      <c r="C15" s="293">
        <f>SUM(C4:C14)</f>
        <v>1.0900000000000001</v>
      </c>
      <c r="D15" s="280">
        <f>SUM(D4:D14)</f>
        <v>1.07</v>
      </c>
      <c r="E15" s="255"/>
      <c r="F15" s="78"/>
      <c r="G15" s="106"/>
      <c r="H15" s="73">
        <f>SUM(H4:H14)</f>
        <v>-2.0000000000000046E-2</v>
      </c>
    </row>
    <row r="16" spans="1:8" ht="15.75" thickBot="1">
      <c r="A16" s="157" t="s">
        <v>5</v>
      </c>
      <c r="B16" s="230">
        <v>0.177339</v>
      </c>
      <c r="C16" s="294">
        <v>0.19</v>
      </c>
      <c r="D16" s="281">
        <v>0.15</v>
      </c>
      <c r="E16" s="258" t="s">
        <v>6</v>
      </c>
      <c r="F16" s="67" t="s">
        <v>449</v>
      </c>
      <c r="G16" s="112" t="s">
        <v>29</v>
      </c>
      <c r="H16" s="79">
        <f>D16-C16</f>
        <v>-4.0000000000000008E-2</v>
      </c>
    </row>
    <row r="17" spans="1:3">
      <c r="C17" s="295"/>
    </row>
    <row r="19" spans="1:3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10" sqref="A10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3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298" t="s">
        <v>2</v>
      </c>
      <c r="G3" s="299" t="s">
        <v>3</v>
      </c>
      <c r="H3" s="300" t="s">
        <v>473</v>
      </c>
    </row>
    <row r="4" spans="1:8">
      <c r="A4" s="408" t="s">
        <v>495</v>
      </c>
      <c r="B4" s="426">
        <v>0.29224699999999998</v>
      </c>
      <c r="C4" s="379">
        <v>0.28000000000000003</v>
      </c>
      <c r="D4" s="409">
        <v>0.3</v>
      </c>
      <c r="E4" s="431" t="s">
        <v>6</v>
      </c>
      <c r="F4" s="404" t="s">
        <v>488</v>
      </c>
      <c r="G4" s="86" t="s">
        <v>39</v>
      </c>
      <c r="H4" s="405">
        <f>D4-C4</f>
        <v>1.9999999999999962E-2</v>
      </c>
    </row>
    <row r="5" spans="1:8">
      <c r="A5" s="408"/>
      <c r="B5" s="427"/>
      <c r="C5" s="379"/>
      <c r="D5" s="409"/>
      <c r="E5" s="432"/>
      <c r="F5" s="404"/>
      <c r="G5" s="86" t="s">
        <v>22</v>
      </c>
      <c r="H5" s="392"/>
    </row>
    <row r="6" spans="1:8">
      <c r="A6" s="350"/>
      <c r="B6" s="428"/>
      <c r="C6" s="380"/>
      <c r="D6" s="410"/>
      <c r="E6" s="432"/>
      <c r="F6" s="401"/>
      <c r="G6" s="87"/>
      <c r="H6" s="385"/>
    </row>
    <row r="7" spans="1:8">
      <c r="A7" s="413" t="s">
        <v>493</v>
      </c>
      <c r="B7" s="424">
        <v>0.26735934</v>
      </c>
      <c r="C7" s="372">
        <v>0.31</v>
      </c>
      <c r="D7" s="398">
        <v>0.31</v>
      </c>
      <c r="E7" s="430" t="s">
        <v>7</v>
      </c>
      <c r="F7" s="402" t="s">
        <v>464</v>
      </c>
      <c r="G7" s="88" t="s">
        <v>25</v>
      </c>
      <c r="H7" s="393">
        <f>D7-C7</f>
        <v>0</v>
      </c>
    </row>
    <row r="8" spans="1:8">
      <c r="A8" s="414"/>
      <c r="B8" s="425"/>
      <c r="C8" s="373"/>
      <c r="D8" s="399"/>
      <c r="E8" s="430"/>
      <c r="F8" s="403"/>
      <c r="G8" s="87" t="s">
        <v>26</v>
      </c>
      <c r="H8" s="394"/>
    </row>
    <row r="9" spans="1:8" ht="14.25" customHeight="1">
      <c r="A9" s="148" t="s">
        <v>494</v>
      </c>
      <c r="B9" s="418">
        <v>0.15644860999999999</v>
      </c>
      <c r="C9" s="372">
        <v>0.16</v>
      </c>
      <c r="D9" s="398">
        <v>0.12</v>
      </c>
      <c r="E9" s="429" t="s">
        <v>6</v>
      </c>
      <c r="F9" s="400" t="s">
        <v>461</v>
      </c>
      <c r="G9" s="88" t="s">
        <v>27</v>
      </c>
      <c r="H9" s="393">
        <f>D9-C9</f>
        <v>-4.0000000000000008E-2</v>
      </c>
    </row>
    <row r="10" spans="1:8">
      <c r="A10" s="155"/>
      <c r="B10" s="419"/>
      <c r="C10" s="373"/>
      <c r="D10" s="399"/>
      <c r="E10" s="429"/>
      <c r="F10" s="401"/>
      <c r="G10" s="91" t="s">
        <v>28</v>
      </c>
      <c r="H10" s="394"/>
    </row>
    <row r="11" spans="1:8">
      <c r="A11" s="144" t="s">
        <v>15</v>
      </c>
      <c r="B11" s="228">
        <v>1.435256E-2</v>
      </c>
      <c r="C11" s="75">
        <v>0.04</v>
      </c>
      <c r="D11" s="324">
        <v>0.04</v>
      </c>
      <c r="E11" s="128" t="s">
        <v>7</v>
      </c>
      <c r="F11" s="126" t="s">
        <v>38</v>
      </c>
      <c r="G11" s="121" t="s">
        <v>429</v>
      </c>
      <c r="H11" s="125">
        <f>D11-C11</f>
        <v>0</v>
      </c>
    </row>
    <row r="12" spans="1:8" s="82" customFormat="1">
      <c r="A12" s="139" t="s">
        <v>427</v>
      </c>
      <c r="B12" s="228">
        <v>0.12784424999999999</v>
      </c>
      <c r="C12" s="75">
        <v>0.11</v>
      </c>
      <c r="D12" s="324">
        <v>0.11</v>
      </c>
      <c r="E12" s="128" t="s">
        <v>7</v>
      </c>
      <c r="F12" s="19" t="s">
        <v>443</v>
      </c>
      <c r="G12" s="96" t="s">
        <v>436</v>
      </c>
      <c r="H12" s="125">
        <f>D12-C12</f>
        <v>0</v>
      </c>
    </row>
    <row r="13" spans="1:8">
      <c r="A13" s="139" t="s">
        <v>426</v>
      </c>
      <c r="B13" s="228">
        <v>1.455453E-2</v>
      </c>
      <c r="C13" s="75">
        <v>0.02</v>
      </c>
      <c r="D13" s="324">
        <v>0.02</v>
      </c>
      <c r="E13" s="128" t="s">
        <v>7</v>
      </c>
      <c r="F13" s="19" t="s">
        <v>61</v>
      </c>
      <c r="G13" s="122" t="s">
        <v>430</v>
      </c>
      <c r="H13" s="76">
        <f>D13-C13</f>
        <v>0</v>
      </c>
    </row>
    <row r="14" spans="1:8" ht="15" thickBot="1">
      <c r="A14" s="326" t="s">
        <v>492</v>
      </c>
      <c r="B14" s="229">
        <v>0.12810984</v>
      </c>
      <c r="C14" s="68">
        <v>0.15</v>
      </c>
      <c r="D14" s="325">
        <v>0.15</v>
      </c>
      <c r="E14" s="124" t="s">
        <v>7</v>
      </c>
      <c r="F14" s="127" t="s">
        <v>463</v>
      </c>
      <c r="G14" s="100" t="s">
        <v>18</v>
      </c>
      <c r="H14" s="77">
        <f>D14-C14</f>
        <v>0</v>
      </c>
    </row>
    <row r="15" spans="1:8" ht="15.75" thickBot="1">
      <c r="A15" s="156" t="s">
        <v>4</v>
      </c>
      <c r="B15" s="158">
        <f>SUM(B4:B14)</f>
        <v>1.0009161299999998</v>
      </c>
      <c r="C15" s="218">
        <f>SUM(C4:C14)</f>
        <v>1.07</v>
      </c>
      <c r="D15" s="280">
        <f>SUM(D4:D14)</f>
        <v>1.05</v>
      </c>
      <c r="E15" s="78"/>
      <c r="F15" s="78"/>
      <c r="G15" s="106"/>
      <c r="H15" s="73">
        <f>SUM(H4:H14)</f>
        <v>-2.0000000000000046E-2</v>
      </c>
    </row>
    <row r="16" spans="1:8" ht="15" thickBot="1">
      <c r="A16" s="157" t="s">
        <v>5</v>
      </c>
      <c r="B16" s="230">
        <v>0.14431099999999999</v>
      </c>
      <c r="C16" s="275">
        <v>0.15</v>
      </c>
      <c r="D16" s="296">
        <v>0.14000000000000001</v>
      </c>
      <c r="E16" s="74" t="s">
        <v>6</v>
      </c>
      <c r="F16" s="67" t="s">
        <v>460</v>
      </c>
      <c r="G16" s="112" t="s">
        <v>29</v>
      </c>
      <c r="H16" s="79">
        <f>D16-C16</f>
        <v>-9.9999999999999811E-3</v>
      </c>
    </row>
    <row r="19" spans="1:1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22" sqref="A22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3" t="s">
        <v>431</v>
      </c>
    </row>
    <row r="2" spans="1:8" ht="13.5" customHeight="1" thickTop="1" thickBot="1"/>
    <row r="3" spans="1:8" ht="83.25" customHeight="1" thickBot="1">
      <c r="A3" s="297" t="s">
        <v>0</v>
      </c>
      <c r="B3" s="231" t="s">
        <v>470</v>
      </c>
      <c r="C3" s="84" t="s">
        <v>471</v>
      </c>
      <c r="D3" s="83" t="s">
        <v>472</v>
      </c>
      <c r="E3" s="250" t="s">
        <v>1</v>
      </c>
      <c r="F3" s="298" t="s">
        <v>2</v>
      </c>
      <c r="G3" s="299" t="s">
        <v>3</v>
      </c>
      <c r="H3" s="300" t="s">
        <v>473</v>
      </c>
    </row>
    <row r="4" spans="1:8" ht="13.5" customHeight="1">
      <c r="A4" s="408" t="s">
        <v>495</v>
      </c>
      <c r="B4" s="426">
        <v>0.236376</v>
      </c>
      <c r="C4" s="379">
        <v>0.26</v>
      </c>
      <c r="D4" s="409">
        <v>0.26</v>
      </c>
      <c r="E4" s="431" t="s">
        <v>6</v>
      </c>
      <c r="F4" s="404" t="s">
        <v>441</v>
      </c>
      <c r="G4" s="86" t="s">
        <v>39</v>
      </c>
      <c r="H4" s="405">
        <f>D4-C4</f>
        <v>0</v>
      </c>
    </row>
    <row r="5" spans="1:8" ht="13.5" customHeight="1">
      <c r="A5" s="408"/>
      <c r="B5" s="427"/>
      <c r="C5" s="379"/>
      <c r="D5" s="409"/>
      <c r="E5" s="432"/>
      <c r="F5" s="404"/>
      <c r="G5" s="86" t="s">
        <v>22</v>
      </c>
      <c r="H5" s="392"/>
    </row>
    <row r="6" spans="1:8" ht="13.5" customHeight="1">
      <c r="A6" s="350"/>
      <c r="B6" s="428"/>
      <c r="C6" s="380"/>
      <c r="D6" s="410"/>
      <c r="E6" s="432"/>
      <c r="F6" s="401"/>
      <c r="G6" s="87"/>
      <c r="H6" s="385"/>
    </row>
    <row r="7" spans="1:8" ht="13.5" customHeight="1">
      <c r="A7" s="413" t="s">
        <v>493</v>
      </c>
      <c r="B7" s="424">
        <v>0.35032707000000002</v>
      </c>
      <c r="C7" s="372">
        <v>0.32</v>
      </c>
      <c r="D7" s="398">
        <v>0.32</v>
      </c>
      <c r="E7" s="430" t="s">
        <v>7</v>
      </c>
      <c r="F7" s="402" t="s">
        <v>455</v>
      </c>
      <c r="G7" s="88" t="s">
        <v>25</v>
      </c>
      <c r="H7" s="393">
        <f>D7-C7</f>
        <v>0</v>
      </c>
    </row>
    <row r="8" spans="1:8" ht="13.5" customHeight="1">
      <c r="A8" s="414"/>
      <c r="B8" s="425"/>
      <c r="C8" s="373"/>
      <c r="D8" s="399"/>
      <c r="E8" s="430"/>
      <c r="F8" s="403"/>
      <c r="G8" s="87" t="s">
        <v>26</v>
      </c>
      <c r="H8" s="394"/>
    </row>
    <row r="9" spans="1:8" ht="13.5" customHeight="1">
      <c r="A9" s="148" t="s">
        <v>494</v>
      </c>
      <c r="B9" s="418">
        <v>0.12913500999999999</v>
      </c>
      <c r="C9" s="372">
        <v>0.15</v>
      </c>
      <c r="D9" s="398">
        <v>0.12</v>
      </c>
      <c r="E9" s="429" t="s">
        <v>6</v>
      </c>
      <c r="F9" s="400" t="s">
        <v>461</v>
      </c>
      <c r="G9" s="88" t="s">
        <v>27</v>
      </c>
      <c r="H9" s="393">
        <f>D9-C9</f>
        <v>-0.03</v>
      </c>
    </row>
    <row r="10" spans="1:8">
      <c r="A10" s="155"/>
      <c r="B10" s="419"/>
      <c r="C10" s="373"/>
      <c r="D10" s="399"/>
      <c r="E10" s="429"/>
      <c r="F10" s="401"/>
      <c r="G10" s="91" t="s">
        <v>28</v>
      </c>
      <c r="H10" s="394"/>
    </row>
    <row r="11" spans="1:8" ht="13.5" customHeight="1">
      <c r="A11" s="144" t="s">
        <v>15</v>
      </c>
      <c r="B11" s="228">
        <v>1.54483E-2</v>
      </c>
      <c r="C11" s="75">
        <v>0.05</v>
      </c>
      <c r="D11" s="321">
        <v>0.05</v>
      </c>
      <c r="E11" s="128" t="s">
        <v>7</v>
      </c>
      <c r="F11" s="126" t="s">
        <v>10</v>
      </c>
      <c r="G11" s="121" t="s">
        <v>429</v>
      </c>
      <c r="H11" s="125">
        <f>D11-C11</f>
        <v>0</v>
      </c>
    </row>
    <row r="12" spans="1:8" s="82" customFormat="1" ht="13.5" customHeight="1">
      <c r="A12" s="139" t="s">
        <v>427</v>
      </c>
      <c r="B12" s="228">
        <v>7.4966400000000002E-2</v>
      </c>
      <c r="C12" s="75">
        <v>0.08</v>
      </c>
      <c r="D12" s="321">
        <v>0.08</v>
      </c>
      <c r="E12" s="128" t="s">
        <v>7</v>
      </c>
      <c r="F12" s="19" t="s">
        <v>432</v>
      </c>
      <c r="G12" s="96" t="s">
        <v>436</v>
      </c>
      <c r="H12" s="125">
        <f>D12-C12</f>
        <v>0</v>
      </c>
    </row>
    <row r="13" spans="1:8" ht="13.5" customHeight="1">
      <c r="A13" s="139" t="s">
        <v>426</v>
      </c>
      <c r="B13" s="228">
        <v>3.1438899999999999E-3</v>
      </c>
      <c r="C13" s="75">
        <v>0.02</v>
      </c>
      <c r="D13" s="321">
        <v>0.02</v>
      </c>
      <c r="E13" s="128" t="s">
        <v>7</v>
      </c>
      <c r="F13" s="19" t="s">
        <v>61</v>
      </c>
      <c r="G13" s="122" t="s">
        <v>430</v>
      </c>
      <c r="H13" s="76">
        <f>D13-C13</f>
        <v>0</v>
      </c>
    </row>
    <row r="14" spans="1:8" ht="13.5" customHeight="1" thickBot="1">
      <c r="A14" s="326" t="s">
        <v>492</v>
      </c>
      <c r="B14" s="229">
        <v>0.18262605000000001</v>
      </c>
      <c r="C14" s="68">
        <v>0.18</v>
      </c>
      <c r="D14" s="322">
        <v>0.18</v>
      </c>
      <c r="E14" s="124" t="s">
        <v>7</v>
      </c>
      <c r="F14" s="127" t="s">
        <v>453</v>
      </c>
      <c r="G14" s="100" t="s">
        <v>18</v>
      </c>
      <c r="H14" s="77">
        <f>D14-C14</f>
        <v>0</v>
      </c>
    </row>
    <row r="15" spans="1:8" ht="15.75" thickBot="1">
      <c r="A15" s="156" t="s">
        <v>4</v>
      </c>
      <c r="B15" s="158">
        <f>SUM(B4:B14)</f>
        <v>0.99202271999999991</v>
      </c>
      <c r="C15" s="218">
        <f>SUM(C4:C14)</f>
        <v>1.06</v>
      </c>
      <c r="D15" s="280">
        <f>SUM(D4:D14)</f>
        <v>1.03</v>
      </c>
      <c r="E15" s="78"/>
      <c r="F15" s="78"/>
      <c r="G15" s="106"/>
      <c r="H15" s="73">
        <f>SUM(H4:H14)</f>
        <v>-0.03</v>
      </c>
    </row>
    <row r="16" spans="1:8" ht="15" thickBot="1">
      <c r="A16" s="157" t="s">
        <v>5</v>
      </c>
      <c r="B16" s="230">
        <v>9.9753999999999995E-2</v>
      </c>
      <c r="C16" s="71">
        <v>0.15</v>
      </c>
      <c r="D16" s="281">
        <v>0.14000000000000001</v>
      </c>
      <c r="E16" s="74" t="s">
        <v>6</v>
      </c>
      <c r="F16" s="67" t="s">
        <v>460</v>
      </c>
      <c r="G16" s="112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  <mergeCell ref="F7:F8"/>
    <mergeCell ref="C4:C6"/>
    <mergeCell ref="H4:H6"/>
    <mergeCell ref="H7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61" t="s">
        <v>448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33" t="s">
        <v>88</v>
      </c>
      <c r="B12" s="434"/>
      <c r="C12" s="435"/>
    </row>
    <row r="13" spans="1:3">
      <c r="A13" s="436"/>
      <c r="B13" s="437"/>
      <c r="C13" s="438"/>
    </row>
    <row r="14" spans="1:3" ht="15" thickBot="1">
      <c r="A14" s="439"/>
      <c r="B14" s="440"/>
      <c r="C14" s="441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1" sqref="B1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65" t="s">
        <v>438</v>
      </c>
    </row>
    <row r="2" spans="2:4" ht="15.75">
      <c r="B2" s="11" t="s">
        <v>446</v>
      </c>
    </row>
    <row r="4" spans="2:4" ht="15" thickBot="1">
      <c r="B4" s="10" t="s">
        <v>8</v>
      </c>
      <c r="C4" s="10" t="s">
        <v>9</v>
      </c>
    </row>
    <row r="5" spans="2:4" ht="63">
      <c r="B5" s="164" t="s">
        <v>439</v>
      </c>
      <c r="C5" s="25" t="s">
        <v>17</v>
      </c>
    </row>
    <row r="6" spans="2:4" ht="56.25" customHeight="1" thickBot="1">
      <c r="B6" s="16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33" t="s">
        <v>88</v>
      </c>
      <c r="C11" s="434"/>
      <c r="D11" s="435"/>
    </row>
    <row r="12" spans="2:4" s="82" customFormat="1">
      <c r="B12" s="436"/>
      <c r="C12" s="437"/>
      <c r="D12" s="438"/>
    </row>
    <row r="13" spans="2:4" s="82" customFormat="1" ht="15" thickBot="1">
      <c r="B13" s="439"/>
      <c r="C13" s="440"/>
      <c r="D13" s="441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30343A-68A9-4F7D-95D1-9663A4B6B313}"/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לשנת 2022 - אתר החברה</dc:title>
  <dc:creator/>
  <cp:lastModifiedBy/>
  <dcterms:created xsi:type="dcterms:W3CDTF">2006-09-13T11:28:12Z</dcterms:created>
  <dcterms:modified xsi:type="dcterms:W3CDTF">2022-03-13T06:43:55Z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