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ables/table45.xml" ContentType="application/vnd.openxmlformats-officedocument.spreadsheetml.table+xml"/>
  <Override PartName="/xl/tables/table4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46.xml" ContentType="application/vnd.openxmlformats-officedocument.spreadsheetml.table+xml"/>
  <Override PartName="/xl/tables/table42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3.xml" ContentType="application/vnd.openxmlformats-officedocument.spreadsheetml.table+xml"/>
  <Override PartName="/xl/tables/table38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xl/tables/table37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8.xml" ContentType="application/vnd.openxmlformats-officedocument.spreadsheetml.table+xml"/>
  <Override PartName="/xl/tables/table1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3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51" firstSheet="12" activeTab="23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ילין לפידות כללי" sheetId="17" r:id="rId12"/>
    <sheet name="ילין לפידות אגח ממשלת ישראל" sheetId="15" r:id="rId13"/>
    <sheet name="ילין לפידות מניות" sheetId="16" r:id="rId14"/>
    <sheet name="אלטשולר אג&quot;ח ממשלת ישראל" sheetId="24" r:id="rId15"/>
    <sheet name="אלטשולר כללי " sheetId="25" r:id="rId16"/>
    <sheet name=" אלטשולר מניות" sheetId="23" r:id="rId17"/>
    <sheet name="מיטב דש כללי" sheetId="28" r:id="rId18"/>
    <sheet name="מיטב דש אג&quot;ח ממשלת ישראל" sheetId="30" r:id="rId19"/>
    <sheet name=" מיטב דש מניות " sheetId="29" r:id="rId20"/>
    <sheet name="אקסלנס כללי פאסיבי" sheetId="38" r:id="rId21"/>
    <sheet name="מור כללי" sheetId="49" r:id="rId22"/>
    <sheet name="מור אג''ח" sheetId="50" r:id="rId23"/>
    <sheet name="מור מניות" sheetId="51" r:id="rId24"/>
  </sheets>
  <definedNames>
    <definedName name="_xlnm.Print_Area" localSheetId="16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I32" i="29" l="1"/>
  <c r="I29" i="16"/>
  <c r="I25" i="15"/>
  <c r="E62" i="35"/>
  <c r="E59" i="35"/>
  <c r="Y32" i="31"/>
  <c r="Y29" i="31"/>
  <c r="Y25" i="31"/>
  <c r="Y32" i="6"/>
  <c r="Y25" i="6"/>
  <c r="B59" i="34"/>
  <c r="B55" i="34"/>
  <c r="B25" i="34"/>
  <c r="G32" i="51"/>
  <c r="G32" i="50"/>
  <c r="G32" i="49"/>
  <c r="G32" i="38"/>
  <c r="G55" i="26"/>
  <c r="F55" i="26"/>
  <c r="D55" i="26"/>
  <c r="Q25" i="27"/>
  <c r="Q32" i="26"/>
  <c r="Q25" i="26"/>
  <c r="P32" i="27"/>
  <c r="P29" i="27"/>
  <c r="P25" i="27"/>
  <c r="P25" i="26"/>
  <c r="P29" i="26"/>
  <c r="P32" i="26"/>
  <c r="Q25" i="31"/>
  <c r="Q25" i="5"/>
  <c r="Q32" i="4"/>
  <c r="Q29" i="4"/>
  <c r="Q25" i="4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D59" i="34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U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Q32" i="29"/>
  <c r="Q29" i="29"/>
  <c r="Q25" i="29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E25" i="33"/>
  <c r="F25" i="33"/>
  <c r="G25" i="33"/>
  <c r="H25" i="33"/>
  <c r="J25" i="33"/>
  <c r="K25" i="33"/>
  <c r="N25" i="33"/>
  <c r="O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C25" i="34"/>
  <c r="D25" i="34"/>
  <c r="E25" i="34"/>
  <c r="F25" i="34"/>
  <c r="G25" i="34"/>
  <c r="H25" i="34"/>
  <c r="I25" i="34"/>
  <c r="J25" i="34"/>
  <c r="K25" i="34"/>
  <c r="N25" i="34"/>
  <c r="O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Q32" i="34"/>
  <c r="R32" i="34"/>
  <c r="S32" i="34"/>
  <c r="V32" i="34"/>
  <c r="W32" i="34"/>
  <c r="X32" i="34"/>
  <c r="Y32" i="34"/>
  <c r="F55" i="34"/>
  <c r="F59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Q29" i="6"/>
  <c r="R29" i="6"/>
  <c r="S29" i="6"/>
  <c r="V29" i="6"/>
  <c r="W29" i="6"/>
  <c r="X29" i="6"/>
  <c r="Y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K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K25" i="27"/>
  <c r="L25" i="27"/>
  <c r="N25" i="27"/>
  <c r="O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L29" i="26"/>
  <c r="M29" i="26"/>
  <c r="N29" i="26"/>
  <c r="O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R32" i="26"/>
  <c r="S32" i="26"/>
  <c r="T32" i="26"/>
  <c r="U32" i="26"/>
  <c r="X32" i="26"/>
  <c r="Y32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P29" i="34"/>
  <c r="P29" i="16"/>
  <c r="P32" i="5"/>
  <c r="P29" i="51"/>
  <c r="P32" i="24"/>
  <c r="P32" i="16"/>
  <c r="P29" i="50"/>
  <c r="P32" i="28"/>
  <c r="P29" i="25"/>
  <c r="P32" i="50"/>
  <c r="P32" i="49"/>
  <c r="P25" i="23"/>
  <c r="P29" i="24"/>
  <c r="P32" i="30"/>
  <c r="P32" i="17"/>
  <c r="P32" i="29"/>
  <c r="P32" i="6"/>
  <c r="P25" i="49"/>
  <c r="P32" i="23"/>
  <c r="P32" i="15"/>
  <c r="P29" i="28"/>
  <c r="P29" i="49"/>
  <c r="P32" i="25"/>
  <c r="P29" i="5"/>
  <c r="P25" i="6"/>
  <c r="P32" i="31"/>
  <c r="P29" i="36"/>
  <c r="P29" i="33"/>
  <c r="P29" i="4"/>
  <c r="P25" i="31"/>
  <c r="P25" i="36"/>
  <c r="P25" i="24"/>
  <c r="P25" i="16"/>
  <c r="P25" i="51"/>
  <c r="P32" i="4"/>
  <c r="P32" i="51"/>
  <c r="P29" i="35"/>
  <c r="P25" i="34"/>
  <c r="P25" i="50"/>
  <c r="P25" i="28"/>
  <c r="P29" i="17"/>
  <c r="P32" i="36"/>
  <c r="P32" i="35"/>
  <c r="P32" i="34"/>
  <c r="P29" i="31"/>
  <c r="P25" i="15"/>
  <c r="P32" i="33"/>
  <c r="P25" i="29"/>
  <c r="P25" i="30"/>
  <c r="P25" i="5"/>
  <c r="P25" i="33"/>
  <c r="P25" i="38"/>
  <c r="P29" i="30"/>
  <c r="P25" i="4"/>
  <c r="P29" i="38"/>
  <c r="P29" i="15"/>
  <c r="P32" i="38"/>
  <c r="P29" i="29"/>
  <c r="P25" i="35"/>
  <c r="P25" i="25"/>
  <c r="P25" i="17"/>
  <c r="P29" i="6"/>
  <c r="D25" i="33"/>
  <c r="I29" i="15" l="1"/>
  <c r="I32" i="15" s="1"/>
  <c r="C55" i="34"/>
</calcChain>
</file>

<file path=xl/sharedStrings.xml><?xml version="1.0" encoding="utf-8"?>
<sst xmlns="http://schemas.openxmlformats.org/spreadsheetml/2006/main" count="3114" uniqueCount="93">
  <si>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</si>
  <si>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</si>
  <si>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</si>
  <si>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</si>
  <si>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</si>
  <si>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</si>
  <si>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</si>
  <si>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</si>
  <si>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</si>
  <si>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</si>
  <si>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</si>
  <si>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</si>
  <si>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</si>
  <si>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</si>
  <si>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</si>
  <si>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</si>
  <si>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</si>
  <si>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</si>
  <si>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</si>
  <si>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</si>
  <si>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</si>
  <si>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</si>
  <si>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</si>
  <si>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</si>
  <si>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</si>
  <si>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</si>
  <si>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</si>
  <si>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</si>
  <si>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</si>
  <si>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</si>
  <si>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</si>
  <si>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</si>
  <si>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</si>
  <si>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</si>
  <si>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</si>
  <si>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</si>
  <si>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</si>
  <si>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</si>
  <si>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</si>
  <si>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</si>
  <si>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</si>
  <si>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</si>
  <si>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</si>
  <si>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</si>
  <si>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</si>
  <si>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</si>
  <si>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</si>
  <si>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</si>
  <si>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</si>
  <si>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</si>
  <si>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</si>
  <si>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</si>
  <si>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</si>
  <si>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</si>
  <si>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</si>
  <si>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</si>
  <si>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</si>
  <si>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</si>
  <si>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</si>
  <si>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</si>
  <si>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</si>
  <si>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</si>
  <si>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</si>
  <si>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</si>
  <si>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2021</t>
  </si>
  <si>
    <t>ינואר - יוני 2021</t>
  </si>
  <si>
    <t>ינואר - ספטמבר 2021</t>
  </si>
  <si>
    <t>ינואר - דצמבר 2021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</si>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</sst>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6" x14ac:knownFonts="1">
    <font>
      <sz val="10"/>
      <name val="Arial"/>
      <charset val="177"/>
    </font>
    <font>
      <sz val="10"/>
      <name val="Arial"/>
      <charset val="177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0" fontId="12" fillId="2" borderId="2" xfId="4" applyNumberFormat="1" applyFont="1" applyFill="1" applyBorder="1"/>
    <xf numFmtId="10" fontId="12" fillId="2" borderId="3" xfId="4" applyNumberFormat="1" applyFont="1" applyFill="1" applyBorder="1"/>
    <xf numFmtId="10" fontId="13" fillId="2" borderId="2" xfId="4" applyNumberFormat="1" applyFont="1" applyFill="1" applyBorder="1"/>
    <xf numFmtId="10" fontId="13" fillId="2" borderId="4" xfId="4" applyNumberFormat="1" applyFont="1" applyFill="1" applyBorder="1"/>
    <xf numFmtId="0" fontId="13" fillId="3" borderId="7" xfId="0" applyFont="1" applyFill="1" applyBorder="1"/>
    <xf numFmtId="3" fontId="13" fillId="2" borderId="8" xfId="4" applyNumberFormat="1" applyFont="1" applyFill="1" applyBorder="1"/>
    <xf numFmtId="10" fontId="13" fillId="4" borderId="9" xfId="4" applyNumberFormat="1" applyFont="1" applyFill="1" applyBorder="1"/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0" fontId="12" fillId="5" borderId="2" xfId="4" applyNumberFormat="1" applyFont="1" applyFill="1" applyBorder="1"/>
    <xf numFmtId="10" fontId="12" fillId="5" borderId="3" xfId="4" applyNumberFormat="1" applyFont="1" applyFill="1" applyBorder="1"/>
    <xf numFmtId="10" fontId="13" fillId="5" borderId="10" xfId="4" applyNumberFormat="1" applyFont="1" applyFill="1" applyBorder="1"/>
    <xf numFmtId="10" fontId="13" fillId="5" borderId="4" xfId="4" applyNumberFormat="1" applyFont="1" applyFill="1" applyBorder="1"/>
    <xf numFmtId="3" fontId="13" fillId="5" borderId="8" xfId="4" applyNumberFormat="1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3" fillId="6" borderId="13" xfId="0" applyFont="1" applyFill="1" applyBorder="1"/>
    <xf numFmtId="10" fontId="12" fillId="2" borderId="5" xfId="4" applyNumberFormat="1" applyFont="1" applyFill="1" applyBorder="1"/>
    <xf numFmtId="10" fontId="12" fillId="2" borderId="6" xfId="4" applyNumberFormat="1" applyFont="1" applyFill="1" applyBorder="1"/>
    <xf numFmtId="10" fontId="13" fillId="2" borderId="10" xfId="4" applyNumberFormat="1" applyFont="1" applyFill="1" applyBorder="1"/>
    <xf numFmtId="0" fontId="13" fillId="0" borderId="14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Fill="1"/>
    <xf numFmtId="10" fontId="12" fillId="5" borderId="5" xfId="4" applyNumberFormat="1" applyFont="1" applyFill="1" applyBorder="1"/>
    <xf numFmtId="10" fontId="12" fillId="5" borderId="6" xfId="4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2" fillId="5" borderId="2" xfId="6" applyNumberFormat="1" applyFont="1" applyFill="1" applyBorder="1"/>
    <xf numFmtId="10" fontId="12" fillId="5" borderId="3" xfId="6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4" fillId="0" borderId="0" xfId="0" applyNumberFormat="1" applyFont="1" applyFill="1"/>
    <xf numFmtId="10" fontId="13" fillId="5" borderId="10" xfId="6" applyNumberFormat="1" applyFont="1" applyFill="1" applyBorder="1"/>
    <xf numFmtId="3" fontId="13" fillId="5" borderId="8" xfId="6" applyNumberFormat="1" applyFont="1" applyFill="1" applyBorder="1"/>
    <xf numFmtId="10" fontId="13" fillId="4" borderId="9" xfId="6" applyNumberFormat="1" applyFont="1" applyFill="1" applyBorder="1"/>
    <xf numFmtId="10" fontId="12" fillId="5" borderId="5" xfId="6" applyNumberFormat="1" applyFont="1" applyFill="1" applyBorder="1"/>
    <xf numFmtId="10" fontId="12" fillId="5" borderId="6" xfId="6" applyNumberFormat="1" applyFont="1" applyFill="1" applyBorder="1"/>
    <xf numFmtId="10" fontId="13" fillId="5" borderId="4" xfId="6" applyNumberFormat="1" applyFont="1" applyFill="1" applyBorder="1"/>
    <xf numFmtId="2" fontId="0" fillId="0" borderId="0" xfId="0" applyNumberFormat="1"/>
    <xf numFmtId="164" fontId="0" fillId="0" borderId="0" xfId="1" applyFont="1"/>
    <xf numFmtId="10" fontId="12" fillId="2" borderId="16" xfId="4" applyNumberFormat="1" applyFont="1" applyFill="1" applyBorder="1"/>
    <xf numFmtId="0" fontId="2" fillId="0" borderId="14" xfId="0" applyFont="1" applyBorder="1"/>
    <xf numFmtId="0" fontId="13" fillId="3" borderId="17" xfId="0" applyFont="1" applyFill="1" applyBorder="1"/>
    <xf numFmtId="0" fontId="12" fillId="6" borderId="18" xfId="0" applyFont="1" applyFill="1" applyBorder="1"/>
    <xf numFmtId="0" fontId="13" fillId="6" borderId="18" xfId="0" applyFont="1" applyFill="1" applyBorder="1"/>
    <xf numFmtId="10" fontId="13" fillId="2" borderId="16" xfId="4" applyNumberFormat="1" applyFont="1" applyFill="1" applyBorder="1"/>
    <xf numFmtId="10" fontId="12" fillId="5" borderId="19" xfId="4" applyNumberFormat="1" applyFont="1" applyFill="1" applyBorder="1"/>
    <xf numFmtId="10" fontId="12" fillId="5" borderId="20" xfId="4" applyNumberFormat="1" applyFont="1" applyFill="1" applyBorder="1"/>
    <xf numFmtId="10" fontId="12" fillId="5" borderId="21" xfId="4" applyNumberFormat="1" applyFont="1" applyFill="1" applyBorder="1"/>
    <xf numFmtId="10" fontId="12" fillId="5" borderId="22" xfId="4" applyNumberFormat="1" applyFont="1" applyFill="1" applyBorder="1"/>
    <xf numFmtId="10" fontId="13" fillId="2" borderId="3" xfId="4" applyNumberFormat="1" applyFont="1" applyFill="1" applyBorder="1"/>
    <xf numFmtId="10" fontId="13" fillId="5" borderId="2" xfId="4" applyNumberFormat="1" applyFont="1" applyFill="1" applyBorder="1"/>
    <xf numFmtId="10" fontId="12" fillId="5" borderId="23" xfId="4" applyNumberFormat="1" applyFont="1" applyFill="1" applyBorder="1"/>
    <xf numFmtId="10" fontId="12" fillId="5" borderId="24" xfId="4" applyNumberFormat="1" applyFont="1" applyFill="1" applyBorder="1"/>
    <xf numFmtId="10" fontId="12" fillId="2" borderId="24" xfId="4" applyNumberFormat="1" applyFont="1" applyFill="1" applyBorder="1"/>
    <xf numFmtId="10" fontId="13" fillId="5" borderId="25" xfId="6" applyNumberFormat="1" applyFont="1" applyFill="1" applyBorder="1"/>
    <xf numFmtId="10" fontId="13" fillId="5" borderId="17" xfId="6" applyNumberFormat="1" applyFont="1" applyFill="1" applyBorder="1"/>
    <xf numFmtId="10" fontId="12" fillId="2" borderId="4" xfId="4" applyNumberFormat="1" applyFont="1" applyFill="1" applyBorder="1"/>
    <xf numFmtId="10" fontId="12" fillId="2" borderId="26" xfId="4" applyNumberFormat="1" applyFont="1" applyFill="1" applyBorder="1"/>
    <xf numFmtId="10" fontId="12" fillId="2" borderId="27" xfId="4" applyNumberFormat="1" applyFont="1" applyFill="1" applyBorder="1"/>
    <xf numFmtId="10" fontId="12" fillId="2" borderId="10" xfId="4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3" fillId="2" borderId="25" xfId="4" applyNumberFormat="1" applyFont="1" applyFill="1" applyBorder="1"/>
    <xf numFmtId="10" fontId="13" fillId="2" borderId="29" xfId="4" applyNumberFormat="1" applyFont="1" applyFill="1" applyBorder="1"/>
    <xf numFmtId="10" fontId="13" fillId="5" borderId="25" xfId="4" applyNumberFormat="1" applyFont="1" applyFill="1" applyBorder="1"/>
    <xf numFmtId="10" fontId="13" fillId="5" borderId="29" xfId="4" applyNumberFormat="1" applyFont="1" applyFill="1" applyBorder="1"/>
    <xf numFmtId="10" fontId="12" fillId="5" borderId="10" xfId="4" applyNumberFormat="1" applyFont="1" applyFill="1" applyBorder="1"/>
    <xf numFmtId="10" fontId="12" fillId="5" borderId="4" xfId="4" applyNumberFormat="1" applyFont="1" applyFill="1" applyBorder="1"/>
    <xf numFmtId="10" fontId="12" fillId="5" borderId="8" xfId="4" applyNumberFormat="1" applyFont="1" applyFill="1" applyBorder="1"/>
    <xf numFmtId="10" fontId="12" fillId="2" borderId="8" xfId="4" applyNumberFormat="1" applyFont="1" applyFill="1" applyBorder="1"/>
    <xf numFmtId="10" fontId="13" fillId="5" borderId="3" xfId="4" applyNumberFormat="1" applyFont="1" applyFill="1" applyBorder="1"/>
    <xf numFmtId="10" fontId="13" fillId="7" borderId="2" xfId="4" applyNumberFormat="1" applyFont="1" applyFill="1" applyBorder="1"/>
    <xf numFmtId="10" fontId="13" fillId="5" borderId="13" xfId="4" applyNumberFormat="1" applyFont="1" applyFill="1" applyBorder="1"/>
    <xf numFmtId="10" fontId="12" fillId="5" borderId="27" xfId="4" applyNumberFormat="1" applyFont="1" applyFill="1" applyBorder="1"/>
    <xf numFmtId="10" fontId="12" fillId="5" borderId="26" xfId="4" applyNumberFormat="1" applyFont="1" applyFill="1" applyBorder="1"/>
    <xf numFmtId="0" fontId="12" fillId="2" borderId="2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17" fontId="15" fillId="5" borderId="7" xfId="0" applyNumberFormat="1" applyFont="1" applyFill="1" applyBorder="1" applyAlignment="1">
      <alignment horizontal="center"/>
    </xf>
    <xf numFmtId="0" fontId="2" fillId="0" borderId="28" xfId="0" applyFont="1" applyBorder="1"/>
    <xf numFmtId="0" fontId="12" fillId="6" borderId="20" xfId="0" applyFont="1" applyFill="1" applyBorder="1"/>
    <xf numFmtId="0" fontId="12" fillId="6" borderId="22" xfId="0" applyFont="1" applyFill="1" applyBorder="1"/>
    <xf numFmtId="0" fontId="13" fillId="6" borderId="38" xfId="0" applyFont="1" applyFill="1" applyBorder="1"/>
    <xf numFmtId="0" fontId="13" fillId="3" borderId="15" xfId="0" applyFont="1" applyFill="1" applyBorder="1"/>
    <xf numFmtId="0" fontId="13" fillId="6" borderId="39" xfId="0" applyFont="1" applyFill="1" applyBorder="1"/>
    <xf numFmtId="10" fontId="13" fillId="2" borderId="40" xfId="4" applyNumberFormat="1" applyFont="1" applyFill="1" applyBorder="1"/>
    <xf numFmtId="10" fontId="13" fillId="2" borderId="41" xfId="4" applyNumberFormat="1" applyFont="1" applyFill="1" applyBorder="1"/>
    <xf numFmtId="10" fontId="13" fillId="5" borderId="40" xfId="4" applyNumberFormat="1" applyFont="1" applyFill="1" applyBorder="1"/>
    <xf numFmtId="10" fontId="13" fillId="5" borderId="41" xfId="4" applyNumberFormat="1" applyFont="1" applyFill="1" applyBorder="1"/>
    <xf numFmtId="10" fontId="13" fillId="5" borderId="40" xfId="6" applyNumberFormat="1" applyFont="1" applyFill="1" applyBorder="1"/>
    <xf numFmtId="0" fontId="13" fillId="0" borderId="7" xfId="0" applyFont="1" applyBorder="1" applyAlignment="1">
      <alignment horizontal="center"/>
    </xf>
    <xf numFmtId="17" fontId="13" fillId="2" borderId="7" xfId="0" applyNumberFormat="1" applyFont="1" applyFill="1" applyBorder="1" applyAlignment="1">
      <alignment horizontal="center"/>
    </xf>
    <xf numFmtId="17" fontId="13" fillId="7" borderId="7" xfId="0" applyNumberFormat="1" applyFont="1" applyFill="1" applyBorder="1" applyAlignment="1">
      <alignment horizontal="center"/>
    </xf>
    <xf numFmtId="0" fontId="12" fillId="0" borderId="28" xfId="0" applyFont="1" applyBorder="1"/>
    <xf numFmtId="17" fontId="13" fillId="5" borderId="7" xfId="0" applyNumberFormat="1" applyFont="1" applyFill="1" applyBorder="1" applyAlignment="1">
      <alignment horizontal="center"/>
    </xf>
    <xf numFmtId="17" fontId="12" fillId="2" borderId="7" xfId="0" applyNumberFormat="1" applyFont="1" applyFill="1" applyBorder="1" applyAlignment="1">
      <alignment horizontal="center"/>
    </xf>
    <xf numFmtId="10" fontId="13" fillId="5" borderId="42" xfId="4" applyNumberFormat="1" applyFont="1" applyFill="1" applyBorder="1"/>
    <xf numFmtId="10" fontId="13" fillId="4" borderId="43" xfId="4" applyNumberFormat="1" applyFont="1" applyFill="1" applyBorder="1"/>
    <xf numFmtId="10" fontId="12" fillId="5" borderId="44" xfId="4" applyNumberFormat="1" applyFont="1" applyFill="1" applyBorder="1"/>
    <xf numFmtId="10" fontId="13" fillId="5" borderId="45" xfId="4" applyNumberFormat="1" applyFont="1" applyFill="1" applyBorder="1"/>
    <xf numFmtId="0" fontId="12" fillId="5" borderId="44" xfId="0" applyFont="1" applyFill="1" applyBorder="1" applyAlignment="1">
      <alignment horizontal="center" vertical="center" wrapText="1"/>
    </xf>
    <xf numFmtId="10" fontId="13" fillId="5" borderId="46" xfId="4" applyNumberFormat="1" applyFont="1" applyFill="1" applyBorder="1"/>
    <xf numFmtId="10" fontId="13" fillId="5" borderId="47" xfId="4" applyNumberFormat="1" applyFont="1" applyFill="1" applyBorder="1"/>
    <xf numFmtId="10" fontId="13" fillId="2" borderId="48" xfId="4" applyNumberFormat="1" applyFont="1" applyFill="1" applyBorder="1"/>
    <xf numFmtId="10" fontId="13" fillId="2" borderId="49" xfId="4" applyNumberFormat="1" applyFont="1" applyFill="1" applyBorder="1"/>
    <xf numFmtId="10" fontId="13" fillId="5" borderId="48" xfId="4" applyNumberFormat="1" applyFont="1" applyFill="1" applyBorder="1"/>
    <xf numFmtId="165" fontId="12" fillId="6" borderId="20" xfId="0" applyNumberFormat="1" applyFont="1" applyFill="1" applyBorder="1"/>
    <xf numFmtId="10" fontId="13" fillId="5" borderId="41" xfId="6" applyNumberFormat="1" applyFont="1" applyFill="1" applyBorder="1"/>
    <xf numFmtId="10" fontId="13" fillId="5" borderId="46" xfId="6" applyNumberFormat="1" applyFont="1" applyFill="1" applyBorder="1"/>
    <xf numFmtId="10" fontId="13" fillId="4" borderId="43" xfId="6" applyNumberFormat="1" applyFont="1" applyFill="1" applyBorder="1"/>
    <xf numFmtId="10" fontId="12" fillId="5" borderId="23" xfId="6" applyNumberFormat="1" applyFont="1" applyFill="1" applyBorder="1"/>
    <xf numFmtId="10" fontId="12" fillId="5" borderId="24" xfId="6" applyNumberFormat="1" applyFont="1" applyFill="1" applyBorder="1"/>
    <xf numFmtId="10" fontId="13" fillId="5" borderId="42" xfId="6" applyNumberFormat="1" applyFont="1" applyFill="1" applyBorder="1"/>
    <xf numFmtId="10" fontId="13" fillId="5" borderId="45" xfId="6" applyNumberFormat="1" applyFont="1" applyFill="1" applyBorder="1"/>
    <xf numFmtId="17" fontId="13" fillId="2" borderId="35" xfId="0" applyNumberFormat="1" applyFont="1" applyFill="1" applyBorder="1" applyAlignment="1">
      <alignment horizontal="center"/>
    </xf>
    <xf numFmtId="17" fontId="13" fillId="2" borderId="36" xfId="0" applyNumberFormat="1" applyFont="1" applyFill="1" applyBorder="1" applyAlignment="1">
      <alignment horizontal="center"/>
    </xf>
    <xf numFmtId="17" fontId="13" fillId="2" borderId="37" xfId="0" applyNumberFormat="1" applyFont="1" applyFill="1" applyBorder="1" applyAlignment="1">
      <alignment horizontal="center"/>
    </xf>
    <xf numFmtId="17" fontId="13" fillId="2" borderId="19" xfId="0" applyNumberFormat="1" applyFont="1" applyFill="1" applyBorder="1" applyAlignment="1">
      <alignment horizontal="center"/>
    </xf>
    <xf numFmtId="17" fontId="13" fillId="2" borderId="20" xfId="0" applyNumberFormat="1" applyFont="1" applyFill="1" applyBorder="1" applyAlignment="1">
      <alignment horizontal="center"/>
    </xf>
    <xf numFmtId="17" fontId="13" fillId="5" borderId="34" xfId="0" applyNumberFormat="1" applyFont="1" applyFill="1" applyBorder="1" applyAlignment="1">
      <alignment horizontal="center"/>
    </xf>
    <xf numFmtId="17" fontId="13" fillId="5" borderId="31" xfId="0" applyNumberFormat="1" applyFont="1" applyFill="1" applyBorder="1" applyAlignment="1">
      <alignment horizontal="center"/>
    </xf>
    <xf numFmtId="17" fontId="13" fillId="5" borderId="32" xfId="0" applyNumberFormat="1" applyFont="1" applyFill="1" applyBorder="1" applyAlignment="1">
      <alignment horizontal="center"/>
    </xf>
    <xf numFmtId="17" fontId="13" fillId="5" borderId="33" xfId="0" applyNumberFormat="1" applyFont="1" applyFill="1" applyBorder="1" applyAlignment="1">
      <alignment horizontal="center"/>
    </xf>
    <xf numFmtId="17" fontId="13" fillId="5" borderId="30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17" fontId="15" fillId="2" borderId="7" xfId="0" applyNumberFormat="1" applyFont="1" applyFill="1" applyBorder="1" applyAlignment="1">
      <alignment horizontal="center"/>
    </xf>
    <xf numFmtId="0" fontId="13" fillId="0" borderId="7" xfId="0" applyFont="1" applyBorder="1"/>
    <xf numFmtId="17" fontId="13" fillId="2" borderId="7" xfId="0" applyNumberFormat="1" applyFont="1" applyFill="1" applyBorder="1" applyAlignment="1">
      <alignment horizontal="centerContinuous"/>
    </xf>
    <xf numFmtId="17" fontId="12" fillId="2" borderId="7" xfId="0" applyNumberFormat="1" applyFont="1" applyFill="1" applyBorder="1" applyAlignment="1">
      <alignment horizontal="centerContinuous"/>
    </xf>
    <xf numFmtId="17" fontId="13" fillId="5" borderId="7" xfId="0" applyNumberFormat="1" applyFont="1" applyFill="1" applyBorder="1" applyAlignment="1"/>
    <xf numFmtId="17" fontId="13" fillId="2" borderId="7" xfId="0" applyNumberFormat="1" applyFont="1" applyFill="1" applyBorder="1" applyAlignment="1"/>
    <xf numFmtId="17" fontId="15" fillId="5" borderId="7" xfId="0" applyNumberFormat="1" applyFont="1" applyFill="1" applyBorder="1" applyAlignment="1"/>
    <xf numFmtId="0" fontId="12" fillId="3" borderId="22" xfId="0" applyFont="1" applyFill="1" applyBorder="1"/>
    <xf numFmtId="0" fontId="13" fillId="6" borderId="50" xfId="0" applyFont="1" applyFill="1" applyBorder="1"/>
    <xf numFmtId="10" fontId="13" fillId="5" borderId="24" xfId="4" applyNumberFormat="1" applyFont="1" applyFill="1" applyBorder="1"/>
    <xf numFmtId="10" fontId="13" fillId="5" borderId="1" xfId="6" applyNumberFormat="1" applyFont="1" applyFill="1" applyBorder="1"/>
  </cellXfs>
  <cellStyles count="9">
    <cellStyle name="Comma" xfId="1" builtinId="3"/>
    <cellStyle name="Comma 2" xfId="2"/>
    <cellStyle name="Normal" xfId="0" builtinId="0"/>
    <cellStyle name="Normal 21" xfId="3"/>
    <cellStyle name="Percent" xfId="4" builtinId="5"/>
    <cellStyle name="Percent 2" xfId="5"/>
    <cellStyle name="Percent 3" xfId="6"/>
    <cellStyle name="Percent 3 2" xfId="7"/>
    <cellStyle name="Percent 4" xfId="8"/>
  </cellStyles>
  <dxfs count="83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טבלה1" displayName="טבלה1" ref="A3:Y32" totalsRowShown="0" headerRowDxfId="82" tableBorderDxfId="8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tableBorderDxfId="6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3" dataCellStyle="Percent"/>
    <tableColumn id="5" name="עמודה5" dataDxfId="62" dataCellStyle="Percent"/>
    <tableColumn id="6" name="עמודה6" dataDxfId="61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tableBorderDxfId="6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59" dataCellStyle="Percent"/>
    <tableColumn id="13" name="עמודה13"/>
    <tableColumn id="14" name="עמודה14"/>
    <tableColumn id="15" name="עמודה15"/>
    <tableColumn id="16" name="עמודה16" dataDxfId="5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tableBorderDxfId="5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tableBorderDxfId="5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tableBorderDxfId="5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tableBorderDxfId="5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tableBorderDxfId="5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tableBorderDxfId="5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4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47" dataCellStyle="Percent"/>
    <tableColumn id="5" name="עמודה5" dataDxfId="46" dataCellStyle="Percent"/>
    <tableColumn id="6" name="עמודה6" dataDxfId="45" dataCellStyle="Percent"/>
    <tableColumn id="7" name="עמודה7"/>
    <tableColumn id="8" name="עמודה8" dataDxfId="44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tableBorderDxfId="43"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tableBorderDxfId="8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4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tableBorderDxfId="4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3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tableBorderDxfId="3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tableBorderDxfId="3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Y32" totalsRowShown="0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3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2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tableBorderDxfId="2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79" tableBorderDxfId="7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2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tableBorderDxfId="2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2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tableBorderDxfId="2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2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1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tableBorderDxfId="1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1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headerRowDxfId="11" tableBorderDxfId="1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7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1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headerRowDxfId="7" tableBorderDxfId="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3.xml><?xml version="1.0" encoding="utf-8"?>
<table xmlns="http://schemas.openxmlformats.org/spreadsheetml/2006/main" id="43" name="טבלה43" displayName="טבלה43" ref="A3:Y32" totalsRowShown="0" tableBorderDxfId="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tableBorderDxfId="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.xml><?xml version="1.0" encoding="utf-8"?>
<table xmlns="http://schemas.openxmlformats.org/spreadsheetml/2006/main" id="5" name="טבלה5" displayName="טבלה5" ref="A3:Y32" totalsRowShown="0" tableBorderDxfId="7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6.xml><?xml version="1.0" encoding="utf-8"?>
<table xmlns="http://schemas.openxmlformats.org/spreadsheetml/2006/main" id="6" name="טבלה6" displayName="טבלה6" ref="A33:I62" totalsRowShown="0" tableBorderDxfId="7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73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72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:Y32" totalsRowShown="0" tableBorderDxfId="7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3:I62" totalsRowShown="0" tableBorderDxfId="6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68" dataCellStyle="Percent"/>
    <tableColumn id="5" name="עמודה5" dataDxfId="67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tableBorderDxfId="6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table" Target="../tables/table4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table" Target="../tables/table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1"/>
      <c r="B2" s="126" t="s">
        <v>50</v>
      </c>
      <c r="C2" s="127"/>
      <c r="D2" s="126" t="s">
        <v>51</v>
      </c>
      <c r="E2" s="127"/>
      <c r="F2" s="126" t="s">
        <v>52</v>
      </c>
      <c r="G2" s="127"/>
      <c r="H2" s="126" t="s">
        <v>54</v>
      </c>
      <c r="I2" s="127"/>
      <c r="J2" s="126" t="s">
        <v>53</v>
      </c>
      <c r="K2" s="128"/>
      <c r="L2" s="135" t="s">
        <v>50</v>
      </c>
      <c r="M2" s="132"/>
      <c r="N2" s="135" t="s">
        <v>51</v>
      </c>
      <c r="O2" s="132"/>
      <c r="P2" s="135" t="s">
        <v>52</v>
      </c>
      <c r="Q2" s="132"/>
      <c r="R2" s="135" t="s">
        <v>54</v>
      </c>
      <c r="S2" s="132"/>
      <c r="T2" s="131" t="s">
        <v>53</v>
      </c>
      <c r="U2" s="132"/>
    </row>
    <row r="3" spans="1:21" s="37" customFormat="1" ht="20.100000000000001" customHeight="1" x14ac:dyDescent="0.25">
      <c r="A3" s="25" t="s">
        <v>55</v>
      </c>
      <c r="B3" s="126" t="s">
        <v>58</v>
      </c>
      <c r="C3" s="127" t="s">
        <v>30</v>
      </c>
      <c r="D3" s="129" t="s">
        <v>58</v>
      </c>
      <c r="E3" s="130" t="s">
        <v>30</v>
      </c>
      <c r="F3" s="126" t="s">
        <v>58</v>
      </c>
      <c r="G3" s="127" t="s">
        <v>30</v>
      </c>
      <c r="H3" s="126" t="s">
        <v>58</v>
      </c>
      <c r="I3" s="127" t="s">
        <v>30</v>
      </c>
      <c r="J3" s="126" t="s">
        <v>58</v>
      </c>
      <c r="K3" s="127" t="s">
        <v>30</v>
      </c>
      <c r="L3" s="133" t="s">
        <v>59</v>
      </c>
      <c r="M3" s="134" t="s">
        <v>30</v>
      </c>
      <c r="N3" s="133" t="s">
        <v>59</v>
      </c>
      <c r="O3" s="134" t="s">
        <v>30</v>
      </c>
      <c r="P3" s="133" t="s">
        <v>59</v>
      </c>
      <c r="Q3" s="134" t="s">
        <v>30</v>
      </c>
      <c r="R3" s="133" t="s">
        <v>59</v>
      </c>
      <c r="S3" s="134" t="s">
        <v>30</v>
      </c>
      <c r="T3" s="133" t="s">
        <v>59</v>
      </c>
      <c r="U3" s="134" t="s">
        <v>30</v>
      </c>
    </row>
    <row r="4" spans="1:21" s="37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8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39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39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8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0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0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L2:M2"/>
    <mergeCell ref="L3:M3"/>
    <mergeCell ref="N2:O2"/>
    <mergeCell ref="P2:Q2"/>
    <mergeCell ref="R2:S2"/>
    <mergeCell ref="T2:U2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53.42578125" customWidth="1"/>
    <col min="2" max="2" width="18.5703125" customWidth="1"/>
    <col min="3" max="3" width="17.5703125" customWidth="1"/>
    <col min="4" max="4" width="16.7109375" customWidth="1"/>
    <col min="5" max="5" width="17.7109375" customWidth="1"/>
    <col min="6" max="6" width="21.42578125" customWidth="1"/>
    <col min="7" max="7" width="21" customWidth="1"/>
    <col min="8" max="8" width="21.140625" customWidth="1"/>
    <col min="9" max="9" width="19.71093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2.0000000000000001E-4</v>
      </c>
      <c r="C6" s="6">
        <v>9.8400000000000001E-2</v>
      </c>
      <c r="D6" s="15">
        <v>1E-4</v>
      </c>
      <c r="E6" s="15">
        <v>0.1215</v>
      </c>
      <c r="F6" s="5">
        <v>7.000000000000001E-4</v>
      </c>
      <c r="G6" s="6">
        <v>0.16450000000000001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4.0000000000000002E-4</v>
      </c>
      <c r="C7" s="6">
        <v>0.23809999999999998</v>
      </c>
      <c r="D7" s="15">
        <v>-2.0999999999999999E-3</v>
      </c>
      <c r="E7" s="15">
        <v>0.23010000000000003</v>
      </c>
      <c r="F7" s="5">
        <v>1E-3</v>
      </c>
      <c r="G7" s="6">
        <v>0.23579999999999998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5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5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8.9999999999999998E-4</v>
      </c>
      <c r="C10" s="6">
        <v>0.1363</v>
      </c>
      <c r="D10" s="15">
        <v>8.0000000000000004E-4</v>
      </c>
      <c r="E10" s="15">
        <v>0.12269999999999999</v>
      </c>
      <c r="F10" s="5">
        <v>1.1999999999999999E-3</v>
      </c>
      <c r="G10" s="6">
        <v>0.11199999999999999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2.0000000000000001E-4</v>
      </c>
      <c r="C11" s="6">
        <v>1.1599999999999999E-2</v>
      </c>
      <c r="D11" s="15">
        <v>2.0000000000000001E-4</v>
      </c>
      <c r="E11" s="15">
        <v>1.1299999999999999E-2</v>
      </c>
      <c r="F11" s="5">
        <v>2.0000000000000001E-4</v>
      </c>
      <c r="G11" s="6">
        <v>1.1399999999999999E-2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3.2000000000000002E-3</v>
      </c>
      <c r="C12" s="6">
        <v>0.16519999999999999</v>
      </c>
      <c r="D12" s="15">
        <v>4.4000000000000003E-3</v>
      </c>
      <c r="E12" s="15">
        <v>0.17480000000000001</v>
      </c>
      <c r="F12" s="5">
        <v>2.23E-2</v>
      </c>
      <c r="G12" s="6">
        <v>0.2016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2.2000000000000001E-3</v>
      </c>
      <c r="C13" s="6">
        <v>0.19699999999999998</v>
      </c>
      <c r="D13" s="15">
        <v>2.0999999999999999E-3</v>
      </c>
      <c r="E13" s="15">
        <v>0.19989999999999999</v>
      </c>
      <c r="F13" s="5">
        <v>2.3999999999999998E-3</v>
      </c>
      <c r="G13" s="6">
        <v>0.1353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5.0000000000000001E-4</v>
      </c>
      <c r="C14" s="6">
        <v>1.1399999999999999E-2</v>
      </c>
      <c r="D14" s="15">
        <v>2.0000000000000001E-4</v>
      </c>
      <c r="E14" s="15">
        <v>1.1200000000000002E-2</v>
      </c>
      <c r="F14" s="5">
        <v>-2.0000000000000001E-4</v>
      </c>
      <c r="G14" s="6">
        <v>8.5000000000000006E-3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3.0999999999999999E-3</v>
      </c>
      <c r="C15" s="6">
        <v>0.10249999999999999</v>
      </c>
      <c r="D15" s="15">
        <v>-4.0000000000000002E-4</v>
      </c>
      <c r="E15" s="15">
        <v>9.849999999999999E-2</v>
      </c>
      <c r="F15" s="5">
        <v>3.9000000000000003E-3</v>
      </c>
      <c r="G15" s="6">
        <v>0.10220000000000001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1E-4</v>
      </c>
      <c r="D16" s="15">
        <v>4.0000000000000002E-4</v>
      </c>
      <c r="E16" s="15">
        <v>5.0000000000000001E-4</v>
      </c>
      <c r="F16" s="5">
        <v>1E-4</v>
      </c>
      <c r="G16" s="6">
        <v>5.0000000000000001E-4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-1.5E-3</v>
      </c>
      <c r="C17" s="6">
        <v>1.9E-3</v>
      </c>
      <c r="D17" s="15">
        <v>2.9999999999999997E-4</v>
      </c>
      <c r="E17" s="15">
        <v>2.3999999999999998E-3</v>
      </c>
      <c r="F17" s="5">
        <v>-1.7000000000000001E-3</v>
      </c>
      <c r="G17" s="6">
        <v>-1E-3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-2.0000000000000001E-4</v>
      </c>
      <c r="C18" s="6">
        <v>2.9999999999999997E-4</v>
      </c>
      <c r="D18" s="15">
        <v>4.0000000000000002E-4</v>
      </c>
      <c r="E18" s="15">
        <v>8.0000000000000004E-4</v>
      </c>
      <c r="F18" s="5">
        <v>-2.0000000000000001E-4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5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1E-4</v>
      </c>
      <c r="C20" s="6">
        <v>1.55E-2</v>
      </c>
      <c r="D20" s="15">
        <v>2.0000000000000001E-4</v>
      </c>
      <c r="E20" s="15">
        <v>1.5100000000000001E-2</v>
      </c>
      <c r="F20" s="5">
        <v>4.0000000000000002E-4</v>
      </c>
      <c r="G20" s="6">
        <v>1.55E-2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5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5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5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1E-4</v>
      </c>
      <c r="C24" s="6">
        <v>2.1700000000000001E-2</v>
      </c>
      <c r="D24" s="15">
        <v>1E-4</v>
      </c>
      <c r="E24" s="15">
        <v>1.1200000000000002E-2</v>
      </c>
      <c r="F24" s="5">
        <v>2.9999999999999997E-4</v>
      </c>
      <c r="G24" s="6">
        <v>1.37E-2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7">
        <f t="shared" ref="B25:L25" si="0">SUM(B6:B24)</f>
        <v>9.1999999999999998E-3</v>
      </c>
      <c r="C25" s="8">
        <f t="shared" si="0"/>
        <v>0.99999999999999989</v>
      </c>
      <c r="D25" s="16">
        <f t="shared" si="0"/>
        <v>6.6999999999999994E-3</v>
      </c>
      <c r="E25" s="17">
        <f t="shared" si="0"/>
        <v>0.99999999999999989</v>
      </c>
      <c r="F25" s="7">
        <f t="shared" si="0"/>
        <v>3.0400000000000007E-2</v>
      </c>
      <c r="G25" s="8">
        <f t="shared" si="0"/>
        <v>0.99999999999999978</v>
      </c>
      <c r="H25" s="16">
        <f t="shared" si="0"/>
        <v>0</v>
      </c>
      <c r="I25" s="17">
        <f>SUM(I6:I24)</f>
        <v>0</v>
      </c>
      <c r="J25" s="7">
        <f t="shared" si="0"/>
        <v>0</v>
      </c>
      <c r="K25" s="8">
        <f t="shared" si="0"/>
        <v>0</v>
      </c>
      <c r="L25" s="16">
        <f t="shared" si="0"/>
        <v>0</v>
      </c>
      <c r="M25" s="17">
        <f>SUM(M6:M24)</f>
        <v>0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1">SUM(R6:R24)</f>
        <v>0</v>
      </c>
      <c r="S25" s="7">
        <f t="shared" si="1"/>
        <v>0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712.35446646133994</v>
      </c>
      <c r="C26" s="11"/>
      <c r="D26" s="18">
        <v>521.81117553066008</v>
      </c>
      <c r="E26" s="11"/>
      <c r="F26" s="10">
        <v>2355.6682704201899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2.7000000000000001E-3</v>
      </c>
      <c r="C27" s="23">
        <v>0.79720000000000002</v>
      </c>
      <c r="D27" s="29">
        <v>2.8000000000000004E-3</v>
      </c>
      <c r="E27" s="30">
        <v>0.80480000000000007</v>
      </c>
      <c r="F27" s="22">
        <v>2.86E-2</v>
      </c>
      <c r="G27" s="23">
        <v>0.7883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6.5000000000000006E-3</v>
      </c>
      <c r="C28" s="6">
        <v>0.20280000000000001</v>
      </c>
      <c r="D28" s="14">
        <v>3.9000000000000003E-3</v>
      </c>
      <c r="E28" s="15">
        <v>0.19519999999999998</v>
      </c>
      <c r="F28" s="5">
        <v>1.8E-3</v>
      </c>
      <c r="G28" s="6">
        <v>0.21170000000000003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2">SUM(B27:B28)</f>
        <v>9.1999999999999998E-3</v>
      </c>
      <c r="C29" s="8">
        <f t="shared" si="2"/>
        <v>1</v>
      </c>
      <c r="D29" s="16">
        <f t="shared" si="2"/>
        <v>6.7000000000000011E-3</v>
      </c>
      <c r="E29" s="17">
        <f t="shared" si="2"/>
        <v>1</v>
      </c>
      <c r="F29" s="24">
        <f t="shared" si="2"/>
        <v>3.04E-2</v>
      </c>
      <c r="G29" s="8">
        <f t="shared" si="2"/>
        <v>1</v>
      </c>
      <c r="H29" s="16">
        <f t="shared" ref="H29:M29" si="3">SUM(H27:H28)</f>
        <v>0</v>
      </c>
      <c r="I29" s="17">
        <f t="shared" si="3"/>
        <v>0</v>
      </c>
      <c r="J29" s="24">
        <f t="shared" si="3"/>
        <v>0</v>
      </c>
      <c r="K29" s="8">
        <f t="shared" si="3"/>
        <v>0</v>
      </c>
      <c r="L29" s="16">
        <f t="shared" si="3"/>
        <v>0</v>
      </c>
      <c r="M29" s="17">
        <f t="shared" si="3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4">SUM(R27:R28)</f>
        <v>0</v>
      </c>
      <c r="S29" s="24">
        <f t="shared" si="4"/>
        <v>0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92" t="s">
        <v>24</v>
      </c>
      <c r="B30" s="22">
        <v>6.3E-3</v>
      </c>
      <c r="C30" s="23">
        <v>0.79510000000000003</v>
      </c>
      <c r="D30" s="29">
        <v>3.5999999999999999E-3</v>
      </c>
      <c r="E30" s="30">
        <v>0.80579999999999996</v>
      </c>
      <c r="F30" s="22">
        <v>7.7000000000000002E-3</v>
      </c>
      <c r="G30" s="23">
        <v>0.7823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2.8999999999999998E-3</v>
      </c>
      <c r="C31" s="6">
        <v>0.20489999999999997</v>
      </c>
      <c r="D31" s="14">
        <v>3.0999999999999999E-3</v>
      </c>
      <c r="E31" s="15">
        <v>0.19420000000000001</v>
      </c>
      <c r="F31" s="5">
        <v>2.2700000000000001E-2</v>
      </c>
      <c r="G31" s="6">
        <v>0.2177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5">SUM(B30:B31)</f>
        <v>9.1999999999999998E-3</v>
      </c>
      <c r="C32" s="98">
        <f t="shared" si="5"/>
        <v>1</v>
      </c>
      <c r="D32" s="99">
        <f t="shared" si="5"/>
        <v>6.6999999999999994E-3</v>
      </c>
      <c r="E32" s="100">
        <f t="shared" si="5"/>
        <v>1</v>
      </c>
      <c r="F32" s="97">
        <f t="shared" si="5"/>
        <v>3.0400000000000003E-2</v>
      </c>
      <c r="G32" s="98">
        <f t="shared" si="5"/>
        <v>1</v>
      </c>
      <c r="H32" s="99">
        <f t="shared" ref="H32:M32" si="6">SUM(H30:H31)</f>
        <v>0</v>
      </c>
      <c r="I32" s="100">
        <f t="shared" si="6"/>
        <v>0</v>
      </c>
      <c r="J32" s="97">
        <f t="shared" si="6"/>
        <v>0</v>
      </c>
      <c r="K32" s="98">
        <f t="shared" si="6"/>
        <v>0</v>
      </c>
      <c r="L32" s="99">
        <f t="shared" si="6"/>
        <v>0</v>
      </c>
      <c r="M32" s="100">
        <f t="shared" si="6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7">SUM(R30:R31)</f>
        <v>0</v>
      </c>
      <c r="S32" s="97">
        <f t="shared" si="7"/>
        <v>0</v>
      </c>
      <c r="T32" s="99">
        <f>SUM(T30:T31)</f>
        <v>0</v>
      </c>
      <c r="U32" s="100">
        <f>SUM(U30:U31)</f>
        <v>0</v>
      </c>
      <c r="V32" s="97">
        <f t="shared" si="7"/>
        <v>0</v>
      </c>
      <c r="W32" s="97">
        <f t="shared" si="7"/>
        <v>0</v>
      </c>
      <c r="X32" s="101">
        <f>SUM(X30:X31)</f>
        <v>0</v>
      </c>
      <c r="Y32" s="119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1.1000000000000001E-3</v>
      </c>
      <c r="C36" s="6">
        <v>0.16450000000000001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-5.9999999999999995E-4</v>
      </c>
      <c r="C37" s="6">
        <v>0.23579999999999998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3.0000000000000001E-3</v>
      </c>
      <c r="C40" s="6">
        <v>0.11199999999999999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7.000000000000001E-4</v>
      </c>
      <c r="C41" s="6">
        <v>1.1399999999999999E-2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3.0099999999999998E-2</v>
      </c>
      <c r="C42" s="6">
        <v>0.2016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6.7000000000000002E-3</v>
      </c>
      <c r="C43" s="6">
        <v>0.1353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5.0000000000000001E-4</v>
      </c>
      <c r="C44" s="6">
        <v>8.5000000000000006E-3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6.7000000000000002E-3</v>
      </c>
      <c r="C45" s="6">
        <v>0.10220000000000001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5.0000000000000001E-4</v>
      </c>
      <c r="C46" s="6">
        <v>5.0000000000000001E-4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-2.8999999999999998E-3</v>
      </c>
      <c r="C47" s="6">
        <v>-1E-3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7.000000000000001E-4</v>
      </c>
      <c r="C50" s="6">
        <v>1.55E-2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4.0000000000000002E-4</v>
      </c>
      <c r="C54" s="6">
        <v>1.37E-2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4.689999999999999E-2</v>
      </c>
      <c r="C55" s="8">
        <f>SUM(C36:C54)</f>
        <v>0.99999999999999978</v>
      </c>
      <c r="D55" s="16">
        <f t="shared" ref="D55:I55" si="8">SUM(D36:D54)</f>
        <v>0</v>
      </c>
      <c r="E55" s="16">
        <f t="shared" si="8"/>
        <v>0</v>
      </c>
      <c r="F55" s="24">
        <f t="shared" si="8"/>
        <v>0</v>
      </c>
      <c r="G55" s="8">
        <f t="shared" si="8"/>
        <v>0</v>
      </c>
      <c r="H55" s="17">
        <f t="shared" si="8"/>
        <v>0</v>
      </c>
      <c r="I55" s="17">
        <f t="shared" si="8"/>
        <v>0</v>
      </c>
    </row>
    <row r="56" spans="1:9" ht="15" x14ac:dyDescent="0.25">
      <c r="A56" s="95" t="s">
        <v>28</v>
      </c>
      <c r="B56" s="10">
        <v>3589.8339124121899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3.4500000000000003E-2</v>
      </c>
      <c r="C57" s="23">
        <v>0.7883</v>
      </c>
      <c r="D57" s="29"/>
      <c r="E57" s="29"/>
      <c r="F57" s="22"/>
      <c r="G57" s="23"/>
      <c r="H57" s="29"/>
      <c r="I57" s="30"/>
    </row>
    <row r="58" spans="1:9" ht="14.25" x14ac:dyDescent="0.2">
      <c r="A58" s="93" t="s">
        <v>23</v>
      </c>
      <c r="B58" s="5">
        <v>1.24E-2</v>
      </c>
      <c r="C58" s="6">
        <v>0.21170000000000003</v>
      </c>
      <c r="D58" s="29"/>
      <c r="E58" s="29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9">SUM(B57:B58)</f>
        <v>4.6900000000000004E-2</v>
      </c>
      <c r="C59" s="8">
        <f t="shared" si="9"/>
        <v>1</v>
      </c>
      <c r="D59" s="16">
        <f t="shared" si="9"/>
        <v>0</v>
      </c>
      <c r="E59" s="16">
        <f t="shared" si="9"/>
        <v>0</v>
      </c>
      <c r="F59" s="24">
        <f t="shared" si="9"/>
        <v>0</v>
      </c>
      <c r="G59" s="8">
        <f t="shared" si="9"/>
        <v>0</v>
      </c>
      <c r="H59" s="16">
        <f t="shared" si="9"/>
        <v>0</v>
      </c>
      <c r="I59" s="16">
        <f t="shared" si="9"/>
        <v>0</v>
      </c>
    </row>
    <row r="60" spans="1:9" ht="14.25" x14ac:dyDescent="0.2">
      <c r="A60" s="92" t="s">
        <v>24</v>
      </c>
      <c r="B60" s="22">
        <v>1.7899999999999999E-2</v>
      </c>
      <c r="C60" s="23">
        <v>0.7823</v>
      </c>
      <c r="D60" s="29"/>
      <c r="E60" s="29"/>
      <c r="F60" s="5"/>
      <c r="G60" s="23"/>
      <c r="H60" s="14"/>
      <c r="I60" s="30"/>
    </row>
    <row r="61" spans="1:9" ht="14.25" x14ac:dyDescent="0.2">
      <c r="A61" s="93" t="s">
        <v>25</v>
      </c>
      <c r="B61" s="5">
        <v>2.8999999999999998E-2</v>
      </c>
      <c r="C61" s="6">
        <v>0.2177</v>
      </c>
      <c r="D61" s="29"/>
      <c r="E61" s="29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0">SUM(B60:B61)</f>
        <v>4.6899999999999997E-2</v>
      </c>
      <c r="C62" s="98">
        <f t="shared" si="10"/>
        <v>1</v>
      </c>
      <c r="D62" s="99">
        <f t="shared" si="10"/>
        <v>0</v>
      </c>
      <c r="E62" s="99">
        <f t="shared" si="10"/>
        <v>0</v>
      </c>
      <c r="F62" s="97">
        <f t="shared" si="10"/>
        <v>0</v>
      </c>
      <c r="G62" s="98">
        <f t="shared" si="10"/>
        <v>0</v>
      </c>
      <c r="H62" s="99">
        <f t="shared" si="10"/>
        <v>0</v>
      </c>
      <c r="I62" s="99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68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5.85546875" customWidth="1"/>
    <col min="2" max="2" width="21.28515625" customWidth="1"/>
    <col min="3" max="3" width="18.140625" customWidth="1"/>
    <col min="4" max="4" width="18.28515625" customWidth="1"/>
    <col min="5" max="5" width="17.28515625" customWidth="1"/>
    <col min="6" max="7" width="21.28515625" customWidth="1"/>
    <col min="8" max="8" width="19.85546875" customWidth="1"/>
    <col min="9" max="9" width="19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36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37" t="s">
        <v>73</v>
      </c>
      <c r="G3" s="137" t="s">
        <v>74</v>
      </c>
      <c r="H3" s="90" t="s">
        <v>75</v>
      </c>
      <c r="I3" s="90" t="s">
        <v>76</v>
      </c>
      <c r="J3" s="137" t="s">
        <v>77</v>
      </c>
      <c r="K3" s="137" t="s">
        <v>78</v>
      </c>
      <c r="L3" s="90" t="s">
        <v>79</v>
      </c>
      <c r="M3" s="90" t="s">
        <v>80</v>
      </c>
      <c r="N3" s="137" t="s">
        <v>81</v>
      </c>
      <c r="O3" s="137" t="s">
        <v>82</v>
      </c>
      <c r="P3" s="90" t="s">
        <v>83</v>
      </c>
      <c r="Q3" s="90" t="s">
        <v>84</v>
      </c>
      <c r="R3" s="137" t="s">
        <v>85</v>
      </c>
      <c r="S3" s="137" t="s">
        <v>86</v>
      </c>
      <c r="T3" s="90" t="s">
        <v>87</v>
      </c>
      <c r="U3" s="90" t="s">
        <v>88</v>
      </c>
      <c r="V3" s="137" t="s">
        <v>89</v>
      </c>
      <c r="W3" s="137" t="s">
        <v>90</v>
      </c>
      <c r="X3" s="90" t="s">
        <v>91</v>
      </c>
      <c r="Y3" s="90" t="s">
        <v>92</v>
      </c>
    </row>
    <row r="4" spans="1:25" ht="15" x14ac:dyDescent="0.25">
      <c r="A4" s="136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112" t="s">
        <v>1</v>
      </c>
    </row>
    <row r="6" spans="1:25" ht="14.25" x14ac:dyDescent="0.2">
      <c r="A6" s="92" t="s">
        <v>2</v>
      </c>
      <c r="B6" s="5">
        <v>1E-4</v>
      </c>
      <c r="C6" s="6">
        <v>0.16829999999999998</v>
      </c>
      <c r="D6" s="14">
        <v>-1E-4</v>
      </c>
      <c r="E6" s="15">
        <v>0.151</v>
      </c>
      <c r="F6" s="5">
        <v>-1.2999999999999999E-3</v>
      </c>
      <c r="G6" s="6">
        <v>0.17560000000000001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63"/>
    </row>
    <row r="7" spans="1:25" ht="14.25" x14ac:dyDescent="0.2">
      <c r="A7" s="93" t="s">
        <v>3</v>
      </c>
      <c r="B7" s="5">
        <v>8.0000000000000004E-4</v>
      </c>
      <c r="C7" s="6">
        <v>0.3422</v>
      </c>
      <c r="D7" s="14">
        <v>-3.8E-3</v>
      </c>
      <c r="E7" s="15">
        <v>0.33789999999999998</v>
      </c>
      <c r="F7" s="5">
        <v>1.4000000000000002E-3</v>
      </c>
      <c r="G7" s="6">
        <v>0.33390000000000003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63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63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63"/>
    </row>
    <row r="10" spans="1:25" ht="14.25" x14ac:dyDescent="0.2">
      <c r="A10" s="93" t="s">
        <v>6</v>
      </c>
      <c r="B10" s="5">
        <v>4.0000000000000002E-4</v>
      </c>
      <c r="C10" s="6">
        <v>5.9800000000000006E-2</v>
      </c>
      <c r="D10" s="14">
        <v>5.0000000000000001E-4</v>
      </c>
      <c r="E10" s="15">
        <v>5.5099999999999996E-2</v>
      </c>
      <c r="F10" s="5">
        <v>5.9999999999999995E-4</v>
      </c>
      <c r="G10" s="6">
        <v>5.16E-2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63"/>
    </row>
    <row r="11" spans="1:25" ht="14.25" x14ac:dyDescent="0.2">
      <c r="A11" s="93" t="s">
        <v>7</v>
      </c>
      <c r="B11" s="5">
        <v>1E-4</v>
      </c>
      <c r="C11" s="6">
        <v>5.6000000000000008E-3</v>
      </c>
      <c r="D11" s="14">
        <v>1E-4</v>
      </c>
      <c r="E11" s="15">
        <v>5.6000000000000008E-3</v>
      </c>
      <c r="F11" s="5">
        <v>1E-4</v>
      </c>
      <c r="G11" s="6">
        <v>5.5000000000000005E-3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63"/>
    </row>
    <row r="12" spans="1:25" ht="14.25" x14ac:dyDescent="0.2">
      <c r="A12" s="93" t="s">
        <v>8</v>
      </c>
      <c r="B12" s="5">
        <v>8.0000000000000004E-4</v>
      </c>
      <c r="C12" s="6">
        <v>5.3399999999999996E-2</v>
      </c>
      <c r="D12" s="14">
        <v>4.0000000000000002E-4</v>
      </c>
      <c r="E12" s="15">
        <v>7.690000000000001E-2</v>
      </c>
      <c r="F12" s="5">
        <v>5.5000000000000005E-3</v>
      </c>
      <c r="G12" s="6">
        <v>9.1700000000000004E-2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63"/>
    </row>
    <row r="13" spans="1:25" ht="14.25" x14ac:dyDescent="0.2">
      <c r="A13" s="93" t="s">
        <v>60</v>
      </c>
      <c r="B13" s="5">
        <v>3.7000000000000002E-3</v>
      </c>
      <c r="C13" s="6">
        <v>0.29510000000000003</v>
      </c>
      <c r="D13" s="14">
        <v>2.5999999999999999E-3</v>
      </c>
      <c r="E13" s="15">
        <v>0.30070000000000002</v>
      </c>
      <c r="F13" s="5">
        <v>7.4999999999999997E-3</v>
      </c>
      <c r="G13" s="6">
        <v>0.2707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63"/>
    </row>
    <row r="14" spans="1:25" ht="14.25" x14ac:dyDescent="0.2">
      <c r="A14" s="93" t="s">
        <v>10</v>
      </c>
      <c r="B14" s="5">
        <v>1E-4</v>
      </c>
      <c r="C14" s="6">
        <v>4.3E-3</v>
      </c>
      <c r="D14" s="14">
        <v>1E-4</v>
      </c>
      <c r="E14" s="15">
        <v>4.3E-3</v>
      </c>
      <c r="F14" s="5">
        <v>0</v>
      </c>
      <c r="G14" s="6">
        <v>2.5999999999999999E-3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63"/>
    </row>
    <row r="15" spans="1:25" ht="14.25" x14ac:dyDescent="0.2">
      <c r="A15" s="93" t="s">
        <v>11</v>
      </c>
      <c r="B15" s="5">
        <v>2.3E-3</v>
      </c>
      <c r="C15" s="6">
        <v>5.3200000000000004E-2</v>
      </c>
      <c r="D15" s="14">
        <v>-8.0000000000000004E-4</v>
      </c>
      <c r="E15" s="15">
        <v>5.2300000000000006E-2</v>
      </c>
      <c r="F15" s="5">
        <v>1.8E-3</v>
      </c>
      <c r="G15" s="6">
        <v>5.2900000000000003E-2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63"/>
    </row>
    <row r="16" spans="1:25" ht="14.25" x14ac:dyDescent="0.2">
      <c r="A16" s="93" t="s">
        <v>12</v>
      </c>
      <c r="B16" s="5">
        <v>0</v>
      </c>
      <c r="C16" s="6">
        <v>1E-4</v>
      </c>
      <c r="D16" s="14">
        <v>2.9999999999999997E-4</v>
      </c>
      <c r="E16" s="15">
        <v>5.9999999999999995E-4</v>
      </c>
      <c r="F16" s="5">
        <v>0</v>
      </c>
      <c r="G16" s="6">
        <v>5.0000000000000001E-4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63"/>
    </row>
    <row r="17" spans="1:25" ht="14.25" x14ac:dyDescent="0.2">
      <c r="A17" s="93" t="s">
        <v>13</v>
      </c>
      <c r="B17" s="5">
        <v>-1.1000000000000001E-3</v>
      </c>
      <c r="C17" s="6">
        <v>-4.0000000000000002E-4</v>
      </c>
      <c r="D17" s="14">
        <v>4.0000000000000002E-4</v>
      </c>
      <c r="E17" s="15">
        <v>2.9999999999999997E-4</v>
      </c>
      <c r="F17" s="5">
        <v>-2.9999999999999997E-4</v>
      </c>
      <c r="G17" s="6">
        <v>-8.0000000000000004E-4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63"/>
    </row>
    <row r="18" spans="1:25" ht="14.25" x14ac:dyDescent="0.2">
      <c r="A18" s="93" t="s">
        <v>14</v>
      </c>
      <c r="B18" s="5">
        <v>-2.0000000000000001E-4</v>
      </c>
      <c r="C18" s="6">
        <v>2.0000000000000001E-4</v>
      </c>
      <c r="D18" s="14">
        <v>2.0000000000000001E-4</v>
      </c>
      <c r="E18" s="15">
        <v>7.000000000000001E-4</v>
      </c>
      <c r="F18" s="5">
        <v>-2.0000000000000001E-4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63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63"/>
    </row>
    <row r="20" spans="1:25" ht="14.25" x14ac:dyDescent="0.2">
      <c r="A20" s="93" t="s">
        <v>16</v>
      </c>
      <c r="B20" s="5">
        <v>0</v>
      </c>
      <c r="C20" s="6">
        <v>3.5999999999999999E-3</v>
      </c>
      <c r="D20" s="14">
        <v>1E-4</v>
      </c>
      <c r="E20" s="15">
        <v>3.5999999999999999E-3</v>
      </c>
      <c r="F20" s="5">
        <v>1E-4</v>
      </c>
      <c r="G20" s="6">
        <v>3.5999999999999999E-3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63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63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63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63"/>
    </row>
    <row r="24" spans="1:25" ht="14.25" x14ac:dyDescent="0.2">
      <c r="A24" s="93" t="s">
        <v>20</v>
      </c>
      <c r="B24" s="5">
        <v>-5.9999999999999995E-4</v>
      </c>
      <c r="C24" s="6">
        <v>1.46E-2</v>
      </c>
      <c r="D24" s="14">
        <v>0</v>
      </c>
      <c r="E24" s="15">
        <v>1.1000000000000001E-2</v>
      </c>
      <c r="F24" s="5">
        <v>2.0000000000000001E-4</v>
      </c>
      <c r="G24" s="6">
        <v>1.2199999999999999E-2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63"/>
    </row>
    <row r="25" spans="1:25" ht="15" x14ac:dyDescent="0.25">
      <c r="A25" s="94" t="s">
        <v>21</v>
      </c>
      <c r="B25" s="7">
        <f t="shared" ref="B25:G25" si="0">SUM(B6:B24)</f>
        <v>6.400000000000002E-3</v>
      </c>
      <c r="C25" s="8">
        <f>SUM(C6:C24)</f>
        <v>1</v>
      </c>
      <c r="D25" s="16">
        <f t="shared" si="0"/>
        <v>-6.7762635780344027E-20</v>
      </c>
      <c r="E25" s="17">
        <f t="shared" si="0"/>
        <v>1</v>
      </c>
      <c r="F25" s="7">
        <f t="shared" si="0"/>
        <v>1.5399999999999999E-2</v>
      </c>
      <c r="G25" s="8">
        <f t="shared" si="0"/>
        <v>1.0000000000000002</v>
      </c>
      <c r="H25" s="16">
        <f t="shared" ref="H25:M25" si="1">SUM(H6:H24)</f>
        <v>0</v>
      </c>
      <c r="I25" s="17">
        <f t="shared" si="1"/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7">
        <f t="shared" si="1"/>
        <v>0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7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20">
        <f>SUM(Y6:Y24)</f>
        <v>0</v>
      </c>
    </row>
    <row r="26" spans="1:25" ht="15" x14ac:dyDescent="0.25">
      <c r="A26" s="95" t="s">
        <v>28</v>
      </c>
      <c r="B26" s="10">
        <v>861.5912265777979</v>
      </c>
      <c r="C26" s="11"/>
      <c r="D26" s="18">
        <v>1.9723751893013832</v>
      </c>
      <c r="E26" s="11"/>
      <c r="F26" s="10">
        <v>2068.1163247871755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121"/>
    </row>
    <row r="27" spans="1:25" ht="14.25" x14ac:dyDescent="0.2">
      <c r="A27" s="92" t="s">
        <v>22</v>
      </c>
      <c r="B27" s="22">
        <v>2.2000000000000001E-3</v>
      </c>
      <c r="C27" s="23">
        <v>0.8367</v>
      </c>
      <c r="D27" s="29">
        <v>-2.2000000000000001E-3</v>
      </c>
      <c r="E27" s="30">
        <v>0.83250000000000002</v>
      </c>
      <c r="F27" s="22">
        <v>1.1000000000000001E-2</v>
      </c>
      <c r="G27" s="23">
        <v>0.81209999999999993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122"/>
    </row>
    <row r="28" spans="1:25" ht="14.25" x14ac:dyDescent="0.2">
      <c r="A28" s="93" t="s">
        <v>23</v>
      </c>
      <c r="B28" s="5">
        <v>4.1999999999999997E-3</v>
      </c>
      <c r="C28" s="6">
        <v>0.16329999999999997</v>
      </c>
      <c r="D28" s="14">
        <v>2.2000000000000001E-3</v>
      </c>
      <c r="E28" s="15">
        <v>0.16750000000000001</v>
      </c>
      <c r="F28" s="5">
        <v>4.4000000000000003E-3</v>
      </c>
      <c r="G28" s="6">
        <v>0.18789999999999998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123"/>
    </row>
    <row r="29" spans="1:25" ht="15" x14ac:dyDescent="0.25">
      <c r="A29" s="94" t="s">
        <v>21</v>
      </c>
      <c r="B29" s="24">
        <f t="shared" ref="B29:G29" si="3">SUM(B27:B28)</f>
        <v>6.3999999999999994E-3</v>
      </c>
      <c r="C29" s="8">
        <f t="shared" si="3"/>
        <v>1</v>
      </c>
      <c r="D29" s="16">
        <f t="shared" si="3"/>
        <v>0</v>
      </c>
      <c r="E29" s="17">
        <f t="shared" si="3"/>
        <v>1</v>
      </c>
      <c r="F29" s="24">
        <f t="shared" si="3"/>
        <v>1.54E-2</v>
      </c>
      <c r="G29" s="8">
        <f t="shared" si="3"/>
        <v>0.99999999999999989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8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124">
        <f>SUM(Y27:Y28)</f>
        <v>0</v>
      </c>
    </row>
    <row r="30" spans="1:25" ht="14.25" x14ac:dyDescent="0.2">
      <c r="A30" s="92" t="s">
        <v>24</v>
      </c>
      <c r="B30" s="22">
        <v>5.0000000000000001E-3</v>
      </c>
      <c r="C30" s="23">
        <v>0.91</v>
      </c>
      <c r="D30" s="29">
        <v>-8.0000000000000004E-4</v>
      </c>
      <c r="E30" s="30">
        <v>0.90980000000000005</v>
      </c>
      <c r="F30" s="22">
        <v>9.300000000000001E-3</v>
      </c>
      <c r="G30" s="23">
        <v>0.90469999999999995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122"/>
    </row>
    <row r="31" spans="1:25" ht="14.25" x14ac:dyDescent="0.2">
      <c r="A31" s="93" t="s">
        <v>25</v>
      </c>
      <c r="B31" s="5">
        <v>1.4000000000000002E-3</v>
      </c>
      <c r="C31" s="6">
        <v>0.09</v>
      </c>
      <c r="D31" s="14">
        <v>8.0000000000000004E-4</v>
      </c>
      <c r="E31" s="15">
        <v>9.0200000000000002E-2</v>
      </c>
      <c r="F31" s="5">
        <v>6.0999999999999995E-3</v>
      </c>
      <c r="G31" s="6">
        <v>9.5299999999999996E-2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123"/>
    </row>
    <row r="32" spans="1:25" ht="15" x14ac:dyDescent="0.25">
      <c r="A32" s="96" t="s">
        <v>21</v>
      </c>
      <c r="B32" s="97">
        <f t="shared" ref="B32:G32" si="6">SUM(B30:B31)</f>
        <v>6.4000000000000003E-3</v>
      </c>
      <c r="C32" s="98">
        <f t="shared" si="6"/>
        <v>1</v>
      </c>
      <c r="D32" s="99">
        <f t="shared" si="6"/>
        <v>0</v>
      </c>
      <c r="E32" s="100">
        <f t="shared" si="6"/>
        <v>1</v>
      </c>
      <c r="F32" s="97">
        <f t="shared" si="6"/>
        <v>1.54E-2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8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100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25">
        <f>SUM(Y30:Y31)</f>
        <v>0</v>
      </c>
    </row>
    <row r="33" spans="1:9" ht="15" x14ac:dyDescent="0.25">
      <c r="A33" s="138" t="s">
        <v>68</v>
      </c>
      <c r="B33" s="139" t="s">
        <v>69</v>
      </c>
      <c r="C33" s="140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9" ht="15" x14ac:dyDescent="0.25">
      <c r="A34" s="138" t="s">
        <v>29</v>
      </c>
      <c r="B34" s="139" t="s">
        <v>64</v>
      </c>
      <c r="C34" s="140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-1.2999999999999999E-3</v>
      </c>
      <c r="C36" s="6">
        <v>0.17560000000000001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-1.5E-3</v>
      </c>
      <c r="C37" s="6">
        <v>0.33390000000000003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1.5E-3</v>
      </c>
      <c r="C40" s="6">
        <v>5.16E-2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2.9999999999999997E-4</v>
      </c>
      <c r="C41" s="6">
        <v>5.5000000000000005E-3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6.6E-3</v>
      </c>
      <c r="C42" s="6">
        <v>9.1700000000000004E-2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1.38E-2</v>
      </c>
      <c r="C43" s="6">
        <v>0.2707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2.0000000000000001E-4</v>
      </c>
      <c r="C44" s="6">
        <v>2.5999999999999999E-3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3.3E-3</v>
      </c>
      <c r="C45" s="6">
        <v>5.2900000000000003E-2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2.9999999999999997E-4</v>
      </c>
      <c r="C46" s="6">
        <v>5.0000000000000001E-4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-1E-3</v>
      </c>
      <c r="C47" s="6">
        <v>-8.0000000000000004E-4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-2.0000000000000001E-4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2.0000000000000001E-4</v>
      </c>
      <c r="C50" s="6">
        <v>3.5999999999999999E-3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-2.9999999999999997E-4</v>
      </c>
      <c r="C54" s="6">
        <v>1.2199999999999999E-2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2.1899999999999999E-2</v>
      </c>
      <c r="C55" s="8">
        <f>SUM(C36:C54)</f>
        <v>1.0000000000000002</v>
      </c>
      <c r="D55" s="16">
        <f t="shared" ref="D55:I55" si="9">SUM(D36:D54)</f>
        <v>0</v>
      </c>
      <c r="E55" s="17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2930.0628073248872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1.1000000000000001E-2</v>
      </c>
      <c r="C57" s="23">
        <v>0.81209999999999993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1.09E-2</v>
      </c>
      <c r="C58" s="6">
        <v>0.18789999999999998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2.1900000000000003E-2</v>
      </c>
      <c r="C59" s="8">
        <f t="shared" si="10"/>
        <v>0.99999999999999989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1.3500000000000002E-2</v>
      </c>
      <c r="C60" s="23">
        <v>0.90469999999999995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8.3999999999999995E-3</v>
      </c>
      <c r="C61" s="6">
        <v>9.5299999999999996E-2</v>
      </c>
      <c r="D61" s="14"/>
      <c r="E61" s="15"/>
      <c r="F61" s="22"/>
      <c r="G61" s="6"/>
      <c r="H61" s="29"/>
      <c r="I61" s="15"/>
    </row>
    <row r="62" spans="1:9" ht="15" x14ac:dyDescent="0.25">
      <c r="A62" s="96" t="s">
        <v>21</v>
      </c>
      <c r="B62" s="97">
        <f t="shared" ref="B62:I62" si="11">SUM(B60:B61)</f>
        <v>2.1900000000000003E-2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topLeftCell="A7" zoomScale="80" zoomScaleNormal="8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48.140625" customWidth="1"/>
    <col min="2" max="2" width="17.7109375" customWidth="1"/>
    <col min="3" max="3" width="18.85546875" customWidth="1"/>
    <col min="4" max="4" width="17.28515625" customWidth="1"/>
    <col min="5" max="5" width="17.42578125" customWidth="1"/>
    <col min="6" max="6" width="21.5703125" customWidth="1"/>
    <col min="7" max="7" width="22" customWidth="1"/>
    <col min="8" max="8" width="20.140625" customWidth="1"/>
    <col min="9" max="9" width="18.42578125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7.000000000000001E-4</v>
      </c>
      <c r="C6" s="6">
        <v>8.4199999999999997E-2</v>
      </c>
      <c r="D6" s="14">
        <v>2.9999999999999997E-4</v>
      </c>
      <c r="E6" s="15">
        <v>6.3399999999999998E-2</v>
      </c>
      <c r="F6" s="5">
        <v>1E-3</v>
      </c>
      <c r="G6" s="6">
        <v>7.0199999999999999E-2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4.0000000000000002E-4</v>
      </c>
      <c r="C7" s="6">
        <v>0.30690000000000001</v>
      </c>
      <c r="D7" s="14">
        <v>-2.3E-3</v>
      </c>
      <c r="E7" s="15">
        <v>0.32020000000000004</v>
      </c>
      <c r="F7" s="5">
        <v>2.0999999999999999E-3</v>
      </c>
      <c r="G7" s="6">
        <v>0.315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1.9E-3</v>
      </c>
      <c r="C10" s="6">
        <v>0.26979999999999998</v>
      </c>
      <c r="D10" s="14">
        <v>1.2999999999999999E-3</v>
      </c>
      <c r="E10" s="15">
        <v>0.26789999999999997</v>
      </c>
      <c r="F10" s="5">
        <v>2.8999999999999998E-3</v>
      </c>
      <c r="G10" s="6">
        <v>0.25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2.0000000000000001E-4</v>
      </c>
      <c r="C11" s="6">
        <v>1.38E-2</v>
      </c>
      <c r="D11" s="14">
        <v>2.0000000000000001E-4</v>
      </c>
      <c r="E11" s="15">
        <v>1.41E-2</v>
      </c>
      <c r="F11" s="5">
        <v>7.000000000000001E-4</v>
      </c>
      <c r="G11" s="6">
        <v>1.43E-2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2.3E-3</v>
      </c>
      <c r="C12" s="6">
        <v>0.18280000000000002</v>
      </c>
      <c r="D12" s="14">
        <v>1.1000000000000001E-3</v>
      </c>
      <c r="E12" s="15">
        <v>0.18600000000000003</v>
      </c>
      <c r="F12" s="5">
        <v>8.6999999999999994E-3</v>
      </c>
      <c r="G12" s="6">
        <v>0.19210000000000002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3.0999999999999999E-3</v>
      </c>
      <c r="C13" s="6">
        <v>0.1143</v>
      </c>
      <c r="D13" s="14">
        <v>4.5999999999999999E-3</v>
      </c>
      <c r="E13" s="15">
        <v>0.1191</v>
      </c>
      <c r="F13" s="5">
        <v>4.0999999999999995E-3</v>
      </c>
      <c r="G13" s="6">
        <v>0.1231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-1E-4</v>
      </c>
      <c r="C15" s="6">
        <v>3.4999999999999996E-3</v>
      </c>
      <c r="D15" s="14">
        <v>4.0000000000000002E-4</v>
      </c>
      <c r="E15" s="15">
        <v>3.7000000000000002E-3</v>
      </c>
      <c r="F15" s="5">
        <v>5.9999999999999995E-4</v>
      </c>
      <c r="G15" s="6">
        <v>3.8E-3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2.0000000000000001E-4</v>
      </c>
      <c r="D16" s="14">
        <v>2.9999999999999997E-4</v>
      </c>
      <c r="E16" s="15">
        <v>2.0000000000000001E-4</v>
      </c>
      <c r="F16" s="5">
        <v>5.0000000000000001E-4</v>
      </c>
      <c r="G16" s="6">
        <v>2.0000000000000001E-4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0</v>
      </c>
      <c r="C17" s="6">
        <v>1.8E-3</v>
      </c>
      <c r="D17" s="14">
        <v>2.9999999999999997E-4</v>
      </c>
      <c r="E17" s="15">
        <v>5.1000000000000004E-3</v>
      </c>
      <c r="F17" s="5">
        <v>-4.0000000000000002E-4</v>
      </c>
      <c r="G17" s="6">
        <v>-2.0000000000000001E-4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-1E-4</v>
      </c>
      <c r="C20" s="6">
        <v>1.7399999999999999E-2</v>
      </c>
      <c r="D20" s="14">
        <v>2.9999999999999997E-4</v>
      </c>
      <c r="E20" s="15">
        <v>1.7500000000000002E-2</v>
      </c>
      <c r="F20" s="5">
        <v>5.9999999999999995E-4</v>
      </c>
      <c r="G20" s="6">
        <v>1.7299999999999999E-2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1E-4</v>
      </c>
      <c r="C24" s="6">
        <v>5.3E-3</v>
      </c>
      <c r="D24" s="14">
        <v>2.9999999999999997E-4</v>
      </c>
      <c r="E24" s="15">
        <v>2.8000000000000004E-3</v>
      </c>
      <c r="F24" s="5">
        <v>4.0000000000000002E-4</v>
      </c>
      <c r="G24" s="6">
        <v>1.4199999999999999E-2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G25" si="0">SUM(B6:B24)</f>
        <v>8.5000000000000006E-3</v>
      </c>
      <c r="C25" s="8">
        <f t="shared" si="0"/>
        <v>1</v>
      </c>
      <c r="D25" s="16">
        <f t="shared" si="0"/>
        <v>6.7999999999999996E-3</v>
      </c>
      <c r="E25" s="17">
        <f t="shared" si="0"/>
        <v>1</v>
      </c>
      <c r="F25" s="7">
        <f t="shared" si="0"/>
        <v>2.12E-2</v>
      </c>
      <c r="G25" s="8">
        <f t="shared" si="0"/>
        <v>1</v>
      </c>
      <c r="H25" s="16">
        <f t="shared" ref="H25:M25" si="1">SUM(H6:H24)</f>
        <v>0</v>
      </c>
      <c r="I25" s="17">
        <f t="shared" si="1"/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7">
        <f t="shared" si="1"/>
        <v>0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18747.460184020212</v>
      </c>
      <c r="C26" s="11"/>
      <c r="D26" s="18">
        <v>15153.432970094003</v>
      </c>
      <c r="E26" s="11"/>
      <c r="F26" s="10">
        <v>44259.075849780595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8.3000000000000001E-3</v>
      </c>
      <c r="C27" s="23">
        <v>0.95389999999999997</v>
      </c>
      <c r="D27" s="29">
        <v>4.1999999999999997E-3</v>
      </c>
      <c r="E27" s="30">
        <v>0.95269999999999999</v>
      </c>
      <c r="F27" s="22">
        <v>1.89E-2</v>
      </c>
      <c r="G27" s="23">
        <v>0.94590000000000007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2.0000000000000001E-4</v>
      </c>
      <c r="C28" s="6">
        <v>4.6100000000000002E-2</v>
      </c>
      <c r="D28" s="14">
        <v>2.5999999999999999E-3</v>
      </c>
      <c r="E28" s="15">
        <v>4.7300000000000002E-2</v>
      </c>
      <c r="F28" s="5">
        <v>2.3E-3</v>
      </c>
      <c r="G28" s="6">
        <v>5.4100000000000002E-2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8.5000000000000006E-3</v>
      </c>
      <c r="C29" s="8">
        <f t="shared" si="3"/>
        <v>1</v>
      </c>
      <c r="D29" s="16">
        <f t="shared" si="3"/>
        <v>6.7999999999999996E-3</v>
      </c>
      <c r="E29" s="17">
        <f t="shared" si="3"/>
        <v>1</v>
      </c>
      <c r="F29" s="24">
        <f t="shared" si="3"/>
        <v>2.12E-2</v>
      </c>
      <c r="G29" s="8">
        <f t="shared" si="3"/>
        <v>1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8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8.6999999999999994E-3</v>
      </c>
      <c r="C30" s="23">
        <v>0.96</v>
      </c>
      <c r="D30" s="29">
        <v>5.1000000000000004E-3</v>
      </c>
      <c r="E30" s="30">
        <v>0.96189999999999998</v>
      </c>
      <c r="F30" s="22">
        <v>1.8100000000000002E-2</v>
      </c>
      <c r="G30" s="23">
        <v>0.95050000000000001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-2.0000000000000001E-4</v>
      </c>
      <c r="C31" s="6">
        <v>0.04</v>
      </c>
      <c r="D31" s="14">
        <v>1.7000000000000001E-3</v>
      </c>
      <c r="E31" s="15">
        <v>3.8100000000000002E-2</v>
      </c>
      <c r="F31" s="5">
        <v>3.0999999999999999E-3</v>
      </c>
      <c r="G31" s="6">
        <v>4.9500000000000002E-2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6">SUM(B30:B31)</f>
        <v>8.4999999999999989E-3</v>
      </c>
      <c r="C32" s="98">
        <f t="shared" si="6"/>
        <v>1</v>
      </c>
      <c r="D32" s="99">
        <f t="shared" si="6"/>
        <v>6.8000000000000005E-3</v>
      </c>
      <c r="E32" s="100">
        <f t="shared" si="6"/>
        <v>1</v>
      </c>
      <c r="F32" s="97">
        <f t="shared" si="6"/>
        <v>2.12E-2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8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99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16" ht="15" x14ac:dyDescent="0.25">
      <c r="A33" s="102" t="s">
        <v>68</v>
      </c>
      <c r="B33" s="103" t="s">
        <v>69</v>
      </c>
      <c r="C33" s="107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6" ht="15" x14ac:dyDescent="0.25">
      <c r="A34" s="102" t="s">
        <v>29</v>
      </c>
      <c r="B34" s="103" t="s">
        <v>64</v>
      </c>
      <c r="C34" s="107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  <c r="P34" s="32"/>
    </row>
    <row r="35" spans="1:16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16" ht="14.25" x14ac:dyDescent="0.2">
      <c r="A36" s="92" t="s">
        <v>2</v>
      </c>
      <c r="B36" s="5">
        <v>2E-3</v>
      </c>
      <c r="C36" s="6">
        <v>7.0199999999999999E-2</v>
      </c>
      <c r="D36" s="14"/>
      <c r="E36" s="15"/>
      <c r="F36" s="5"/>
      <c r="G36" s="6"/>
      <c r="H36" s="14"/>
      <c r="I36" s="15"/>
      <c r="N36" s="72"/>
    </row>
    <row r="37" spans="1:16" ht="14.25" x14ac:dyDescent="0.2">
      <c r="A37" s="93" t="s">
        <v>3</v>
      </c>
      <c r="B37" s="5">
        <v>2.9999999999999997E-4</v>
      </c>
      <c r="C37" s="6">
        <v>0.315</v>
      </c>
      <c r="D37" s="14"/>
      <c r="E37" s="15"/>
      <c r="F37" s="5"/>
      <c r="G37" s="6"/>
      <c r="H37" s="14"/>
      <c r="I37" s="15"/>
    </row>
    <row r="38" spans="1:16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16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16" ht="14.25" x14ac:dyDescent="0.2">
      <c r="A40" s="93" t="s">
        <v>6</v>
      </c>
      <c r="B40" s="5">
        <v>6.1999999999999998E-3</v>
      </c>
      <c r="C40" s="6">
        <v>0.25</v>
      </c>
      <c r="D40" s="14"/>
      <c r="E40" s="15"/>
      <c r="F40" s="5"/>
      <c r="G40" s="6"/>
      <c r="H40" s="14"/>
      <c r="I40" s="15"/>
    </row>
    <row r="41" spans="1:16" ht="14.25" x14ac:dyDescent="0.2">
      <c r="A41" s="93" t="s">
        <v>7</v>
      </c>
      <c r="B41" s="5">
        <v>1.1000000000000001E-3</v>
      </c>
      <c r="C41" s="6">
        <v>1.43E-2</v>
      </c>
      <c r="D41" s="14"/>
      <c r="E41" s="15"/>
      <c r="F41" s="5"/>
      <c r="G41" s="6"/>
      <c r="H41" s="14"/>
      <c r="I41" s="15"/>
    </row>
    <row r="42" spans="1:16" ht="14.25" x14ac:dyDescent="0.2">
      <c r="A42" s="93" t="s">
        <v>8</v>
      </c>
      <c r="B42" s="5">
        <v>1.2199999999999999E-2</v>
      </c>
      <c r="C42" s="6">
        <v>0.19210000000000002</v>
      </c>
      <c r="D42" s="14"/>
      <c r="E42" s="15"/>
      <c r="F42" s="5"/>
      <c r="G42" s="6"/>
      <c r="H42" s="14"/>
      <c r="I42" s="15"/>
    </row>
    <row r="43" spans="1:16" ht="14.25" x14ac:dyDescent="0.2">
      <c r="A43" s="93" t="s">
        <v>60</v>
      </c>
      <c r="B43" s="5">
        <v>1.1899999999999999E-2</v>
      </c>
      <c r="C43" s="6">
        <v>0.1231</v>
      </c>
      <c r="D43" s="14"/>
      <c r="E43" s="15"/>
      <c r="F43" s="5"/>
      <c r="G43" s="6"/>
      <c r="H43" s="14"/>
      <c r="I43" s="15"/>
    </row>
    <row r="44" spans="1:16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15"/>
    </row>
    <row r="45" spans="1:16" ht="14.25" x14ac:dyDescent="0.2">
      <c r="A45" s="93" t="s">
        <v>11</v>
      </c>
      <c r="B45" s="5">
        <v>8.9999999999999998E-4</v>
      </c>
      <c r="C45" s="6">
        <v>3.8E-3</v>
      </c>
      <c r="D45" s="14"/>
      <c r="E45" s="15"/>
      <c r="F45" s="5"/>
      <c r="G45" s="6"/>
      <c r="H45" s="14"/>
      <c r="I45" s="15"/>
    </row>
    <row r="46" spans="1:16" ht="14.25" x14ac:dyDescent="0.2">
      <c r="A46" s="93" t="s">
        <v>12</v>
      </c>
      <c r="B46" s="5">
        <v>8.9999999999999998E-4</v>
      </c>
      <c r="C46" s="6">
        <v>2.0000000000000001E-4</v>
      </c>
      <c r="D46" s="14"/>
      <c r="E46" s="15"/>
      <c r="F46" s="5"/>
      <c r="G46" s="6"/>
      <c r="H46" s="14"/>
      <c r="I46" s="15"/>
    </row>
    <row r="47" spans="1:16" ht="14.25" x14ac:dyDescent="0.2">
      <c r="A47" s="93" t="s">
        <v>13</v>
      </c>
      <c r="B47" s="5">
        <v>-1E-4</v>
      </c>
      <c r="C47" s="6">
        <v>-2.0000000000000001E-4</v>
      </c>
      <c r="D47" s="14"/>
      <c r="E47" s="15"/>
      <c r="F47" s="5"/>
      <c r="G47" s="6"/>
      <c r="H47" s="14"/>
      <c r="I47" s="15"/>
    </row>
    <row r="48" spans="1:16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8.9999999999999998E-4</v>
      </c>
      <c r="C50" s="6">
        <v>1.7299999999999999E-2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5.9999999999999995E-4</v>
      </c>
      <c r="C54" s="6">
        <v>1.4199999999999999E-2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3.6899999999999995E-2</v>
      </c>
      <c r="C55" s="8">
        <f>SUM(C36:C54)</f>
        <v>1</v>
      </c>
      <c r="D55" s="16">
        <f t="shared" ref="D55:I55" si="9">SUM(D36:D54)</f>
        <v>0</v>
      </c>
      <c r="E55" s="17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78159.969003894803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3.1800000000000002E-2</v>
      </c>
      <c r="C57" s="23">
        <v>0.94590000000000007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5.1000000000000004E-3</v>
      </c>
      <c r="C58" s="6">
        <v>5.4100000000000002E-2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3.6900000000000002E-2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3.2300000000000002E-2</v>
      </c>
      <c r="C60" s="23">
        <v>0.95050000000000001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4.5999999999999999E-3</v>
      </c>
      <c r="C61" s="6">
        <v>4.9500000000000002E-2</v>
      </c>
      <c r="D61" s="14"/>
      <c r="E61" s="15"/>
      <c r="F61" s="22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3.6900000000000002E-2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60.5703125" customWidth="1"/>
    <col min="2" max="2" width="18.7109375" customWidth="1"/>
    <col min="3" max="3" width="18.140625" customWidth="1"/>
    <col min="4" max="4" width="17.140625" customWidth="1"/>
    <col min="5" max="5" width="16.85546875" customWidth="1"/>
    <col min="6" max="6" width="20.7109375" customWidth="1"/>
    <col min="7" max="7" width="22.28515625" customWidth="1"/>
    <col min="8" max="8" width="19.85546875" customWidth="1"/>
    <col min="9" max="9" width="20.28515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42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1E-4</v>
      </c>
      <c r="C6" s="6">
        <v>4.9399999999999999E-2</v>
      </c>
      <c r="D6" s="14">
        <v>0</v>
      </c>
      <c r="E6" s="15">
        <v>4.8099999999999997E-2</v>
      </c>
      <c r="F6" s="5">
        <v>1E-4</v>
      </c>
      <c r="G6" s="6">
        <v>4.9399999999999999E-2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1.9E-3</v>
      </c>
      <c r="C7" s="6">
        <v>0.79449999999999998</v>
      </c>
      <c r="D7" s="14">
        <v>-3.9000000000000003E-3</v>
      </c>
      <c r="E7" s="15">
        <v>0.79209999999999992</v>
      </c>
      <c r="F7" s="5">
        <v>3.5999999999999999E-3</v>
      </c>
      <c r="G7" s="6">
        <v>0.79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8.9999999999999998E-4</v>
      </c>
      <c r="C10" s="6">
        <v>0.1361</v>
      </c>
      <c r="D10" s="14">
        <v>4.0000000000000002E-4</v>
      </c>
      <c r="E10" s="15">
        <v>0.1391</v>
      </c>
      <c r="F10" s="5">
        <v>1.1999999999999999E-3</v>
      </c>
      <c r="G10" s="6">
        <v>0.13669999999999999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2.0000000000000001E-4</v>
      </c>
      <c r="C11" s="6">
        <v>7.8000000000000005E-3</v>
      </c>
      <c r="D11" s="14">
        <v>0</v>
      </c>
      <c r="E11" s="15">
        <v>8.0000000000000002E-3</v>
      </c>
      <c r="F11" s="5">
        <v>1E-4</v>
      </c>
      <c r="G11" s="6">
        <v>8.5000000000000006E-3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2.0999999999999999E-3</v>
      </c>
      <c r="D15" s="14">
        <v>0</v>
      </c>
      <c r="E15" s="15">
        <v>2.2000000000000001E-3</v>
      </c>
      <c r="F15" s="5">
        <v>1E-4</v>
      </c>
      <c r="G15" s="6">
        <v>2.3999999999999998E-3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0</v>
      </c>
      <c r="C20" s="6">
        <v>1.01E-2</v>
      </c>
      <c r="D20" s="14">
        <v>0</v>
      </c>
      <c r="E20" s="15">
        <v>1.0500000000000001E-2</v>
      </c>
      <c r="F20" s="5">
        <v>1E-4</v>
      </c>
      <c r="G20" s="6">
        <v>1.3000000000000001E-2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7">
        <f t="shared" ref="B25:J25" si="0">SUM(B6:B24)</f>
        <v>3.0999999999999999E-3</v>
      </c>
      <c r="C25" s="8">
        <f t="shared" si="0"/>
        <v>1</v>
      </c>
      <c r="D25" s="16">
        <f t="shared" si="0"/>
        <v>-3.5000000000000001E-3</v>
      </c>
      <c r="E25" s="17">
        <f t="shared" si="0"/>
        <v>0.99999999999999989</v>
      </c>
      <c r="F25" s="7">
        <f t="shared" si="0"/>
        <v>5.2000000000000006E-3</v>
      </c>
      <c r="G25" s="8">
        <f t="shared" si="0"/>
        <v>0.99999999999999989</v>
      </c>
      <c r="H25" s="82">
        <f>SUM(H6:H24)</f>
        <v>0</v>
      </c>
      <c r="I25" s="16">
        <f t="shared" ref="I25:Q25" si="1">SUM(I6:I24)</f>
        <v>0</v>
      </c>
      <c r="J25" s="7">
        <f t="shared" si="0"/>
        <v>0</v>
      </c>
      <c r="K25" s="8">
        <f t="shared" si="1"/>
        <v>0</v>
      </c>
      <c r="L25" s="16">
        <f t="shared" si="1"/>
        <v>0</v>
      </c>
      <c r="M25" s="16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1184.5301608088203</v>
      </c>
      <c r="C26" s="11"/>
      <c r="D26" s="18">
        <v>-1254.5637154667604</v>
      </c>
      <c r="E26" s="11"/>
      <c r="F26" s="10">
        <v>1760.2797572978702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3.0000000000000001E-3</v>
      </c>
      <c r="C27" s="23">
        <v>0.99040000000000006</v>
      </c>
      <c r="D27" s="29">
        <v>-3.4000000000000002E-3</v>
      </c>
      <c r="E27" s="30">
        <v>0.99109999999999998</v>
      </c>
      <c r="F27" s="22">
        <v>5.3E-3</v>
      </c>
      <c r="G27" s="23">
        <v>0.99080000000000001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1E-4</v>
      </c>
      <c r="C28" s="6">
        <v>9.5999999999999992E-3</v>
      </c>
      <c r="D28" s="14">
        <v>-1E-4</v>
      </c>
      <c r="E28" s="15">
        <v>8.8999999999999999E-3</v>
      </c>
      <c r="F28" s="5">
        <v>-1E-4</v>
      </c>
      <c r="G28" s="6">
        <v>9.1999999999999998E-3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3.0999999999999999E-3</v>
      </c>
      <c r="C29" s="8">
        <f t="shared" si="3"/>
        <v>1</v>
      </c>
      <c r="D29" s="16">
        <f t="shared" si="3"/>
        <v>-3.5000000000000001E-3</v>
      </c>
      <c r="E29" s="17">
        <f t="shared" si="3"/>
        <v>1</v>
      </c>
      <c r="F29" s="24">
        <f t="shared" si="3"/>
        <v>5.1999999999999998E-3</v>
      </c>
      <c r="G29" s="8">
        <f t="shared" si="3"/>
        <v>1</v>
      </c>
      <c r="H29" s="16">
        <f>SUM(H27:H28)</f>
        <v>0</v>
      </c>
      <c r="I29" s="16">
        <f>SUM(I11:I28)</f>
        <v>0</v>
      </c>
      <c r="J29" s="24">
        <f t="shared" ref="J29:Q29" si="4">SUM(J27:J28)</f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2.8999999999999998E-3</v>
      </c>
      <c r="C30" s="23">
        <v>0.98010000000000008</v>
      </c>
      <c r="D30" s="29">
        <v>-3.4999999999999996E-3</v>
      </c>
      <c r="E30" s="30">
        <v>0.97920000000000007</v>
      </c>
      <c r="F30" s="22">
        <v>4.8999999999999998E-3</v>
      </c>
      <c r="G30" s="23">
        <v>0.97620000000000007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2.0000000000000001E-4</v>
      </c>
      <c r="C31" s="6">
        <v>1.9900000000000001E-2</v>
      </c>
      <c r="D31" s="14">
        <v>0</v>
      </c>
      <c r="E31" s="15">
        <v>2.0799999999999999E-2</v>
      </c>
      <c r="F31" s="5">
        <v>2.9999999999999997E-4</v>
      </c>
      <c r="G31" s="6">
        <v>2.3799999999999998E-2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6">SUM(B30:B31)</f>
        <v>3.0999999999999999E-3</v>
      </c>
      <c r="C32" s="98">
        <f t="shared" si="6"/>
        <v>1</v>
      </c>
      <c r="D32" s="99">
        <f t="shared" si="6"/>
        <v>-3.4999999999999996E-3</v>
      </c>
      <c r="E32" s="100">
        <f t="shared" si="6"/>
        <v>1</v>
      </c>
      <c r="F32" s="97">
        <f t="shared" si="6"/>
        <v>5.1999999999999998E-3</v>
      </c>
      <c r="G32" s="98">
        <f t="shared" si="6"/>
        <v>1</v>
      </c>
      <c r="H32" s="99">
        <f>SUM(H30:H31)</f>
        <v>0</v>
      </c>
      <c r="I32" s="99">
        <f>SUM(I15:I31)</f>
        <v>0</v>
      </c>
      <c r="J32" s="97">
        <f t="shared" ref="J32:Q32" si="7">SUM(J30:J31)</f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99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2.0000000000000001E-4</v>
      </c>
      <c r="C36" s="6">
        <v>4.9399999999999999E-2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1.6000000000000001E-3</v>
      </c>
      <c r="C37" s="6">
        <v>0.79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2.3999999999999998E-3</v>
      </c>
      <c r="C40" s="6">
        <v>0.13669999999999999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2.0000000000000001E-4</v>
      </c>
      <c r="C41" s="6">
        <v>8.5000000000000006E-3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0</v>
      </c>
      <c r="C42" s="6">
        <v>0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0</v>
      </c>
      <c r="C43" s="6">
        <v>0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1E-4</v>
      </c>
      <c r="C45" s="6">
        <v>2.3999999999999998E-3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0</v>
      </c>
      <c r="C46" s="6">
        <v>0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0</v>
      </c>
      <c r="C47" s="6">
        <v>0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2.0000000000000001E-4</v>
      </c>
      <c r="C50" s="6">
        <v>1.3000000000000001E-2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4.6999999999999993E-3</v>
      </c>
      <c r="C55" s="8">
        <f>SUM(C36:C54)</f>
        <v>0.99999999999999989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1690.2462026399301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4.7999999999999996E-3</v>
      </c>
      <c r="C57" s="23">
        <v>0.99080000000000001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-1E-4</v>
      </c>
      <c r="C58" s="6">
        <v>9.1999999999999998E-3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4.6999999999999993E-3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4.1999999999999997E-3</v>
      </c>
      <c r="C60" s="23">
        <v>0.97620000000000007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5.0000000000000001E-4</v>
      </c>
      <c r="C61" s="6">
        <v>2.3799999999999998E-2</v>
      </c>
      <c r="D61" s="14"/>
      <c r="E61" s="15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4.6999999999999993E-3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49.140625" customWidth="1"/>
    <col min="2" max="2" width="18.140625" customWidth="1"/>
    <col min="3" max="3" width="18" customWidth="1"/>
    <col min="4" max="4" width="16.28515625" customWidth="1"/>
    <col min="5" max="5" width="16.140625" customWidth="1"/>
    <col min="6" max="6" width="22.28515625" customWidth="1"/>
    <col min="7" max="7" width="21.28515625" customWidth="1"/>
    <col min="8" max="8" width="20.7109375" customWidth="1"/>
    <col min="9" max="9" width="20.140625" customWidth="1"/>
    <col min="10" max="25" width="11.42578125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2.9999999999999997E-4</v>
      </c>
      <c r="C6" s="6">
        <v>7.0099999999999996E-2</v>
      </c>
      <c r="D6" s="14">
        <v>8.9999999999999998E-4</v>
      </c>
      <c r="E6" s="15">
        <v>0.1173</v>
      </c>
      <c r="F6" s="5">
        <v>1.5E-3</v>
      </c>
      <c r="G6" s="6">
        <v>0.12279999999999999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-2.0000000000000001E-4</v>
      </c>
      <c r="C7" s="6">
        <v>0.13220000000000001</v>
      </c>
      <c r="D7" s="14">
        <v>5.9999999999999995E-4</v>
      </c>
      <c r="E7" s="15">
        <v>8.4700000000000011E-2</v>
      </c>
      <c r="F7" s="5">
        <v>8.9999999999999998E-4</v>
      </c>
      <c r="G7" s="6">
        <v>8.1799999999999998E-2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2.0000000000000001E-4</v>
      </c>
      <c r="C10" s="6">
        <v>4.5400000000000003E-2</v>
      </c>
      <c r="D10" s="14">
        <v>1E-3</v>
      </c>
      <c r="E10" s="15">
        <v>4.0599999999999997E-2</v>
      </c>
      <c r="F10" s="5">
        <v>1.1999999999999999E-3</v>
      </c>
      <c r="G10" s="6">
        <v>3.39E-2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-2.0000000000000001E-4</v>
      </c>
      <c r="C11" s="6">
        <v>1.8E-3</v>
      </c>
      <c r="D11" s="14">
        <v>7.000000000000001E-4</v>
      </c>
      <c r="E11" s="15">
        <v>1.9E-3</v>
      </c>
      <c r="F11" s="5">
        <v>8.9999999999999998E-4</v>
      </c>
      <c r="G11" s="6">
        <v>1.8E-3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5.5000000000000005E-3</v>
      </c>
      <c r="C12" s="6">
        <v>0.41060000000000002</v>
      </c>
      <c r="D12" s="14">
        <v>3.4999999999999996E-3</v>
      </c>
      <c r="E12" s="15">
        <v>0.41249999999999998</v>
      </c>
      <c r="F12" s="5">
        <v>1.78E-2</v>
      </c>
      <c r="G12" s="6">
        <v>0.4118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9.1000000000000004E-3</v>
      </c>
      <c r="C13" s="6">
        <v>0.31929999999999997</v>
      </c>
      <c r="D13" s="14">
        <v>1.24E-2</v>
      </c>
      <c r="E13" s="15">
        <v>0.3271</v>
      </c>
      <c r="F13" s="5">
        <v>9.4999999999999998E-3</v>
      </c>
      <c r="G13" s="6">
        <v>0.32350000000000001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4.0000000000000002E-4</v>
      </c>
      <c r="D16" s="14">
        <v>8.0000000000000004E-4</v>
      </c>
      <c r="E16" s="15">
        <v>5.0000000000000001E-4</v>
      </c>
      <c r="F16" s="5">
        <v>8.0000000000000004E-4</v>
      </c>
      <c r="G16" s="6">
        <v>4.0000000000000002E-4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6" ht="14.25" x14ac:dyDescent="0.2">
      <c r="A17" s="93" t="s">
        <v>13</v>
      </c>
      <c r="B17" s="5">
        <v>-1E-4</v>
      </c>
      <c r="C17" s="6">
        <v>2.3E-3</v>
      </c>
      <c r="D17" s="14">
        <v>5.0000000000000001E-4</v>
      </c>
      <c r="E17" s="15">
        <v>7.6E-3</v>
      </c>
      <c r="F17" s="5">
        <v>-5.9999999999999995E-4</v>
      </c>
      <c r="G17" s="6">
        <v>7.000000000000001E-4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6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6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6" ht="14.25" x14ac:dyDescent="0.2">
      <c r="A20" s="93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6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6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6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6" ht="14.25" x14ac:dyDescent="0.2">
      <c r="A24" s="93" t="s">
        <v>20</v>
      </c>
      <c r="B24" s="5">
        <v>1E-4</v>
      </c>
      <c r="C24" s="6">
        <v>1.7899999999999999E-2</v>
      </c>
      <c r="D24" s="14">
        <v>5.9999999999999995E-4</v>
      </c>
      <c r="E24" s="15">
        <v>7.8000000000000005E-3</v>
      </c>
      <c r="F24" s="5">
        <v>3.4000000000000002E-3</v>
      </c>
      <c r="G24" s="6">
        <v>2.3300000000000001E-2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6" ht="15" x14ac:dyDescent="0.25">
      <c r="A25" s="94" t="s">
        <v>21</v>
      </c>
      <c r="B25" s="7">
        <f t="shared" ref="B25:G25" si="0">SUM(B6:B24)</f>
        <v>1.4700000000000001E-2</v>
      </c>
      <c r="C25" s="8">
        <f t="shared" si="0"/>
        <v>1</v>
      </c>
      <c r="D25" s="16">
        <f t="shared" si="0"/>
        <v>2.0999999999999998E-2</v>
      </c>
      <c r="E25" s="17">
        <f t="shared" si="0"/>
        <v>1</v>
      </c>
      <c r="F25" s="7">
        <f t="shared" si="0"/>
        <v>3.5400000000000001E-2</v>
      </c>
      <c r="G25" s="8">
        <f t="shared" si="0"/>
        <v>1</v>
      </c>
      <c r="H25" s="16">
        <f t="shared" ref="H25:Q25" si="1">SUM(H6:H24)</f>
        <v>0</v>
      </c>
      <c r="I25" s="17">
        <f t="shared" si="1"/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6" ht="15" x14ac:dyDescent="0.25">
      <c r="A26" s="95" t="s">
        <v>28</v>
      </c>
      <c r="B26" s="10">
        <v>3302.1956433244895</v>
      </c>
      <c r="C26" s="11"/>
      <c r="D26" s="18">
        <v>4611.8149958239865</v>
      </c>
      <c r="E26" s="11"/>
      <c r="F26" s="10">
        <v>7483.55337652239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6" ht="14.25" x14ac:dyDescent="0.2">
      <c r="A27" s="92" t="s">
        <v>22</v>
      </c>
      <c r="B27" s="22">
        <v>1.44E-2</v>
      </c>
      <c r="C27" s="23">
        <v>0.9154000000000001</v>
      </c>
      <c r="D27" s="29">
        <v>1.43E-2</v>
      </c>
      <c r="E27" s="30">
        <v>0.9163</v>
      </c>
      <c r="F27" s="22">
        <v>3.0699999999999998E-2</v>
      </c>
      <c r="G27" s="23">
        <v>0.91060000000000008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6" ht="14.25" x14ac:dyDescent="0.2">
      <c r="A28" s="93" t="s">
        <v>23</v>
      </c>
      <c r="B28" s="5">
        <v>2.9999999999999997E-4</v>
      </c>
      <c r="C28" s="6">
        <v>8.4600000000000009E-2</v>
      </c>
      <c r="D28" s="14">
        <v>6.7000000000000002E-3</v>
      </c>
      <c r="E28" s="15">
        <v>8.3699999999999997E-2</v>
      </c>
      <c r="F28" s="5">
        <v>4.6999999999999993E-3</v>
      </c>
      <c r="G28" s="6">
        <v>8.9399999999999993E-2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  <c r="Z28" s="32"/>
    </row>
    <row r="29" spans="1:26" ht="15" x14ac:dyDescent="0.25">
      <c r="A29" s="94" t="s">
        <v>21</v>
      </c>
      <c r="B29" s="24">
        <f t="shared" ref="B29:G29" si="3">SUM(B27:B28)</f>
        <v>1.47E-2</v>
      </c>
      <c r="C29" s="8">
        <f t="shared" si="3"/>
        <v>1</v>
      </c>
      <c r="D29" s="16">
        <f t="shared" si="3"/>
        <v>2.1000000000000001E-2</v>
      </c>
      <c r="E29" s="17">
        <f t="shared" si="3"/>
        <v>1</v>
      </c>
      <c r="F29" s="24">
        <f t="shared" si="3"/>
        <v>3.5400000000000001E-2</v>
      </c>
      <c r="G29" s="8">
        <f t="shared" si="3"/>
        <v>1</v>
      </c>
      <c r="H29" s="16">
        <f>SUM(H27:H28)</f>
        <v>0</v>
      </c>
      <c r="I29" s="17">
        <f>SUM(I27:I28)</f>
        <v>0</v>
      </c>
      <c r="J29" s="24">
        <f t="shared" ref="J29:Q29" si="4">SUM(J27:J28)</f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6" ht="14.25" x14ac:dyDescent="0.2">
      <c r="A30" s="92" t="s">
        <v>24</v>
      </c>
      <c r="B30" s="22">
        <v>1.54E-2</v>
      </c>
      <c r="C30" s="23">
        <v>0.98019999999999996</v>
      </c>
      <c r="D30" s="29">
        <v>1.8000000000000002E-2</v>
      </c>
      <c r="E30" s="30">
        <v>0.99029999999999996</v>
      </c>
      <c r="F30" s="22">
        <v>2.8999999999999998E-2</v>
      </c>
      <c r="G30" s="23">
        <v>0.97489999999999999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6" ht="14.25" x14ac:dyDescent="0.2">
      <c r="A31" s="93" t="s">
        <v>25</v>
      </c>
      <c r="B31" s="5">
        <v>-7.000000000000001E-4</v>
      </c>
      <c r="C31" s="6">
        <v>1.9799999999999998E-2</v>
      </c>
      <c r="D31" s="14">
        <v>3.0000000000000001E-3</v>
      </c>
      <c r="E31" s="15">
        <v>9.7000000000000003E-3</v>
      </c>
      <c r="F31" s="5">
        <v>6.4000000000000003E-3</v>
      </c>
      <c r="G31" s="6">
        <v>2.5099999999999997E-2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6" ht="15" x14ac:dyDescent="0.25">
      <c r="A32" s="96" t="s">
        <v>21</v>
      </c>
      <c r="B32" s="97">
        <f t="shared" ref="B32:G32" si="6">SUM(B30:B31)</f>
        <v>1.4700000000000001E-2</v>
      </c>
      <c r="C32" s="98">
        <f t="shared" si="6"/>
        <v>1</v>
      </c>
      <c r="D32" s="99">
        <f t="shared" si="6"/>
        <v>2.1000000000000001E-2</v>
      </c>
      <c r="E32" s="100">
        <f t="shared" si="6"/>
        <v>1</v>
      </c>
      <c r="F32" s="97">
        <f t="shared" si="6"/>
        <v>3.5400000000000001E-2</v>
      </c>
      <c r="G32" s="98">
        <f t="shared" si="6"/>
        <v>1</v>
      </c>
      <c r="H32" s="99">
        <f t="shared" ref="H32:Q32" si="7">SUM(H30:H31)</f>
        <v>0</v>
      </c>
      <c r="I32" s="100">
        <f t="shared" si="7"/>
        <v>0</v>
      </c>
      <c r="J32" s="97">
        <f t="shared" si="7"/>
        <v>0</v>
      </c>
      <c r="K32" s="98">
        <f t="shared" si="7"/>
        <v>0</v>
      </c>
      <c r="L32" s="99">
        <f t="shared" si="7"/>
        <v>0</v>
      </c>
      <c r="M32" s="100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99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2.7000000000000001E-3</v>
      </c>
      <c r="C36" s="6">
        <v>0.12279999999999999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1.4000000000000002E-3</v>
      </c>
      <c r="C37" s="6">
        <v>8.1799999999999998E-2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2.5000000000000001E-3</v>
      </c>
      <c r="C40" s="6">
        <v>3.39E-2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1.4000000000000002E-3</v>
      </c>
      <c r="C41" s="6">
        <v>1.8E-3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2.7099999999999999E-2</v>
      </c>
      <c r="C42" s="6">
        <v>0.4118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3.15E-2</v>
      </c>
      <c r="C43" s="6">
        <v>0.32350000000000001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1.7000000000000001E-3</v>
      </c>
      <c r="C46" s="6">
        <v>4.0000000000000002E-4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0</v>
      </c>
      <c r="C47" s="6">
        <v>7.000000000000001E-4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4.3E-3</v>
      </c>
      <c r="C54" s="6">
        <v>2.3300000000000001E-2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7.2599999999999998E-2</v>
      </c>
      <c r="C55" s="8">
        <f>SUM(C36:C54)</f>
        <v>1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15397.564015670865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6.0599999999999994E-2</v>
      </c>
      <c r="C57" s="23">
        <v>0.91060000000000008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1.2E-2</v>
      </c>
      <c r="C58" s="6">
        <v>8.9399999999999993E-2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7.2599999999999998E-2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6.3700000000000007E-2</v>
      </c>
      <c r="C60" s="23">
        <v>0.97489999999999999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8.8999999999999999E-3</v>
      </c>
      <c r="C61" s="6">
        <v>2.5099999999999997E-2</v>
      </c>
      <c r="D61" s="14"/>
      <c r="E61" s="15"/>
      <c r="F61" s="22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7.2600000000000012E-2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topLeftCell="A16" zoomScale="80" zoomScaleNormal="8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58.85546875" customWidth="1"/>
    <col min="2" max="2" width="18.7109375" customWidth="1"/>
    <col min="3" max="3" width="17.7109375" customWidth="1"/>
    <col min="4" max="4" width="18.28515625" customWidth="1"/>
    <col min="5" max="5" width="17" customWidth="1"/>
    <col min="6" max="6" width="21.5703125" customWidth="1"/>
    <col min="7" max="7" width="21.28515625" customWidth="1"/>
    <col min="8" max="8" width="21.7109375" customWidth="1"/>
    <col min="9" max="9" width="19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1E-4</v>
      </c>
      <c r="C6" s="6">
        <v>3.04E-2</v>
      </c>
      <c r="D6" s="14">
        <v>0</v>
      </c>
      <c r="E6" s="15">
        <v>6.7100000000000007E-2</v>
      </c>
      <c r="F6" s="5">
        <v>1E-4</v>
      </c>
      <c r="G6" s="6">
        <v>6.6100000000000006E-2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2.5999999999999999E-3</v>
      </c>
      <c r="C7" s="6">
        <v>0.84200000000000008</v>
      </c>
      <c r="D7" s="14">
        <v>-3.7000000000000002E-3</v>
      </c>
      <c r="E7" s="15">
        <v>0.80920000000000003</v>
      </c>
      <c r="F7" s="5">
        <v>3.9000000000000003E-3</v>
      </c>
      <c r="G7" s="6">
        <v>0.81010000000000004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8.9999999999999998E-4</v>
      </c>
      <c r="C10" s="6">
        <v>9.3800000000000008E-2</v>
      </c>
      <c r="D10" s="14">
        <v>-2.0000000000000001E-4</v>
      </c>
      <c r="E10" s="15">
        <v>8.9600000000000013E-2</v>
      </c>
      <c r="F10" s="5">
        <v>7.000000000000001E-4</v>
      </c>
      <c r="G10" s="6">
        <v>8.9499999999999996E-2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2.9999999999999997E-4</v>
      </c>
      <c r="C11" s="6">
        <v>1.4999999999999999E-2</v>
      </c>
      <c r="D11" s="14">
        <v>-1E-4</v>
      </c>
      <c r="E11" s="15">
        <v>1.5100000000000001E-2</v>
      </c>
      <c r="F11" s="5">
        <v>2.0000000000000001E-4</v>
      </c>
      <c r="G11" s="6">
        <v>1.5100000000000001E-2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1E-4</v>
      </c>
      <c r="C14" s="6">
        <v>1.49E-2</v>
      </c>
      <c r="D14" s="14">
        <v>0</v>
      </c>
      <c r="E14" s="15">
        <v>1.5100000000000001E-2</v>
      </c>
      <c r="F14" s="5">
        <v>1E-4</v>
      </c>
      <c r="G14" s="6">
        <v>1.5100000000000001E-2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-2.9999999999999997E-4</v>
      </c>
      <c r="C17" s="6">
        <v>0</v>
      </c>
      <c r="D17" s="14">
        <v>-2.0000000000000001E-4</v>
      </c>
      <c r="E17" s="15">
        <v>-2.0000000000000001E-4</v>
      </c>
      <c r="F17" s="5">
        <v>2.9999999999999997E-4</v>
      </c>
      <c r="G17" s="6">
        <v>1E-4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0</v>
      </c>
      <c r="C20" s="6">
        <v>3.4000000000000002E-3</v>
      </c>
      <c r="D20" s="14">
        <v>0</v>
      </c>
      <c r="E20" s="15">
        <v>4.0999999999999995E-3</v>
      </c>
      <c r="F20" s="5">
        <v>0</v>
      </c>
      <c r="G20" s="6">
        <v>4.0000000000000001E-3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0</v>
      </c>
      <c r="C24" s="6">
        <v>5.0000000000000001E-4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M25" si="0">SUM(B6:B24)</f>
        <v>3.7000000000000002E-3</v>
      </c>
      <c r="C25" s="8">
        <f t="shared" si="0"/>
        <v>1</v>
      </c>
      <c r="D25" s="16">
        <f t="shared" si="0"/>
        <v>-4.1999999999999997E-3</v>
      </c>
      <c r="E25" s="17">
        <f t="shared" si="0"/>
        <v>1.0000000000000002</v>
      </c>
      <c r="F25" s="7">
        <f t="shared" si="0"/>
        <v>5.3E-3</v>
      </c>
      <c r="G25" s="8">
        <f t="shared" si="0"/>
        <v>1</v>
      </c>
      <c r="H25" s="16">
        <f t="shared" si="0"/>
        <v>0</v>
      </c>
      <c r="I25" s="17">
        <f t="shared" si="0"/>
        <v>0</v>
      </c>
      <c r="J25" s="7">
        <f t="shared" si="0"/>
        <v>0</v>
      </c>
      <c r="K25" s="8">
        <f>SUM(K6:K24)</f>
        <v>0</v>
      </c>
      <c r="L25" s="16">
        <f t="shared" si="0"/>
        <v>0</v>
      </c>
      <c r="M25" s="17">
        <f t="shared" si="0"/>
        <v>0</v>
      </c>
      <c r="N25" s="7">
        <f t="shared" ref="N25:S25" si="1">SUM(N6:N24)</f>
        <v>0</v>
      </c>
      <c r="O25" s="7">
        <f t="shared" si="1"/>
        <v>0</v>
      </c>
      <c r="P25" s="16">
        <f>SUM(P6:P24)</f>
        <v>0</v>
      </c>
      <c r="Q25" s="16">
        <f t="shared" si="1"/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2">
        <f t="shared" si="2"/>
        <v>0</v>
      </c>
      <c r="Y25" s="42">
        <f t="shared" si="2"/>
        <v>0</v>
      </c>
    </row>
    <row r="26" spans="1:25" ht="15" x14ac:dyDescent="0.25">
      <c r="A26" s="95" t="s">
        <v>28</v>
      </c>
      <c r="B26" s="10">
        <v>4024.3929566997999</v>
      </c>
      <c r="C26" s="11"/>
      <c r="D26" s="18">
        <v>-4579.2150055166912</v>
      </c>
      <c r="E26" s="11"/>
      <c r="F26" s="10">
        <v>5687.1408600630293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3.2000000000000002E-3</v>
      </c>
      <c r="C27" s="23">
        <v>0.96829999999999994</v>
      </c>
      <c r="D27" s="29">
        <v>-3.9000000000000003E-3</v>
      </c>
      <c r="E27" s="30">
        <v>0.97349999999999992</v>
      </c>
      <c r="F27" s="22">
        <v>5.0000000000000001E-3</v>
      </c>
      <c r="G27" s="23">
        <v>0.97340000000000004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5.0000000000000001E-4</v>
      </c>
      <c r="C28" s="6">
        <v>3.1699999999999999E-2</v>
      </c>
      <c r="D28" s="14">
        <v>-2.9999999999999997E-4</v>
      </c>
      <c r="E28" s="15">
        <v>2.6499999999999999E-2</v>
      </c>
      <c r="F28" s="5">
        <v>2.9999999999999997E-4</v>
      </c>
      <c r="G28" s="6">
        <v>2.6600000000000002E-2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I29" si="3">SUM(B27:B28)</f>
        <v>3.7000000000000002E-3</v>
      </c>
      <c r="C29" s="8">
        <f t="shared" si="3"/>
        <v>0.99999999999999989</v>
      </c>
      <c r="D29" s="16">
        <f t="shared" si="3"/>
        <v>-4.2000000000000006E-3</v>
      </c>
      <c r="E29" s="17">
        <f t="shared" si="3"/>
        <v>0.99999999999999989</v>
      </c>
      <c r="F29" s="24">
        <f t="shared" si="3"/>
        <v>5.3E-3</v>
      </c>
      <c r="G29" s="8">
        <f t="shared" si="3"/>
        <v>1</v>
      </c>
      <c r="H29" s="16">
        <f t="shared" si="3"/>
        <v>0</v>
      </c>
      <c r="I29" s="17">
        <f t="shared" si="3"/>
        <v>0</v>
      </c>
      <c r="J29" s="24">
        <f t="shared" ref="J29:Q29" si="4">SUM(J27:J28)</f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3.7000000000000002E-3</v>
      </c>
      <c r="C30" s="23">
        <v>0.98120000000000007</v>
      </c>
      <c r="D30" s="29">
        <v>-3.9000000000000003E-3</v>
      </c>
      <c r="E30" s="30">
        <v>0.98099999999999998</v>
      </c>
      <c r="F30" s="22">
        <v>4.6999999999999993E-3</v>
      </c>
      <c r="G30" s="23">
        <v>0.98069999999999991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0</v>
      </c>
      <c r="C31" s="6">
        <v>1.8799999999999997E-2</v>
      </c>
      <c r="D31" s="14">
        <v>-2.9999999999999997E-4</v>
      </c>
      <c r="E31" s="15">
        <v>1.9E-2</v>
      </c>
      <c r="F31" s="5">
        <v>5.9999999999999995E-4</v>
      </c>
      <c r="G31" s="6">
        <v>1.9299999999999998E-2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6.5" customHeight="1" x14ac:dyDescent="0.25">
      <c r="A32" s="96" t="s">
        <v>21</v>
      </c>
      <c r="B32" s="97">
        <f t="shared" ref="B32:G32" si="6">SUM(B30:B31)</f>
        <v>3.7000000000000002E-3</v>
      </c>
      <c r="C32" s="98">
        <f t="shared" si="6"/>
        <v>1</v>
      </c>
      <c r="D32" s="99">
        <f t="shared" si="6"/>
        <v>-4.2000000000000006E-3</v>
      </c>
      <c r="E32" s="100">
        <f t="shared" si="6"/>
        <v>1</v>
      </c>
      <c r="F32" s="97">
        <f t="shared" si="6"/>
        <v>5.2999999999999992E-3</v>
      </c>
      <c r="G32" s="98">
        <f t="shared" si="6"/>
        <v>0.99999999999999989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99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14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14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14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  <c r="N35" s="72"/>
    </row>
    <row r="36" spans="1:14" ht="14.25" x14ac:dyDescent="0.2">
      <c r="A36" s="92" t="s">
        <v>2</v>
      </c>
      <c r="B36" s="5">
        <v>2.0000000000000001E-4</v>
      </c>
      <c r="C36" s="6">
        <v>6.6100000000000006E-2</v>
      </c>
      <c r="D36" s="14"/>
      <c r="E36" s="14"/>
      <c r="F36" s="5"/>
      <c r="G36" s="6"/>
      <c r="H36" s="14"/>
      <c r="I36" s="15"/>
    </row>
    <row r="37" spans="1:14" ht="14.25" x14ac:dyDescent="0.2">
      <c r="A37" s="93" t="s">
        <v>3</v>
      </c>
      <c r="B37" s="5">
        <v>2.7000000000000001E-3</v>
      </c>
      <c r="C37" s="6">
        <v>0.81010000000000004</v>
      </c>
      <c r="D37" s="14"/>
      <c r="E37" s="14"/>
      <c r="F37" s="5"/>
      <c r="G37" s="6"/>
      <c r="H37" s="14"/>
      <c r="I37" s="15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14" ht="14.25" x14ac:dyDescent="0.2">
      <c r="A40" s="93" t="s">
        <v>6</v>
      </c>
      <c r="B40" s="5">
        <v>1.4000000000000002E-3</v>
      </c>
      <c r="C40" s="6">
        <v>8.9499999999999996E-2</v>
      </c>
      <c r="D40" s="14"/>
      <c r="E40" s="14"/>
      <c r="F40" s="5"/>
      <c r="G40" s="6"/>
      <c r="H40" s="14"/>
      <c r="I40" s="15"/>
    </row>
    <row r="41" spans="1:14" ht="14.25" x14ac:dyDescent="0.2">
      <c r="A41" s="93" t="s">
        <v>7</v>
      </c>
      <c r="B41" s="5">
        <v>2.9999999999999997E-4</v>
      </c>
      <c r="C41" s="6">
        <v>1.5100000000000001E-2</v>
      </c>
      <c r="D41" s="14"/>
      <c r="E41" s="14"/>
      <c r="F41" s="5"/>
      <c r="G41" s="6"/>
      <c r="H41" s="14"/>
      <c r="I41" s="15"/>
    </row>
    <row r="42" spans="1:14" ht="14.25" x14ac:dyDescent="0.2">
      <c r="A42" s="93" t="s">
        <v>8</v>
      </c>
      <c r="B42" s="5">
        <v>0</v>
      </c>
      <c r="C42" s="6">
        <v>0</v>
      </c>
      <c r="D42" s="14"/>
      <c r="E42" s="14"/>
      <c r="F42" s="5"/>
      <c r="G42" s="6"/>
      <c r="H42" s="14"/>
      <c r="I42" s="15"/>
    </row>
    <row r="43" spans="1:14" ht="14.25" x14ac:dyDescent="0.2">
      <c r="A43" s="93" t="s">
        <v>60</v>
      </c>
      <c r="B43" s="5">
        <v>0</v>
      </c>
      <c r="C43" s="6">
        <v>0</v>
      </c>
      <c r="D43" s="14"/>
      <c r="E43" s="14"/>
      <c r="F43" s="5"/>
      <c r="G43" s="6"/>
      <c r="H43" s="14"/>
      <c r="I43" s="15"/>
    </row>
    <row r="44" spans="1:14" ht="14.25" x14ac:dyDescent="0.2">
      <c r="A44" s="93" t="s">
        <v>10</v>
      </c>
      <c r="B44" s="5">
        <v>2.0000000000000001E-4</v>
      </c>
      <c r="C44" s="6">
        <v>1.5100000000000001E-2</v>
      </c>
      <c r="D44" s="14"/>
      <c r="E44" s="14"/>
      <c r="F44" s="5"/>
      <c r="G44" s="6"/>
      <c r="H44" s="14"/>
      <c r="I44" s="15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4"/>
      <c r="F45" s="5"/>
      <c r="G45" s="6"/>
      <c r="H45" s="14"/>
      <c r="I45" s="15"/>
    </row>
    <row r="46" spans="1:14" ht="14.25" x14ac:dyDescent="0.2">
      <c r="A46" s="93" t="s">
        <v>12</v>
      </c>
      <c r="B46" s="5">
        <v>0</v>
      </c>
      <c r="C46" s="6">
        <v>0</v>
      </c>
      <c r="D46" s="14"/>
      <c r="E46" s="14"/>
      <c r="F46" s="5"/>
      <c r="G46" s="6"/>
      <c r="H46" s="14"/>
      <c r="I46" s="15"/>
    </row>
    <row r="47" spans="1:14" ht="14.25" x14ac:dyDescent="0.2">
      <c r="A47" s="93" t="s">
        <v>13</v>
      </c>
      <c r="B47" s="5">
        <v>-1E-4</v>
      </c>
      <c r="C47" s="6">
        <v>1E-4</v>
      </c>
      <c r="D47" s="14"/>
      <c r="E47" s="14"/>
      <c r="F47" s="5"/>
      <c r="G47" s="6"/>
      <c r="H47" s="14"/>
      <c r="I47" s="15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1E-4</v>
      </c>
      <c r="C50" s="6">
        <v>4.0000000000000001E-3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4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4.7999999999999996E-3</v>
      </c>
      <c r="C55" s="8">
        <f>SUM(C36:C54)</f>
        <v>1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8">
        <f t="shared" si="9"/>
        <v>0</v>
      </c>
      <c r="H55" s="16">
        <f t="shared" si="9"/>
        <v>0</v>
      </c>
      <c r="I55" s="16">
        <f t="shared" si="9"/>
        <v>0</v>
      </c>
    </row>
    <row r="56" spans="1:9" ht="15" x14ac:dyDescent="0.25">
      <c r="A56" s="95" t="s">
        <v>28</v>
      </c>
      <c r="B56" s="10">
        <v>5132.3188112461376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4.3E-3</v>
      </c>
      <c r="C57" s="23">
        <v>0.97340000000000004</v>
      </c>
      <c r="D57" s="29"/>
      <c r="E57" s="29"/>
      <c r="F57" s="22"/>
      <c r="G57" s="23"/>
      <c r="H57" s="29"/>
      <c r="I57" s="30"/>
    </row>
    <row r="58" spans="1:9" ht="14.25" x14ac:dyDescent="0.2">
      <c r="A58" s="93" t="s">
        <v>23</v>
      </c>
      <c r="B58" s="5">
        <v>5.0000000000000001E-4</v>
      </c>
      <c r="C58" s="6">
        <v>2.6600000000000002E-2</v>
      </c>
      <c r="D58" s="14"/>
      <c r="E58" s="14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4.8000000000000004E-3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4.5000000000000005E-3</v>
      </c>
      <c r="C60" s="23">
        <v>0.98069999999999991</v>
      </c>
      <c r="D60" s="29"/>
      <c r="E60" s="29"/>
      <c r="F60" s="22"/>
      <c r="G60" s="23"/>
      <c r="H60" s="29"/>
      <c r="I60" s="30"/>
    </row>
    <row r="61" spans="1:9" ht="14.25" x14ac:dyDescent="0.2">
      <c r="A61" s="93" t="s">
        <v>25</v>
      </c>
      <c r="B61" s="5">
        <v>2.9999999999999997E-4</v>
      </c>
      <c r="C61" s="6">
        <v>1.9299999999999998E-2</v>
      </c>
      <c r="D61" s="14"/>
      <c r="E61" s="14"/>
      <c r="F61" s="5"/>
      <c r="G61" s="5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4.8000000000000004E-3</v>
      </c>
      <c r="C62" s="98">
        <f t="shared" si="11"/>
        <v>0.99999999999999989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47.42578125" customWidth="1"/>
    <col min="2" max="2" width="19" customWidth="1"/>
    <col min="3" max="3" width="17.140625" customWidth="1"/>
    <col min="4" max="4" width="16.5703125" customWidth="1"/>
    <col min="5" max="5" width="16.28515625" customWidth="1"/>
    <col min="6" max="6" width="22.42578125" customWidth="1"/>
    <col min="7" max="7" width="21.42578125" customWidth="1"/>
    <col min="8" max="8" width="19.85546875" customWidth="1"/>
    <col min="9" max="9" width="19" customWidth="1"/>
    <col min="10" max="11" width="11.42578125" customWidth="1"/>
    <col min="12" max="12" width="12.42578125" bestFit="1" customWidth="1"/>
    <col min="13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2.0000000000000001E-4</v>
      </c>
      <c r="C6" s="6">
        <v>7.0499999999999993E-2</v>
      </c>
      <c r="D6" s="14">
        <v>7.000000000000001E-4</v>
      </c>
      <c r="E6" s="15">
        <v>1.5699999999999999E-2</v>
      </c>
      <c r="F6" s="5">
        <v>1.8600000000000002E-2</v>
      </c>
      <c r="G6" s="6">
        <v>3.5000000000000003E-2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93" t="s">
        <v>3</v>
      </c>
      <c r="B7" s="5">
        <v>8.9999999999999998E-4</v>
      </c>
      <c r="C7" s="6">
        <v>0.42880000000000001</v>
      </c>
      <c r="D7" s="14">
        <v>-7.000000000000001E-4</v>
      </c>
      <c r="E7" s="15">
        <v>0.40600000000000003</v>
      </c>
      <c r="F7" s="5">
        <v>1.8E-3</v>
      </c>
      <c r="G7" s="6">
        <v>0.37319999999999998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93" t="s">
        <v>6</v>
      </c>
      <c r="B10" s="5">
        <v>1.1999999999999999E-3</v>
      </c>
      <c r="C10" s="6">
        <v>0.14269999999999999</v>
      </c>
      <c r="D10" s="14">
        <v>1E-4</v>
      </c>
      <c r="E10" s="15">
        <v>0.1308</v>
      </c>
      <c r="F10" s="5">
        <v>1.1999999999999999E-3</v>
      </c>
      <c r="G10" s="6">
        <v>0.12619999999999998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93" t="s">
        <v>7</v>
      </c>
      <c r="B11" s="5">
        <v>2.9999999999999997E-4</v>
      </c>
      <c r="C11" s="6">
        <v>1.6500000000000001E-2</v>
      </c>
      <c r="D11" s="14">
        <v>2.9999999999999997E-4</v>
      </c>
      <c r="E11" s="15">
        <v>1.6200000000000003E-2</v>
      </c>
      <c r="F11" s="5">
        <v>4.0000000000000002E-4</v>
      </c>
      <c r="G11" s="6">
        <v>1.5700000000000002E-2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93" t="s">
        <v>8</v>
      </c>
      <c r="B12" s="5">
        <v>4.5000000000000005E-3</v>
      </c>
      <c r="C12" s="6">
        <v>0.18820000000000001</v>
      </c>
      <c r="D12" s="14">
        <v>-5.9999999999999995E-4</v>
      </c>
      <c r="E12" s="15">
        <v>0.25059999999999999</v>
      </c>
      <c r="F12" s="5">
        <v>1.0500000000000001E-2</v>
      </c>
      <c r="G12" s="6">
        <v>0.26229999999999998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93" t="s">
        <v>60</v>
      </c>
      <c r="B13" s="5">
        <v>3.0000000000000001E-3</v>
      </c>
      <c r="C13" s="6">
        <v>8.8300000000000003E-2</v>
      </c>
      <c r="D13" s="14">
        <v>1E-3</v>
      </c>
      <c r="E13" s="15">
        <v>0.1109</v>
      </c>
      <c r="F13" s="5">
        <v>8.0000000000000004E-4</v>
      </c>
      <c r="G13" s="6">
        <v>0.10880000000000001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93" t="s">
        <v>10</v>
      </c>
      <c r="B14" s="5">
        <v>2.2000000000000001E-3</v>
      </c>
      <c r="C14" s="6">
        <v>4.6300000000000001E-2</v>
      </c>
      <c r="D14" s="14">
        <v>5.9999999999999995E-4</v>
      </c>
      <c r="E14" s="15">
        <v>4.9800000000000004E-2</v>
      </c>
      <c r="F14" s="5">
        <v>-1.9699999999999999E-2</v>
      </c>
      <c r="G14" s="6">
        <v>5.5599999999999997E-2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93" t="s">
        <v>11</v>
      </c>
      <c r="B15" s="5">
        <v>0</v>
      </c>
      <c r="C15" s="6">
        <v>1E-3</v>
      </c>
      <c r="D15" s="14">
        <v>5.0000000000000001E-4</v>
      </c>
      <c r="E15" s="15">
        <v>1E-3</v>
      </c>
      <c r="F15" s="5">
        <v>2.9999999999999997E-4</v>
      </c>
      <c r="G15" s="6">
        <v>1E-3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0</v>
      </c>
      <c r="C16" s="6">
        <v>0</v>
      </c>
      <c r="D16" s="14">
        <v>4.0000000000000002E-4</v>
      </c>
      <c r="E16" s="15">
        <v>0</v>
      </c>
      <c r="F16" s="5">
        <v>2.9999999999999997E-4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-7.000000000000001E-4</v>
      </c>
      <c r="C17" s="6">
        <v>1.1000000000000001E-3</v>
      </c>
      <c r="D17" s="14">
        <v>-5.0000000000000001E-4</v>
      </c>
      <c r="E17" s="15">
        <v>-3.2000000000000002E-3</v>
      </c>
      <c r="F17" s="5">
        <v>-2.9999999999999997E-4</v>
      </c>
      <c r="G17" s="6">
        <v>-2.3E-3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-4.0000000000000002E-4</v>
      </c>
      <c r="C18" s="6">
        <v>-7.000000000000001E-4</v>
      </c>
      <c r="D18" s="14">
        <v>8.9999999999999998E-4</v>
      </c>
      <c r="E18" s="15">
        <v>5.0000000000000001E-4</v>
      </c>
      <c r="F18" s="5">
        <v>5.0000000000000001E-4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0</v>
      </c>
      <c r="C20" s="6">
        <v>1.04E-2</v>
      </c>
      <c r="D20" s="14">
        <v>5.0000000000000001E-4</v>
      </c>
      <c r="E20" s="15">
        <v>1.0700000000000001E-2</v>
      </c>
      <c r="F20" s="5">
        <v>4.0000000000000002E-4</v>
      </c>
      <c r="G20" s="6">
        <v>1.1200000000000002E-2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1E-4</v>
      </c>
      <c r="C24" s="6">
        <v>6.8999999999999999E-3</v>
      </c>
      <c r="D24" s="14">
        <v>2.9999999999999997E-4</v>
      </c>
      <c r="E24" s="15">
        <v>1.1000000000000001E-2</v>
      </c>
      <c r="F24" s="5">
        <v>5.9999999999999995E-4</v>
      </c>
      <c r="G24" s="6">
        <v>1.3300000000000001E-2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K25" si="0">SUM(B6:B24)</f>
        <v>1.1300000000000003E-2</v>
      </c>
      <c r="C25" s="8">
        <f t="shared" si="0"/>
        <v>1</v>
      </c>
      <c r="D25" s="16">
        <f t="shared" si="0"/>
        <v>3.5000000000000001E-3</v>
      </c>
      <c r="E25" s="17">
        <f t="shared" si="0"/>
        <v>0.99999999999999989</v>
      </c>
      <c r="F25" s="7">
        <f t="shared" si="0"/>
        <v>1.5400000000000004E-2</v>
      </c>
      <c r="G25" s="8">
        <f t="shared" si="0"/>
        <v>1</v>
      </c>
      <c r="H25" s="16">
        <f>SUM(H6:H24)</f>
        <v>0</v>
      </c>
      <c r="I25" s="17">
        <f>SUM(I6:I24)</f>
        <v>0</v>
      </c>
      <c r="J25" s="7">
        <f t="shared" si="0"/>
        <v>0</v>
      </c>
      <c r="K25" s="8">
        <f t="shared" si="0"/>
        <v>0</v>
      </c>
      <c r="L25" s="16">
        <f t="shared" ref="L25:Q25" si="1">SUM(L6:L24)</f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64833.626640190771</v>
      </c>
      <c r="C26" s="11"/>
      <c r="D26" s="18">
        <v>19739.270985316194</v>
      </c>
      <c r="E26" s="11"/>
      <c r="F26" s="10">
        <v>93446.848049480541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92" t="s">
        <v>22</v>
      </c>
      <c r="B27" s="22">
        <v>2.8000000000000004E-3</v>
      </c>
      <c r="C27" s="23">
        <v>0.72310000000000008</v>
      </c>
      <c r="D27" s="29">
        <v>1.9E-3</v>
      </c>
      <c r="E27" s="30">
        <v>0.62729999999999997</v>
      </c>
      <c r="F27" s="22">
        <v>2.8300000000000002E-2</v>
      </c>
      <c r="G27" s="23">
        <v>0.61219999999999997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93" t="s">
        <v>23</v>
      </c>
      <c r="B28" s="5">
        <v>8.5000000000000006E-3</v>
      </c>
      <c r="C28" s="6">
        <v>0.27690000000000003</v>
      </c>
      <c r="D28" s="14">
        <v>1.6000000000000001E-3</v>
      </c>
      <c r="E28" s="15">
        <v>0.37270000000000003</v>
      </c>
      <c r="F28" s="5">
        <v>-1.29E-2</v>
      </c>
      <c r="G28" s="6">
        <v>0.38780000000000003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94" t="s">
        <v>21</v>
      </c>
      <c r="B29" s="24">
        <f t="shared" ref="B29:G29" si="3">SUM(B27:B28)</f>
        <v>1.1300000000000001E-2</v>
      </c>
      <c r="C29" s="8">
        <f t="shared" si="3"/>
        <v>1</v>
      </c>
      <c r="D29" s="16">
        <f t="shared" si="3"/>
        <v>3.5000000000000001E-3</v>
      </c>
      <c r="E29" s="17">
        <f t="shared" si="3"/>
        <v>1</v>
      </c>
      <c r="F29" s="24">
        <f t="shared" si="3"/>
        <v>1.5400000000000002E-2</v>
      </c>
      <c r="G29" s="8">
        <f t="shared" si="3"/>
        <v>1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6">
        <f>SUM(Y27:Y28)</f>
        <v>0</v>
      </c>
    </row>
    <row r="30" spans="1:25" ht="14.25" x14ac:dyDescent="0.2">
      <c r="A30" s="92" t="s">
        <v>24</v>
      </c>
      <c r="B30" s="22">
        <v>1.1699999999999999E-2</v>
      </c>
      <c r="C30" s="23">
        <v>0.96530000000000005</v>
      </c>
      <c r="D30" s="29">
        <v>1.7000000000000001E-3</v>
      </c>
      <c r="E30" s="30">
        <v>0.96209999999999996</v>
      </c>
      <c r="F30" s="22">
        <v>1.32E-2</v>
      </c>
      <c r="G30" s="23">
        <v>0.96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93" t="s">
        <v>25</v>
      </c>
      <c r="B31" s="5">
        <v>-4.0000000000000002E-4</v>
      </c>
      <c r="C31" s="6">
        <v>3.4700000000000002E-2</v>
      </c>
      <c r="D31" s="14">
        <v>1.8E-3</v>
      </c>
      <c r="E31" s="15">
        <v>3.7900000000000003E-2</v>
      </c>
      <c r="F31" s="5">
        <v>2.2000000000000001E-3</v>
      </c>
      <c r="G31" s="6">
        <v>0.04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96" t="s">
        <v>21</v>
      </c>
      <c r="B32" s="97">
        <f t="shared" ref="B32:G32" si="6">SUM(B30:B31)</f>
        <v>1.1299999999999999E-2</v>
      </c>
      <c r="C32" s="98">
        <f t="shared" si="6"/>
        <v>1</v>
      </c>
      <c r="D32" s="99">
        <f t="shared" si="6"/>
        <v>3.5000000000000001E-3</v>
      </c>
      <c r="E32" s="100">
        <f t="shared" si="6"/>
        <v>1</v>
      </c>
      <c r="F32" s="97">
        <f t="shared" si="6"/>
        <v>1.54E-2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99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99">
        <f>SUM(X30:X31)</f>
        <v>0</v>
      </c>
      <c r="Y32" s="99">
        <f>SUM(Y30:Y31)</f>
        <v>0</v>
      </c>
    </row>
    <row r="33" spans="1:14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4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14" ht="14.25" x14ac:dyDescent="0.2">
      <c r="A36" s="92" t="s">
        <v>2</v>
      </c>
      <c r="B36" s="5">
        <v>1.95E-2</v>
      </c>
      <c r="C36" s="6">
        <v>3.5000000000000003E-2</v>
      </c>
      <c r="D36" s="14"/>
      <c r="E36" s="15"/>
      <c r="F36" s="5"/>
      <c r="G36" s="6"/>
      <c r="H36" s="14"/>
      <c r="I36" s="15"/>
    </row>
    <row r="37" spans="1:14" ht="14.25" x14ac:dyDescent="0.2">
      <c r="A37" s="93" t="s">
        <v>3</v>
      </c>
      <c r="B37" s="5">
        <v>2.0999999999999999E-3</v>
      </c>
      <c r="C37" s="6">
        <v>0.37319999999999998</v>
      </c>
      <c r="D37" s="14"/>
      <c r="E37" s="15"/>
      <c r="F37" s="5"/>
      <c r="G37" s="6"/>
      <c r="H37" s="14"/>
      <c r="I37" s="15"/>
      <c r="N37" s="72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14" ht="14.25" x14ac:dyDescent="0.2">
      <c r="A40" s="93" t="s">
        <v>6</v>
      </c>
      <c r="B40" s="5">
        <v>2.5999999999999999E-3</v>
      </c>
      <c r="C40" s="6">
        <v>0.12619999999999998</v>
      </c>
      <c r="D40" s="14"/>
      <c r="E40" s="15"/>
      <c r="F40" s="5"/>
      <c r="G40" s="6"/>
      <c r="H40" s="14"/>
      <c r="I40" s="15"/>
    </row>
    <row r="41" spans="1:14" ht="14.25" x14ac:dyDescent="0.2">
      <c r="A41" s="93" t="s">
        <v>7</v>
      </c>
      <c r="B41" s="5">
        <v>1E-3</v>
      </c>
      <c r="C41" s="6">
        <v>1.5700000000000002E-2</v>
      </c>
      <c r="D41" s="14"/>
      <c r="E41" s="15"/>
      <c r="F41" s="5"/>
      <c r="G41" s="6"/>
      <c r="H41" s="14"/>
      <c r="I41" s="15"/>
    </row>
    <row r="42" spans="1:14" ht="14.25" x14ac:dyDescent="0.2">
      <c r="A42" s="93" t="s">
        <v>8</v>
      </c>
      <c r="B42" s="5">
        <v>1.4499999999999999E-2</v>
      </c>
      <c r="C42" s="6">
        <v>0.26229999999999998</v>
      </c>
      <c r="D42" s="14"/>
      <c r="E42" s="15"/>
      <c r="F42" s="5"/>
      <c r="G42" s="6"/>
      <c r="H42" s="14"/>
      <c r="I42" s="15"/>
    </row>
    <row r="43" spans="1:14" ht="14.25" x14ac:dyDescent="0.2">
      <c r="A43" s="93" t="s">
        <v>60</v>
      </c>
      <c r="B43" s="5">
        <v>4.8999999999999998E-3</v>
      </c>
      <c r="C43" s="6">
        <v>0.10880000000000001</v>
      </c>
      <c r="D43" s="14"/>
      <c r="E43" s="15"/>
      <c r="F43" s="5"/>
      <c r="G43" s="6"/>
      <c r="H43" s="14"/>
      <c r="I43" s="15"/>
    </row>
    <row r="44" spans="1:14" ht="14.25" x14ac:dyDescent="0.2">
      <c r="A44" s="93" t="s">
        <v>10</v>
      </c>
      <c r="B44" s="5">
        <v>-1.6899999999999998E-2</v>
      </c>
      <c r="C44" s="6">
        <v>5.5599999999999997E-2</v>
      </c>
      <c r="D44" s="14"/>
      <c r="E44" s="15"/>
      <c r="F44" s="5"/>
      <c r="G44" s="6"/>
      <c r="H44" s="14"/>
      <c r="I44" s="15"/>
    </row>
    <row r="45" spans="1:14" ht="14.25" x14ac:dyDescent="0.2">
      <c r="A45" s="93" t="s">
        <v>11</v>
      </c>
      <c r="B45" s="5">
        <v>8.0000000000000004E-4</v>
      </c>
      <c r="C45" s="6">
        <v>1E-3</v>
      </c>
      <c r="D45" s="14"/>
      <c r="E45" s="15"/>
      <c r="F45" s="5"/>
      <c r="G45" s="6"/>
      <c r="H45" s="14"/>
      <c r="I45" s="15"/>
    </row>
    <row r="46" spans="1:14" ht="14.25" x14ac:dyDescent="0.2">
      <c r="A46" s="93" t="s">
        <v>12</v>
      </c>
      <c r="B46" s="5">
        <v>7.000000000000001E-4</v>
      </c>
      <c r="C46" s="6">
        <v>0</v>
      </c>
      <c r="D46" s="14"/>
      <c r="E46" s="15"/>
      <c r="F46" s="5"/>
      <c r="G46" s="6"/>
      <c r="H46" s="14"/>
      <c r="I46" s="15"/>
    </row>
    <row r="47" spans="1:14" ht="14.25" x14ac:dyDescent="0.2">
      <c r="A47" s="93" t="s">
        <v>13</v>
      </c>
      <c r="B47" s="5">
        <v>-1.5E-3</v>
      </c>
      <c r="C47" s="6">
        <v>-2.3E-3</v>
      </c>
      <c r="D47" s="14"/>
      <c r="E47" s="15"/>
      <c r="F47" s="5"/>
      <c r="G47" s="6"/>
      <c r="H47" s="14"/>
      <c r="I47" s="15"/>
    </row>
    <row r="48" spans="1:14" ht="14.25" x14ac:dyDescent="0.2">
      <c r="A48" s="93" t="s">
        <v>14</v>
      </c>
      <c r="B48" s="5">
        <v>1E-3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8.9999999999999998E-4</v>
      </c>
      <c r="C50" s="6">
        <v>1.1200000000000002E-2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8.9999999999999998E-4</v>
      </c>
      <c r="C54" s="6">
        <v>1.3300000000000001E-2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3.0500000000000003E-2</v>
      </c>
      <c r="C55" s="24">
        <f>SUM(C36:C54)</f>
        <v>1</v>
      </c>
      <c r="D55" s="16">
        <f t="shared" ref="D55:I55" si="9">SUM(D36:D54)</f>
        <v>0</v>
      </c>
      <c r="E55" s="17">
        <f t="shared" si="9"/>
        <v>0</v>
      </c>
      <c r="F55" s="7">
        <f t="shared" si="9"/>
        <v>0</v>
      </c>
      <c r="G55" s="60">
        <f t="shared" si="9"/>
        <v>0</v>
      </c>
      <c r="H55" s="16">
        <f t="shared" si="9"/>
        <v>0</v>
      </c>
      <c r="I55" s="16">
        <f t="shared" si="9"/>
        <v>0</v>
      </c>
    </row>
    <row r="56" spans="1:9" ht="15" x14ac:dyDescent="0.25">
      <c r="A56" s="95" t="s">
        <v>28</v>
      </c>
      <c r="B56" s="10">
        <v>178019.7456749875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3.32E-2</v>
      </c>
      <c r="C57" s="23">
        <v>0.61219999999999997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-2.7000000000000001E-3</v>
      </c>
      <c r="C58" s="6">
        <v>0.38780000000000003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3.0499999999999999E-2</v>
      </c>
      <c r="C59" s="24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2.69E-2</v>
      </c>
      <c r="C60" s="23">
        <v>0.96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3.5999999999999999E-3</v>
      </c>
      <c r="C61" s="6">
        <v>0.04</v>
      </c>
      <c r="D61" s="14"/>
      <c r="E61" s="15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3.0499999999999999E-2</v>
      </c>
      <c r="C62" s="97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7.42578125" customWidth="1"/>
    <col min="2" max="2" width="17.85546875" customWidth="1"/>
    <col min="3" max="3" width="18.28515625" customWidth="1"/>
    <col min="4" max="4" width="16.28515625" customWidth="1"/>
    <col min="5" max="5" width="16.5703125" customWidth="1"/>
    <col min="6" max="6" width="21.5703125" customWidth="1"/>
    <col min="7" max="7" width="21.42578125" customWidth="1"/>
    <col min="8" max="8" width="20.42578125" customWidth="1"/>
    <col min="9" max="9" width="20.140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46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7.000000000000001E-4</v>
      </c>
      <c r="C6" s="6">
        <v>0.15620000000000001</v>
      </c>
      <c r="D6" s="14">
        <v>5.7999999999999996E-3</v>
      </c>
      <c r="E6" s="15">
        <v>4.8300000000000003E-2</v>
      </c>
      <c r="F6" s="5">
        <v>1.21E-2</v>
      </c>
      <c r="G6" s="6">
        <v>4.6900000000000004E-2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1E-4</v>
      </c>
      <c r="C7" s="6">
        <v>0.12470000000000001</v>
      </c>
      <c r="D7" s="14">
        <v>1E-3</v>
      </c>
      <c r="E7" s="15">
        <v>0.10039999999999999</v>
      </c>
      <c r="F7" s="5">
        <v>1.2999999999999999E-3</v>
      </c>
      <c r="G7" s="6">
        <v>7.0400000000000004E-2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0</v>
      </c>
      <c r="C10" s="6">
        <v>2.5000000000000001E-3</v>
      </c>
      <c r="D10" s="14">
        <v>1.2999999999999999E-3</v>
      </c>
      <c r="E10" s="15">
        <v>2.3999999999999998E-3</v>
      </c>
      <c r="F10" s="5">
        <v>5.0000000000000001E-4</v>
      </c>
      <c r="G10" s="6">
        <v>2.0999999999999999E-3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1.0500000000000001E-2</v>
      </c>
      <c r="C12" s="6">
        <v>0.41920000000000002</v>
      </c>
      <c r="D12" s="14">
        <v>5.9999999999999995E-4</v>
      </c>
      <c r="E12" s="15">
        <v>0.52579999999999993</v>
      </c>
      <c r="F12" s="5">
        <v>2.2799999999999997E-2</v>
      </c>
      <c r="G12" s="6">
        <v>0.5444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7.1999999999999998E-3</v>
      </c>
      <c r="C13" s="6">
        <v>0.18539999999999998</v>
      </c>
      <c r="D13" s="14">
        <v>2.8999999999999998E-3</v>
      </c>
      <c r="E13" s="15">
        <v>0.217</v>
      </c>
      <c r="F13" s="5">
        <v>1E-3</v>
      </c>
      <c r="G13" s="6">
        <v>0.2114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5.3E-3</v>
      </c>
      <c r="C14" s="6">
        <v>9.2799999999999994E-2</v>
      </c>
      <c r="D14" s="14">
        <v>2.3E-3</v>
      </c>
      <c r="E14" s="15">
        <v>8.9399999999999993E-2</v>
      </c>
      <c r="F14" s="5">
        <v>-1.38E-2</v>
      </c>
      <c r="G14" s="6">
        <v>0.105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-4.1999999999999997E-3</v>
      </c>
      <c r="C17" s="6">
        <v>6.1999999999999998E-3</v>
      </c>
      <c r="D17" s="14">
        <v>-4.0999999999999995E-3</v>
      </c>
      <c r="E17" s="15">
        <v>-7.4000000000000003E-3</v>
      </c>
      <c r="F17" s="5">
        <v>-2.3E-3</v>
      </c>
      <c r="G17" s="6">
        <v>-7.8000000000000005E-3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-8.9999999999999998E-4</v>
      </c>
      <c r="C18" s="6">
        <v>-1.7000000000000001E-3</v>
      </c>
      <c r="D18" s="14">
        <v>2.3E-3</v>
      </c>
      <c r="E18" s="15">
        <v>1.2999999999999999E-3</v>
      </c>
      <c r="F18" s="5">
        <v>1.2999999999999999E-3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2.0000000000000001E-4</v>
      </c>
      <c r="C24" s="6">
        <v>1.47E-2</v>
      </c>
      <c r="D24" s="14">
        <v>1E-3</v>
      </c>
      <c r="E24" s="15">
        <v>2.2799999999999997E-2</v>
      </c>
      <c r="F24" s="5">
        <v>1.4000000000000002E-3</v>
      </c>
      <c r="G24" s="6">
        <v>2.76E-2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7">
        <f t="shared" ref="B25:I25" si="0">SUM(B6:B24)</f>
        <v>1.89E-2</v>
      </c>
      <c r="C25" s="8">
        <f t="shared" si="0"/>
        <v>1</v>
      </c>
      <c r="D25" s="16">
        <f t="shared" si="0"/>
        <v>1.3100000000000001E-2</v>
      </c>
      <c r="E25" s="17">
        <f t="shared" si="0"/>
        <v>1</v>
      </c>
      <c r="F25" s="7">
        <f t="shared" si="0"/>
        <v>2.4299999999999995E-2</v>
      </c>
      <c r="G25" s="8">
        <f t="shared" si="0"/>
        <v>1</v>
      </c>
      <c r="H25" s="16">
        <f t="shared" si="0"/>
        <v>0</v>
      </c>
      <c r="I25" s="17">
        <f t="shared" si="0"/>
        <v>0</v>
      </c>
      <c r="J25" s="7">
        <f t="shared" ref="J25:Q25" si="1">SUM(J6:J24)</f>
        <v>0</v>
      </c>
      <c r="K25" s="7">
        <f t="shared" si="1"/>
        <v>0</v>
      </c>
      <c r="L25" s="16">
        <f t="shared" si="1"/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16148.030365371143</v>
      </c>
      <c r="C26" s="11"/>
      <c r="D26" s="18">
        <v>11133.090845961544</v>
      </c>
      <c r="E26" s="11"/>
      <c r="F26" s="10">
        <v>23321.624243535785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2.9999999999999997E-4</v>
      </c>
      <c r="C27" s="23">
        <v>0.4829</v>
      </c>
      <c r="D27" s="29">
        <v>7.0999999999999995E-3</v>
      </c>
      <c r="E27" s="30">
        <v>0.30840000000000001</v>
      </c>
      <c r="F27" s="22">
        <v>2.5499999999999998E-2</v>
      </c>
      <c r="G27" s="23">
        <v>0.27760000000000001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1.8600000000000002E-2</v>
      </c>
      <c r="C28" s="6">
        <v>0.5171</v>
      </c>
      <c r="D28" s="14">
        <v>6.0000000000000001E-3</v>
      </c>
      <c r="E28" s="15">
        <v>0.69159999999999999</v>
      </c>
      <c r="F28" s="5">
        <v>-1.1999999999999999E-3</v>
      </c>
      <c r="G28" s="6">
        <v>0.72239999999999993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I29" si="3">SUM(B27:B28)</f>
        <v>1.8900000000000004E-2</v>
      </c>
      <c r="C29" s="8">
        <f t="shared" si="3"/>
        <v>1</v>
      </c>
      <c r="D29" s="16">
        <f t="shared" si="3"/>
        <v>1.3100000000000001E-2</v>
      </c>
      <c r="E29" s="17">
        <f t="shared" si="3"/>
        <v>1</v>
      </c>
      <c r="F29" s="24">
        <f t="shared" si="3"/>
        <v>2.4299999999999999E-2</v>
      </c>
      <c r="G29" s="8">
        <f t="shared" si="3"/>
        <v>1</v>
      </c>
      <c r="H29" s="16">
        <f t="shared" si="3"/>
        <v>0</v>
      </c>
      <c r="I29" s="17">
        <f t="shared" si="3"/>
        <v>0</v>
      </c>
      <c r="J29" s="24">
        <f t="shared" ref="J29:Q29" si="4">SUM(J27:J28)</f>
        <v>0</v>
      </c>
      <c r="K29" s="8">
        <f t="shared" si="4"/>
        <v>0</v>
      </c>
      <c r="L29" s="16">
        <f t="shared" si="4"/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2.2799999999999997E-2</v>
      </c>
      <c r="C30" s="23">
        <v>0.98349999999999993</v>
      </c>
      <c r="D30" s="29">
        <v>1.2699999999999999E-2</v>
      </c>
      <c r="E30" s="30">
        <v>0.98069999999999991</v>
      </c>
      <c r="F30" s="22">
        <v>2.23E-2</v>
      </c>
      <c r="G30" s="23">
        <v>0.97799999999999998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-3.9000000000000003E-3</v>
      </c>
      <c r="C31" s="6">
        <v>1.6500000000000001E-2</v>
      </c>
      <c r="D31" s="14">
        <v>4.0000000000000002E-4</v>
      </c>
      <c r="E31" s="15">
        <v>1.9299999999999998E-2</v>
      </c>
      <c r="F31" s="5">
        <v>2E-3</v>
      </c>
      <c r="G31" s="6">
        <v>2.2000000000000002E-2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6">SUM(B30:B31)</f>
        <v>1.8899999999999997E-2</v>
      </c>
      <c r="C32" s="98">
        <f t="shared" si="6"/>
        <v>0.99999999999999989</v>
      </c>
      <c r="D32" s="99">
        <f t="shared" si="6"/>
        <v>1.3099999999999999E-2</v>
      </c>
      <c r="E32" s="100">
        <f t="shared" si="6"/>
        <v>0.99999999999999989</v>
      </c>
      <c r="F32" s="97">
        <f t="shared" si="6"/>
        <v>2.4300000000000002E-2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8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99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14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14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  <c r="N35" s="72"/>
    </row>
    <row r="36" spans="1:14" ht="14.25" x14ac:dyDescent="0.2">
      <c r="A36" s="92" t="s">
        <v>2</v>
      </c>
      <c r="B36" s="5">
        <v>1.8700000000000001E-2</v>
      </c>
      <c r="C36" s="6">
        <v>4.6900000000000004E-2</v>
      </c>
      <c r="D36" s="14"/>
      <c r="E36" s="14"/>
      <c r="F36" s="5"/>
      <c r="G36" s="6"/>
      <c r="H36" s="14"/>
      <c r="I36" s="15"/>
    </row>
    <row r="37" spans="1:14" ht="14.25" x14ac:dyDescent="0.2">
      <c r="A37" s="93" t="s">
        <v>3</v>
      </c>
      <c r="B37" s="5">
        <v>2.5000000000000001E-3</v>
      </c>
      <c r="C37" s="6">
        <v>7.0400000000000004E-2</v>
      </c>
      <c r="D37" s="14"/>
      <c r="E37" s="14"/>
      <c r="F37" s="5"/>
      <c r="G37" s="6"/>
      <c r="H37" s="14"/>
      <c r="I37" s="15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14" ht="14.25" x14ac:dyDescent="0.2">
      <c r="A40" s="93" t="s">
        <v>6</v>
      </c>
      <c r="B40" s="5">
        <v>2E-3</v>
      </c>
      <c r="C40" s="6">
        <v>2.0999999999999999E-3</v>
      </c>
      <c r="D40" s="14"/>
      <c r="E40" s="14"/>
      <c r="F40" s="5"/>
      <c r="G40" s="6"/>
      <c r="H40" s="14"/>
      <c r="I40" s="15"/>
    </row>
    <row r="41" spans="1:14" ht="14.25" x14ac:dyDescent="0.2">
      <c r="A41" s="93" t="s">
        <v>7</v>
      </c>
      <c r="B41" s="5">
        <v>0</v>
      </c>
      <c r="C41" s="6">
        <v>0</v>
      </c>
      <c r="D41" s="14"/>
      <c r="E41" s="14"/>
      <c r="F41" s="5"/>
      <c r="G41" s="6"/>
      <c r="H41" s="14"/>
      <c r="I41" s="15"/>
    </row>
    <row r="42" spans="1:14" ht="14.25" x14ac:dyDescent="0.2">
      <c r="A42" s="93" t="s">
        <v>8</v>
      </c>
      <c r="B42" s="5">
        <v>3.4300000000000004E-2</v>
      </c>
      <c r="C42" s="6">
        <v>0.5444</v>
      </c>
      <c r="D42" s="14"/>
      <c r="E42" s="14"/>
      <c r="F42" s="5"/>
      <c r="G42" s="6"/>
      <c r="H42" s="14"/>
      <c r="I42" s="15"/>
    </row>
    <row r="43" spans="1:14" ht="14.25" x14ac:dyDescent="0.2">
      <c r="A43" s="93" t="s">
        <v>60</v>
      </c>
      <c r="B43" s="5">
        <v>1.1200000000000002E-2</v>
      </c>
      <c r="C43" s="6">
        <v>0.2114</v>
      </c>
      <c r="D43" s="14"/>
      <c r="E43" s="14"/>
      <c r="F43" s="5"/>
      <c r="G43" s="6"/>
      <c r="H43" s="14"/>
      <c r="I43" s="15"/>
    </row>
    <row r="44" spans="1:14" ht="14.25" x14ac:dyDescent="0.2">
      <c r="A44" s="93" t="s">
        <v>10</v>
      </c>
      <c r="B44" s="5">
        <v>-6.1999999999999998E-3</v>
      </c>
      <c r="C44" s="6">
        <v>0.105</v>
      </c>
      <c r="D44" s="14"/>
      <c r="E44" s="14"/>
      <c r="F44" s="5"/>
      <c r="G44" s="6"/>
      <c r="H44" s="14"/>
      <c r="I44" s="15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4"/>
      <c r="F45" s="5"/>
      <c r="G45" s="6"/>
      <c r="H45" s="14"/>
      <c r="I45" s="15"/>
    </row>
    <row r="46" spans="1:14" ht="14.25" x14ac:dyDescent="0.2">
      <c r="A46" s="93" t="s">
        <v>12</v>
      </c>
      <c r="B46" s="5">
        <v>0</v>
      </c>
      <c r="C46" s="6">
        <v>0</v>
      </c>
      <c r="D46" s="14"/>
      <c r="E46" s="14"/>
      <c r="F46" s="5"/>
      <c r="G46" s="6"/>
      <c r="H46" s="14"/>
      <c r="I46" s="15"/>
    </row>
    <row r="47" spans="1:14" ht="14.25" x14ac:dyDescent="0.2">
      <c r="A47" s="93" t="s">
        <v>13</v>
      </c>
      <c r="B47" s="5">
        <v>-1.0500000000000001E-2</v>
      </c>
      <c r="C47" s="6">
        <v>-7.8000000000000005E-3</v>
      </c>
      <c r="D47" s="14"/>
      <c r="E47" s="14"/>
      <c r="F47" s="5"/>
      <c r="G47" s="6"/>
      <c r="H47" s="14"/>
      <c r="I47" s="15"/>
    </row>
    <row r="48" spans="1:14" ht="14.25" x14ac:dyDescent="0.2">
      <c r="A48" s="93" t="s">
        <v>14</v>
      </c>
      <c r="B48" s="5">
        <v>2.8000000000000004E-3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5">
        <v>2.5000000000000001E-3</v>
      </c>
      <c r="C54" s="6">
        <v>2.76E-2</v>
      </c>
      <c r="D54" s="14"/>
      <c r="E54" s="14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5.7300000000000018E-2</v>
      </c>
      <c r="C55" s="8">
        <f>SUM(C36:C54)</f>
        <v>1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50602.745454868476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3.3500000000000002E-2</v>
      </c>
      <c r="C57" s="23">
        <v>0.27760000000000001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2.3799999999999998E-2</v>
      </c>
      <c r="C58" s="6">
        <v>0.72239999999999993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5.7300000000000004E-2</v>
      </c>
      <c r="C59" s="8">
        <f t="shared" si="10"/>
        <v>1</v>
      </c>
      <c r="D59" s="16">
        <f t="shared" si="10"/>
        <v>0</v>
      </c>
      <c r="E59" s="83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83">
        <f t="shared" si="10"/>
        <v>0</v>
      </c>
    </row>
    <row r="60" spans="1:9" ht="14.25" x14ac:dyDescent="0.2">
      <c r="A60" s="92" t="s">
        <v>24</v>
      </c>
      <c r="B60" s="22">
        <v>5.8600000000000006E-2</v>
      </c>
      <c r="C60" s="23">
        <v>0.97799999999999998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-1.2999999999999999E-3</v>
      </c>
      <c r="C61" s="6">
        <v>2.2000000000000002E-2</v>
      </c>
      <c r="D61" s="14"/>
      <c r="E61" s="15"/>
      <c r="F61" s="22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5.7300000000000004E-2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3" sqref="A33:I34"/>
    </sheetView>
  </sheetViews>
  <sheetFormatPr defaultColWidth="0" defaultRowHeight="12.75" zeroHeight="1" x14ac:dyDescent="0.2"/>
  <cols>
    <col min="1" max="1" width="47" customWidth="1"/>
    <col min="2" max="2" width="18.5703125" customWidth="1"/>
    <col min="3" max="3" width="17.140625" customWidth="1"/>
    <col min="4" max="4" width="15.42578125" customWidth="1"/>
    <col min="5" max="5" width="16.7109375" customWidth="1"/>
    <col min="6" max="6" width="22.85546875" customWidth="1"/>
    <col min="7" max="7" width="21" customWidth="1"/>
    <col min="8" max="8" width="19.28515625" customWidth="1"/>
    <col min="9" max="9" width="19.710937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1E-4</v>
      </c>
      <c r="C6" s="6">
        <v>7.5899999999999995E-2</v>
      </c>
      <c r="D6" s="14">
        <v>2.0000000000000001E-4</v>
      </c>
      <c r="E6" s="15">
        <v>8.9200000000000002E-2</v>
      </c>
      <c r="F6" s="5">
        <v>-5.9999999999999995E-4</v>
      </c>
      <c r="G6" s="6">
        <v>9.4800000000000009E-2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5.9999999999999995E-4</v>
      </c>
      <c r="C7" s="6">
        <v>0.28439999999999999</v>
      </c>
      <c r="D7" s="14">
        <v>-5.9999999999999995E-4</v>
      </c>
      <c r="E7" s="15">
        <v>0.28320000000000001</v>
      </c>
      <c r="F7" s="5">
        <v>1.2999999999999999E-3</v>
      </c>
      <c r="G7" s="6">
        <v>0.2823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1.2999999999999999E-3</v>
      </c>
      <c r="C10" s="6">
        <v>0.21059999999999998</v>
      </c>
      <c r="D10" s="14">
        <v>2.0000000000000001E-4</v>
      </c>
      <c r="E10" s="15">
        <v>0.19589999999999999</v>
      </c>
      <c r="F10" s="5">
        <v>2.3E-3</v>
      </c>
      <c r="G10" s="6">
        <v>0.1772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2.0000000000000001E-4</v>
      </c>
      <c r="C11" s="6">
        <v>1.49E-2</v>
      </c>
      <c r="D11" s="14">
        <v>2.0000000000000001E-4</v>
      </c>
      <c r="E11" s="15">
        <v>1.3899999999999999E-2</v>
      </c>
      <c r="F11" s="5">
        <v>5.9999999999999995E-4</v>
      </c>
      <c r="G11" s="6">
        <v>1.2699999999999999E-2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4.3E-3</v>
      </c>
      <c r="C12" s="6">
        <v>0.1804</v>
      </c>
      <c r="D12" s="14">
        <v>1E-3</v>
      </c>
      <c r="E12" s="15">
        <v>0.1779</v>
      </c>
      <c r="F12" s="5">
        <v>5.6999999999999993E-3</v>
      </c>
      <c r="G12" s="6">
        <v>0.1885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4.7999999999999996E-3</v>
      </c>
      <c r="C13" s="6">
        <v>0.22469999999999998</v>
      </c>
      <c r="D13" s="14">
        <v>7.8000000000000005E-3</v>
      </c>
      <c r="E13" s="15">
        <v>0.23019999999999999</v>
      </c>
      <c r="F13" s="5">
        <v>4.6999999999999993E-3</v>
      </c>
      <c r="G13" s="6">
        <v>0.23440000000000003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0</v>
      </c>
      <c r="C16" s="6">
        <v>2.0000000000000001E-4</v>
      </c>
      <c r="D16" s="14">
        <v>1E-4</v>
      </c>
      <c r="E16" s="15">
        <v>1E-4</v>
      </c>
      <c r="F16" s="5">
        <v>5.0000000000000001E-4</v>
      </c>
      <c r="G16" s="6">
        <v>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-2.0000000000000001E-4</v>
      </c>
      <c r="C17" s="6">
        <v>0</v>
      </c>
      <c r="D17" s="14">
        <v>0</v>
      </c>
      <c r="E17" s="15">
        <v>0</v>
      </c>
      <c r="F17" s="5">
        <v>5.0000000000000001E-4</v>
      </c>
      <c r="G17" s="6">
        <v>0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1.7000000000000001E-3</v>
      </c>
      <c r="C18" s="6">
        <v>1.5E-3</v>
      </c>
      <c r="D18" s="14">
        <v>-1.5E-3</v>
      </c>
      <c r="E18" s="15">
        <v>4.0000000000000002E-4</v>
      </c>
      <c r="F18" s="5">
        <v>-1E-4</v>
      </c>
      <c r="G18" s="6">
        <v>4.0000000000000002E-4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0</v>
      </c>
      <c r="C20" s="6">
        <v>7.4000000000000003E-3</v>
      </c>
      <c r="D20" s="14">
        <v>2.9999999999999997E-4</v>
      </c>
      <c r="E20" s="15">
        <v>9.1999999999999998E-3</v>
      </c>
      <c r="F20" s="5">
        <v>5.9999999999999995E-4</v>
      </c>
      <c r="G20" s="6">
        <v>9.5999999999999992E-3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0</v>
      </c>
      <c r="C24" s="6">
        <v>0</v>
      </c>
      <c r="D24" s="14">
        <v>2.0000000000000001E-4</v>
      </c>
      <c r="E24" s="15">
        <v>0</v>
      </c>
      <c r="F24" s="5">
        <v>5.0000000000000001E-4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K25" si="0">SUM(B6:B24)</f>
        <v>1.2800000000000001E-2</v>
      </c>
      <c r="C25" s="8">
        <f t="shared" si="0"/>
        <v>0.99999999999999989</v>
      </c>
      <c r="D25" s="16">
        <f t="shared" si="0"/>
        <v>7.9000000000000008E-3</v>
      </c>
      <c r="E25" s="17">
        <f t="shared" si="0"/>
        <v>0.99999999999999989</v>
      </c>
      <c r="F25" s="7">
        <f t="shared" si="0"/>
        <v>1.6E-2</v>
      </c>
      <c r="G25" s="8">
        <f t="shared" si="0"/>
        <v>1</v>
      </c>
      <c r="H25" s="16">
        <f>SUM(H6:H24)</f>
        <v>0</v>
      </c>
      <c r="I25" s="17">
        <f>SUM(I6:I24)</f>
        <v>0</v>
      </c>
      <c r="J25" s="7">
        <f t="shared" si="0"/>
        <v>0</v>
      </c>
      <c r="K25" s="8">
        <f t="shared" si="0"/>
        <v>0</v>
      </c>
      <c r="L25" s="16">
        <f t="shared" ref="L25:Q25" si="1">SUM(L6:L24)</f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7601.9964247477583</v>
      </c>
      <c r="C26" s="11"/>
      <c r="D26" s="18">
        <v>4783.2794166051381</v>
      </c>
      <c r="E26" s="11"/>
      <c r="F26" s="10">
        <v>11251.097963083712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5.1000000000000004E-3</v>
      </c>
      <c r="C27" s="23">
        <v>0.8599</v>
      </c>
      <c r="D27" s="29">
        <v>2.5000000000000001E-3</v>
      </c>
      <c r="E27" s="30">
        <v>0.86909999999999998</v>
      </c>
      <c r="F27" s="22">
        <v>1.5900000000000001E-2</v>
      </c>
      <c r="G27" s="23">
        <v>0.84730000000000005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7.7000000000000002E-3</v>
      </c>
      <c r="C28" s="6">
        <v>0.1401</v>
      </c>
      <c r="D28" s="14">
        <v>5.4000000000000003E-3</v>
      </c>
      <c r="E28" s="15">
        <v>0.13089999999999999</v>
      </c>
      <c r="F28" s="5">
        <v>1E-4</v>
      </c>
      <c r="G28" s="6">
        <v>0.1527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1.2800000000000001E-2</v>
      </c>
      <c r="C29" s="8">
        <f t="shared" si="3"/>
        <v>1</v>
      </c>
      <c r="D29" s="16">
        <f t="shared" si="3"/>
        <v>7.9000000000000008E-3</v>
      </c>
      <c r="E29" s="17">
        <f t="shared" si="3"/>
        <v>1</v>
      </c>
      <c r="F29" s="24">
        <f t="shared" si="3"/>
        <v>1.6E-2</v>
      </c>
      <c r="G29" s="8">
        <f t="shared" si="3"/>
        <v>1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6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1.2699999999999999E-2</v>
      </c>
      <c r="C30" s="23">
        <v>0.97770000000000001</v>
      </c>
      <c r="D30" s="29">
        <v>6.9999999999999993E-3</v>
      </c>
      <c r="E30" s="30">
        <v>0.97680000000000011</v>
      </c>
      <c r="F30" s="22">
        <v>1.4499999999999999E-2</v>
      </c>
      <c r="G30" s="23">
        <v>0.97770000000000001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1E-4</v>
      </c>
      <c r="C31" s="6">
        <v>2.23E-2</v>
      </c>
      <c r="D31" s="14">
        <v>8.9999999999999998E-4</v>
      </c>
      <c r="E31" s="15">
        <v>2.3199999999999998E-2</v>
      </c>
      <c r="F31" s="5">
        <v>1.5E-3</v>
      </c>
      <c r="G31" s="6">
        <v>2.23E-2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7.25" customHeight="1" x14ac:dyDescent="0.25">
      <c r="A32" s="96" t="s">
        <v>21</v>
      </c>
      <c r="B32" s="97">
        <f t="shared" ref="B32:G32" si="6">SUM(B30:B31)</f>
        <v>1.2799999999999999E-2</v>
      </c>
      <c r="C32" s="98">
        <f t="shared" si="6"/>
        <v>1</v>
      </c>
      <c r="D32" s="99">
        <f t="shared" si="6"/>
        <v>7.899999999999999E-3</v>
      </c>
      <c r="E32" s="100">
        <f t="shared" si="6"/>
        <v>1</v>
      </c>
      <c r="F32" s="97">
        <f t="shared" si="6"/>
        <v>1.6E-2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99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01">
        <f>SUM(Y30:Y31)</f>
        <v>0</v>
      </c>
    </row>
    <row r="33" spans="1:9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9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-2.0000000000000001E-4</v>
      </c>
      <c r="C36" s="6">
        <v>9.4800000000000009E-2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1.2999999999999999E-3</v>
      </c>
      <c r="C37" s="6">
        <v>0.2823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3.8E-3</v>
      </c>
      <c r="C40" s="6">
        <v>0.1772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1E-3</v>
      </c>
      <c r="C41" s="6">
        <v>1.2699999999999999E-2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1.11E-2</v>
      </c>
      <c r="C42" s="6">
        <v>0.1885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1.7399999999999999E-2</v>
      </c>
      <c r="C43" s="6">
        <v>0.23440000000000003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5.9999999999999995E-4</v>
      </c>
      <c r="C46" s="6">
        <v>1E-4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5.0000000000000001E-4</v>
      </c>
      <c r="C47" s="6">
        <v>0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1E-4</v>
      </c>
      <c r="C48" s="6">
        <v>4.0000000000000002E-4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1E-3</v>
      </c>
      <c r="C50" s="6">
        <v>9.5999999999999992E-3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5.9999999999999995E-4</v>
      </c>
      <c r="C54" s="6">
        <v>0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3.7200000000000011E-2</v>
      </c>
      <c r="C55" s="8">
        <f>SUM(C36:C54)</f>
        <v>1</v>
      </c>
      <c r="D55" s="16">
        <f t="shared" ref="D55:I55" si="9">SUM(D36:D54)</f>
        <v>0</v>
      </c>
      <c r="E55" s="17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23636.373804436611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2.3799999999999998E-2</v>
      </c>
      <c r="C57" s="23">
        <v>0.84730000000000005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1.34E-2</v>
      </c>
      <c r="C58" s="6">
        <v>0.1527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3.7199999999999997E-2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3.4599999999999999E-2</v>
      </c>
      <c r="C60" s="23">
        <v>0.97770000000000001</v>
      </c>
      <c r="D60" s="29"/>
      <c r="E60" s="62"/>
      <c r="F60" s="22"/>
      <c r="G60" s="23"/>
      <c r="H60" s="29"/>
      <c r="I60" s="30"/>
    </row>
    <row r="61" spans="1:9" ht="14.25" x14ac:dyDescent="0.2">
      <c r="A61" s="93" t="s">
        <v>25</v>
      </c>
      <c r="B61" s="5">
        <v>2.5999999999999999E-3</v>
      </c>
      <c r="C61" s="6">
        <v>2.23E-2</v>
      </c>
      <c r="D61" s="14"/>
      <c r="E61" s="63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3.7199999999999997E-2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zoomScale="80" zoomScaleNormal="80" workbookViewId="0">
      <pane xSplit="1" topLeftCell="F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60.7109375" customWidth="1"/>
    <col min="2" max="2" width="17.5703125" customWidth="1"/>
    <col min="3" max="3" width="17.7109375" customWidth="1"/>
    <col min="4" max="4" width="18.5703125" customWidth="1"/>
    <col min="5" max="5" width="17.42578125" customWidth="1"/>
    <col min="6" max="6" width="21.5703125" customWidth="1"/>
    <col min="7" max="7" width="22" customWidth="1"/>
    <col min="8" max="8" width="20.5703125" customWidth="1"/>
    <col min="9" max="9" width="19.140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-2.0000000000000001E-4</v>
      </c>
      <c r="C6" s="6">
        <v>0.14610000000000001</v>
      </c>
      <c r="D6" s="14">
        <v>0</v>
      </c>
      <c r="E6" s="15">
        <v>0.10099999999999999</v>
      </c>
      <c r="F6" s="5">
        <v>0</v>
      </c>
      <c r="G6" s="6">
        <v>9.6300000000000011E-2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2E-3</v>
      </c>
      <c r="C7" s="6">
        <v>0.72140000000000004</v>
      </c>
      <c r="D7" s="14">
        <v>-1.9E-3</v>
      </c>
      <c r="E7" s="15">
        <v>0.77900000000000003</v>
      </c>
      <c r="F7" s="5">
        <v>3.4000000000000002E-3</v>
      </c>
      <c r="G7" s="6">
        <v>0.79110000000000003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8.0000000000000004E-4</v>
      </c>
      <c r="C10" s="6">
        <v>9.7200000000000009E-2</v>
      </c>
      <c r="D10" s="14">
        <v>4.0000000000000002E-4</v>
      </c>
      <c r="E10" s="15">
        <v>9.4200000000000006E-2</v>
      </c>
      <c r="F10" s="5">
        <v>1.1000000000000001E-3</v>
      </c>
      <c r="G10" s="6">
        <v>8.6300000000000002E-2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0</v>
      </c>
      <c r="C11" s="6">
        <v>2.3999999999999998E-3</v>
      </c>
      <c r="D11" s="14">
        <v>0</v>
      </c>
      <c r="E11" s="15">
        <v>2.3999999999999998E-3</v>
      </c>
      <c r="F11" s="5">
        <v>0</v>
      </c>
      <c r="G11" s="6">
        <v>2.3E-3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1.2999999999999999E-3</v>
      </c>
      <c r="C12" s="6">
        <v>2.3700000000000002E-2</v>
      </c>
      <c r="D12" s="14">
        <v>2.9999999999999997E-4</v>
      </c>
      <c r="E12" s="15">
        <v>2.1000000000000001E-2</v>
      </c>
      <c r="F12" s="5">
        <v>1.5E-3</v>
      </c>
      <c r="G12" s="6">
        <v>2.1700000000000001E-2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144" t="s">
        <v>60</v>
      </c>
      <c r="B13" s="5">
        <v>1.1999999999999999E-3</v>
      </c>
      <c r="C13" s="6">
        <v>6.8000000000000005E-3</v>
      </c>
      <c r="D13" s="14">
        <v>2.0000000000000001E-4</v>
      </c>
      <c r="E13" s="15">
        <v>0</v>
      </c>
      <c r="F13" s="5">
        <v>0</v>
      </c>
      <c r="G13" s="6">
        <v>0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0</v>
      </c>
      <c r="C20" s="6">
        <v>2.3999999999999998E-3</v>
      </c>
      <c r="D20" s="14">
        <v>0</v>
      </c>
      <c r="E20" s="15">
        <v>2.3999999999999998E-3</v>
      </c>
      <c r="F20" s="5">
        <v>0</v>
      </c>
      <c r="G20" s="6">
        <v>2.3E-3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1E-4</v>
      </c>
      <c r="C24" s="6">
        <v>0</v>
      </c>
      <c r="D24" s="14">
        <v>1E-4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7">
        <f t="shared" ref="B25:H25" si="0">SUM(B6:B24)</f>
        <v>5.1999999999999998E-3</v>
      </c>
      <c r="C25" s="8">
        <f t="shared" si="0"/>
        <v>1.0000000000000002</v>
      </c>
      <c r="D25" s="16">
        <f t="shared" si="0"/>
        <v>-8.9999999999999998E-4</v>
      </c>
      <c r="E25" s="17">
        <f t="shared" si="0"/>
        <v>0.99999999999999989</v>
      </c>
      <c r="F25" s="7">
        <f t="shared" si="0"/>
        <v>6.0000000000000001E-3</v>
      </c>
      <c r="G25" s="8">
        <f t="shared" si="0"/>
        <v>1.0000000000000002</v>
      </c>
      <c r="H25" s="16">
        <f t="shared" si="0"/>
        <v>0</v>
      </c>
      <c r="I25" s="17">
        <f t="shared" ref="I25:Q25" si="1">SUM(I6:I24)</f>
        <v>0</v>
      </c>
      <c r="J25" s="7">
        <f t="shared" si="1"/>
        <v>0</v>
      </c>
      <c r="K25" s="7">
        <f t="shared" si="1"/>
        <v>0</v>
      </c>
      <c r="L25" s="16">
        <f t="shared" si="1"/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>SUM(Y6:Y24)</f>
        <v>0</v>
      </c>
    </row>
    <row r="26" spans="1:25" ht="15" x14ac:dyDescent="0.25">
      <c r="A26" s="95" t="s">
        <v>28</v>
      </c>
      <c r="B26" s="10">
        <v>1092.9004701919005</v>
      </c>
      <c r="C26" s="11"/>
      <c r="D26" s="18">
        <v>-205.70550830650004</v>
      </c>
      <c r="E26" s="11"/>
      <c r="F26" s="10">
        <v>1342.1365628898795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5.0000000000000001E-3</v>
      </c>
      <c r="C27" s="23">
        <v>0.99309999999999998</v>
      </c>
      <c r="D27" s="29">
        <v>-8.9999999999999998E-4</v>
      </c>
      <c r="E27" s="30">
        <v>0.99340000000000006</v>
      </c>
      <c r="F27" s="22">
        <v>5.8999999999999999E-3</v>
      </c>
      <c r="G27" s="23">
        <v>0.99349999999999994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2.0000000000000001E-4</v>
      </c>
      <c r="C28" s="6">
        <v>6.8999999999999999E-3</v>
      </c>
      <c r="D28" s="14">
        <v>0</v>
      </c>
      <c r="E28" s="15">
        <v>6.6E-3</v>
      </c>
      <c r="F28" s="5">
        <v>1E-4</v>
      </c>
      <c r="G28" s="6">
        <v>6.5000000000000006E-3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5.1999999999999998E-3</v>
      </c>
      <c r="C29" s="8">
        <f t="shared" si="3"/>
        <v>1</v>
      </c>
      <c r="D29" s="16">
        <f t="shared" si="3"/>
        <v>-8.9999999999999998E-4</v>
      </c>
      <c r="E29" s="17">
        <f t="shared" si="3"/>
        <v>1</v>
      </c>
      <c r="F29" s="24">
        <f t="shared" si="3"/>
        <v>6.0000000000000001E-3</v>
      </c>
      <c r="G29" s="8">
        <f t="shared" si="3"/>
        <v>0.99999999999999989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92" t="s">
        <v>24</v>
      </c>
      <c r="B30" s="22">
        <v>5.1999999999999998E-3</v>
      </c>
      <c r="C30" s="23">
        <v>0.9951000000000001</v>
      </c>
      <c r="D30" s="29">
        <v>-1E-3</v>
      </c>
      <c r="E30" s="30">
        <v>0.99519999999999997</v>
      </c>
      <c r="F30" s="22">
        <v>6.0000000000000001E-3</v>
      </c>
      <c r="G30" s="23">
        <v>0.99540000000000006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0</v>
      </c>
      <c r="C31" s="6">
        <v>4.8999999999999998E-3</v>
      </c>
      <c r="D31" s="14">
        <v>1E-4</v>
      </c>
      <c r="E31" s="15">
        <v>4.7999999999999996E-3</v>
      </c>
      <c r="F31" s="5">
        <v>0</v>
      </c>
      <c r="G31" s="6">
        <v>4.5999999999999999E-3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7.25" customHeight="1" x14ac:dyDescent="0.25">
      <c r="A32" s="96" t="s">
        <v>21</v>
      </c>
      <c r="B32" s="97">
        <f t="shared" ref="B32:G32" si="6">SUM(B30:B31)</f>
        <v>5.1999999999999998E-3</v>
      </c>
      <c r="C32" s="98">
        <f t="shared" si="6"/>
        <v>1</v>
      </c>
      <c r="D32" s="99">
        <f t="shared" si="6"/>
        <v>-8.9999999999999998E-4</v>
      </c>
      <c r="E32" s="100">
        <f t="shared" si="6"/>
        <v>1</v>
      </c>
      <c r="F32" s="97">
        <f t="shared" si="6"/>
        <v>6.0000000000000001E-3</v>
      </c>
      <c r="G32" s="98">
        <f t="shared" si="6"/>
        <v>1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100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19">
        <f>SUM(Y30:Y31)</f>
        <v>0</v>
      </c>
    </row>
    <row r="33" spans="1:9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9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-2.0000000000000001E-4</v>
      </c>
      <c r="C36" s="6">
        <v>9.6300000000000011E-2</v>
      </c>
      <c r="D36" s="14"/>
      <c r="E36" s="14"/>
      <c r="F36" s="5"/>
      <c r="G36" s="6"/>
      <c r="H36" s="14"/>
      <c r="I36" s="15"/>
    </row>
    <row r="37" spans="1:9" ht="14.25" x14ac:dyDescent="0.2">
      <c r="A37" s="93" t="s">
        <v>3</v>
      </c>
      <c r="B37" s="5">
        <v>3.4000000000000002E-3</v>
      </c>
      <c r="C37" s="6">
        <v>0.79110000000000003</v>
      </c>
      <c r="D37" s="14"/>
      <c r="E37" s="14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9" ht="14.25" x14ac:dyDescent="0.2">
      <c r="A40" s="93" t="s">
        <v>6</v>
      </c>
      <c r="B40" s="5">
        <v>2.3999999999999998E-3</v>
      </c>
      <c r="C40" s="6">
        <v>8.6300000000000002E-2</v>
      </c>
      <c r="D40" s="14"/>
      <c r="E40" s="14"/>
      <c r="F40" s="5"/>
      <c r="G40" s="6"/>
      <c r="H40" s="14"/>
      <c r="I40" s="15"/>
    </row>
    <row r="41" spans="1:9" ht="14.25" x14ac:dyDescent="0.2">
      <c r="A41" s="93" t="s">
        <v>7</v>
      </c>
      <c r="B41" s="5">
        <v>1E-4</v>
      </c>
      <c r="C41" s="6">
        <v>2.3E-3</v>
      </c>
      <c r="D41" s="14"/>
      <c r="E41" s="14"/>
      <c r="F41" s="5"/>
      <c r="G41" s="6"/>
      <c r="H41" s="14"/>
      <c r="I41" s="15"/>
    </row>
    <row r="42" spans="1:9" ht="14.25" x14ac:dyDescent="0.2">
      <c r="A42" s="93" t="s">
        <v>8</v>
      </c>
      <c r="B42" s="5">
        <v>3.0999999999999999E-3</v>
      </c>
      <c r="C42" s="6">
        <v>2.1700000000000001E-2</v>
      </c>
      <c r="D42" s="14"/>
      <c r="E42" s="14"/>
      <c r="F42" s="5"/>
      <c r="G42" s="6"/>
      <c r="H42" s="14"/>
      <c r="I42" s="15"/>
    </row>
    <row r="43" spans="1:9" ht="14.25" x14ac:dyDescent="0.2">
      <c r="A43" s="93" t="s">
        <v>60</v>
      </c>
      <c r="B43" s="5">
        <v>1.4000000000000002E-3</v>
      </c>
      <c r="C43" s="6">
        <v>0</v>
      </c>
      <c r="D43" s="14"/>
      <c r="E43" s="14"/>
      <c r="F43" s="5"/>
      <c r="G43" s="6"/>
      <c r="H43" s="14"/>
      <c r="I43" s="15"/>
    </row>
    <row r="44" spans="1:9" ht="14.25" x14ac:dyDescent="0.2">
      <c r="A44" s="93" t="s">
        <v>10</v>
      </c>
      <c r="B44" s="5">
        <v>0</v>
      </c>
      <c r="C44" s="6">
        <v>0</v>
      </c>
      <c r="D44" s="14"/>
      <c r="E44" s="14"/>
      <c r="F44" s="5"/>
      <c r="G44" s="6"/>
      <c r="H44" s="14"/>
      <c r="I44" s="15"/>
    </row>
    <row r="45" spans="1:9" ht="14.25" x14ac:dyDescent="0.2">
      <c r="A45" s="93" t="s">
        <v>11</v>
      </c>
      <c r="B45" s="5">
        <v>0</v>
      </c>
      <c r="C45" s="6">
        <v>0</v>
      </c>
      <c r="D45" s="14"/>
      <c r="E45" s="14"/>
      <c r="F45" s="5"/>
      <c r="G45" s="6"/>
      <c r="H45" s="14"/>
      <c r="I45" s="15"/>
    </row>
    <row r="46" spans="1:9" ht="14.25" x14ac:dyDescent="0.2">
      <c r="A46" s="93" t="s">
        <v>12</v>
      </c>
      <c r="B46" s="5">
        <v>0</v>
      </c>
      <c r="C46" s="6">
        <v>0</v>
      </c>
      <c r="D46" s="14"/>
      <c r="E46" s="14"/>
      <c r="F46" s="5"/>
      <c r="G46" s="6"/>
      <c r="H46" s="14"/>
      <c r="I46" s="15"/>
    </row>
    <row r="47" spans="1:9" ht="14.25" x14ac:dyDescent="0.2">
      <c r="A47" s="93" t="s">
        <v>13</v>
      </c>
      <c r="B47" s="5">
        <v>0</v>
      </c>
      <c r="C47" s="6">
        <v>0</v>
      </c>
      <c r="D47" s="14"/>
      <c r="E47" s="14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0</v>
      </c>
      <c r="C50" s="6">
        <v>2.3E-3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5">
        <v>1E-4</v>
      </c>
      <c r="C54" s="6">
        <v>0</v>
      </c>
      <c r="D54" s="14"/>
      <c r="E54" s="14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1.03E-2</v>
      </c>
      <c r="C55" s="8">
        <f>SUM(C36:C54)</f>
        <v>1.0000000000000002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2229.3315247752798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0.01</v>
      </c>
      <c r="C57" s="23">
        <v>0.99349999999999994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2.9999999999999997E-4</v>
      </c>
      <c r="C58" s="6">
        <v>6.5000000000000006E-3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1.03E-2</v>
      </c>
      <c r="C59" s="8">
        <f t="shared" si="10"/>
        <v>0.99999999999999989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1.0200000000000001E-2</v>
      </c>
      <c r="C60" s="23">
        <v>0.99540000000000006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1E-4</v>
      </c>
      <c r="C61" s="6">
        <v>4.5999999999999999E-3</v>
      </c>
      <c r="D61" s="14"/>
      <c r="E61" s="15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1.03E-2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Y70"/>
  <sheetViews>
    <sheetView rightToLeft="1" topLeftCell="A7" zoomScale="85" zoomScaleNormal="85" workbookViewId="0">
      <pane xSplit="1" topLeftCell="B1" activePane="topRight" state="frozen"/>
      <selection activeCell="F15" sqref="F15"/>
      <selection pane="topRight" activeCell="A5" sqref="A5"/>
    </sheetView>
  </sheetViews>
  <sheetFormatPr defaultColWidth="0" defaultRowHeight="12.75" zeroHeight="1" x14ac:dyDescent="0.2"/>
  <cols>
    <col min="1" max="1" width="40" bestFit="1" customWidth="1"/>
    <col min="2" max="2" width="18.140625" customWidth="1"/>
    <col min="3" max="3" width="17.140625" customWidth="1"/>
    <col min="4" max="4" width="16.5703125" customWidth="1"/>
    <col min="5" max="5" width="15.42578125" customWidth="1"/>
    <col min="6" max="7" width="20.7109375" customWidth="1"/>
    <col min="8" max="8" width="20.5703125" customWidth="1"/>
    <col min="9" max="9" width="18.42578125" customWidth="1"/>
    <col min="10" max="10" width="10.85546875" customWidth="1"/>
    <col min="11" max="11" width="12.42578125" customWidth="1"/>
    <col min="12" max="12" width="10.85546875" customWidth="1"/>
    <col min="13" max="13" width="17" customWidth="1"/>
    <col min="14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57</v>
      </c>
    </row>
    <row r="3" spans="1:25" s="2" customFormat="1" ht="15" x14ac:dyDescent="0.25">
      <c r="A3" s="102" t="s">
        <v>68</v>
      </c>
      <c r="B3" s="103" t="s">
        <v>69</v>
      </c>
      <c r="C3" s="103" t="s">
        <v>70</v>
      </c>
      <c r="D3" s="104" t="s">
        <v>71</v>
      </c>
      <c r="E3" s="104" t="s">
        <v>72</v>
      </c>
      <c r="F3" s="103" t="s">
        <v>73</v>
      </c>
      <c r="G3" s="103" t="s">
        <v>74</v>
      </c>
      <c r="H3" s="104" t="s">
        <v>75</v>
      </c>
      <c r="I3" s="104" t="s">
        <v>76</v>
      </c>
      <c r="J3" s="103" t="s">
        <v>77</v>
      </c>
      <c r="K3" s="103" t="s">
        <v>78</v>
      </c>
      <c r="L3" s="104" t="s">
        <v>79</v>
      </c>
      <c r="M3" s="104" t="s">
        <v>80</v>
      </c>
      <c r="N3" s="103" t="s">
        <v>81</v>
      </c>
      <c r="O3" s="103" t="s">
        <v>82</v>
      </c>
      <c r="P3" s="104" t="s">
        <v>83</v>
      </c>
      <c r="Q3" s="104" t="s">
        <v>84</v>
      </c>
      <c r="R3" s="103" t="s">
        <v>85</v>
      </c>
      <c r="S3" s="103" t="s">
        <v>86</v>
      </c>
      <c r="T3" s="104" t="s">
        <v>87</v>
      </c>
      <c r="U3" s="104" t="s">
        <v>88</v>
      </c>
      <c r="V3" s="103" t="s">
        <v>89</v>
      </c>
      <c r="W3" s="103" t="s">
        <v>90</v>
      </c>
      <c r="X3" s="104" t="s">
        <v>91</v>
      </c>
      <c r="Y3" s="104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104">
        <v>44228</v>
      </c>
      <c r="E4" s="104">
        <v>44228</v>
      </c>
      <c r="F4" s="103">
        <v>44256</v>
      </c>
      <c r="G4" s="103">
        <v>44256</v>
      </c>
      <c r="H4" s="104">
        <v>44287</v>
      </c>
      <c r="I4" s="104">
        <v>44287</v>
      </c>
      <c r="J4" s="103">
        <v>44317</v>
      </c>
      <c r="K4" s="103">
        <v>44317</v>
      </c>
      <c r="L4" s="104">
        <v>44348</v>
      </c>
      <c r="M4" s="104">
        <v>44348</v>
      </c>
      <c r="N4" s="103">
        <v>44378</v>
      </c>
      <c r="O4" s="103">
        <v>44378</v>
      </c>
      <c r="P4" s="104">
        <v>44409</v>
      </c>
      <c r="Q4" s="104">
        <v>44409</v>
      </c>
      <c r="R4" s="103">
        <v>44440</v>
      </c>
      <c r="S4" s="103">
        <v>44440</v>
      </c>
      <c r="T4" s="104">
        <v>44470</v>
      </c>
      <c r="U4" s="104">
        <v>44470</v>
      </c>
      <c r="V4" s="103">
        <v>44501</v>
      </c>
      <c r="W4" s="103">
        <v>44501</v>
      </c>
      <c r="X4" s="104">
        <v>44531</v>
      </c>
      <c r="Y4" s="104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0</v>
      </c>
      <c r="E5" s="89" t="s">
        <v>1</v>
      </c>
      <c r="F5" s="86" t="s">
        <v>0</v>
      </c>
      <c r="G5" s="87" t="s">
        <v>1</v>
      </c>
      <c r="H5" s="88" t="s">
        <v>27</v>
      </c>
      <c r="I5" s="89" t="s">
        <v>1</v>
      </c>
      <c r="J5" s="86" t="s">
        <v>27</v>
      </c>
      <c r="K5" s="87" t="s">
        <v>1</v>
      </c>
      <c r="L5" s="88" t="s">
        <v>27</v>
      </c>
      <c r="M5" s="89" t="s">
        <v>1</v>
      </c>
      <c r="N5" s="86" t="s">
        <v>27</v>
      </c>
      <c r="O5" s="87" t="s">
        <v>1</v>
      </c>
      <c r="P5" s="88" t="s">
        <v>27</v>
      </c>
      <c r="Q5" s="89" t="s">
        <v>1</v>
      </c>
      <c r="R5" s="86" t="s">
        <v>27</v>
      </c>
      <c r="S5" s="87" t="s">
        <v>1</v>
      </c>
      <c r="T5" s="88" t="s">
        <v>27</v>
      </c>
      <c r="U5" s="89" t="s">
        <v>1</v>
      </c>
      <c r="V5" s="86" t="s">
        <v>27</v>
      </c>
      <c r="W5" s="87" t="s">
        <v>1</v>
      </c>
      <c r="X5" s="88" t="s">
        <v>27</v>
      </c>
      <c r="Y5" s="89" t="s">
        <v>1</v>
      </c>
    </row>
    <row r="6" spans="1:25" ht="14.25" x14ac:dyDescent="0.2">
      <c r="A6" s="92" t="s">
        <v>2</v>
      </c>
      <c r="B6" s="5">
        <v>4.0000000000000002E-4</v>
      </c>
      <c r="C6" s="6">
        <v>1.5013283626624701E-2</v>
      </c>
      <c r="D6" s="14">
        <v>2.0000000000000001E-4</v>
      </c>
      <c r="E6" s="15">
        <v>2.58274049734003E-2</v>
      </c>
      <c r="F6" s="5">
        <v>1.4000000000000002E-3</v>
      </c>
      <c r="G6" s="6">
        <v>4.8267198771566197E-2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3.2000000000000002E-3</v>
      </c>
      <c r="C7" s="6">
        <v>0.38870883273849499</v>
      </c>
      <c r="D7" s="14">
        <v>-3.9000000000000003E-3</v>
      </c>
      <c r="E7" s="15">
        <v>0.38599767179469402</v>
      </c>
      <c r="F7" s="5">
        <v>5.7999999999999996E-3</v>
      </c>
      <c r="G7" s="6">
        <v>0.37391246668391603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4.0000000000000002E-4</v>
      </c>
      <c r="C10" s="6">
        <v>5.7046637836202299E-2</v>
      </c>
      <c r="D10" s="14">
        <v>2.0000000000000001E-4</v>
      </c>
      <c r="E10" s="15">
        <v>4.5459581005899301E-2</v>
      </c>
      <c r="F10" s="5">
        <v>5.9999999999999995E-4</v>
      </c>
      <c r="G10" s="6">
        <v>3.8820111754101695E-2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2.0000000000000001E-4</v>
      </c>
      <c r="C11" s="6">
        <v>6.7042612417479597E-3</v>
      </c>
      <c r="D11" s="14">
        <v>1E-4</v>
      </c>
      <c r="E11" s="15">
        <v>6.7288747476048202E-3</v>
      </c>
      <c r="F11" s="5">
        <v>2.0000000000000001E-4</v>
      </c>
      <c r="G11" s="6">
        <v>6.4327665180057706E-3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3.9000000000000003E-3</v>
      </c>
      <c r="C12" s="6">
        <v>0.233174809768386</v>
      </c>
      <c r="D12" s="14">
        <v>5.5000000000000005E-3</v>
      </c>
      <c r="E12" s="15">
        <v>0.23093176803058199</v>
      </c>
      <c r="F12" s="5">
        <v>3.3000000000000002E-2</v>
      </c>
      <c r="G12" s="6">
        <v>0.25736452595537096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3.3E-3</v>
      </c>
      <c r="C13" s="6">
        <v>0.15428789075275101</v>
      </c>
      <c r="D13" s="14">
        <v>4.4000000000000003E-3</v>
      </c>
      <c r="E13" s="15">
        <v>0.17043463791401098</v>
      </c>
      <c r="F13" s="5">
        <v>2.8999999999999998E-3</v>
      </c>
      <c r="G13" s="6">
        <v>0.14472925148242499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7.000000000000001E-4</v>
      </c>
      <c r="C14" s="6">
        <v>1.4895035238753501E-2</v>
      </c>
      <c r="D14" s="14">
        <v>2.9999999999999997E-4</v>
      </c>
      <c r="E14" s="15">
        <v>1.5135269005941601E-2</v>
      </c>
      <c r="F14" s="5">
        <v>-2.0000000000000001E-4</v>
      </c>
      <c r="G14" s="6">
        <v>1.4098054009081601E-2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3.4000000000000002E-3</v>
      </c>
      <c r="C15" s="6">
        <v>9.5980067837811697E-2</v>
      </c>
      <c r="D15" s="14">
        <v>-5.0000000000000001E-4</v>
      </c>
      <c r="E15" s="15">
        <v>9.4161317967776006E-2</v>
      </c>
      <c r="F15" s="5">
        <v>4.7999999999999996E-3</v>
      </c>
      <c r="G15" s="6">
        <v>9.3688562307360612E-2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1E-4</v>
      </c>
      <c r="C16" s="6">
        <v>1.6978667376327499E-5</v>
      </c>
      <c r="D16" s="14">
        <v>1E-4</v>
      </c>
      <c r="E16" s="15">
        <v>1.61059038408789E-5</v>
      </c>
      <c r="F16" s="5">
        <v>2.0000000000000001E-4</v>
      </c>
      <c r="G16" s="6">
        <v>8.5790988132018501E-6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-1.9E-3</v>
      </c>
      <c r="C17" s="6">
        <v>2.3704418922059099E-3</v>
      </c>
      <c r="D17" s="14">
        <v>1E-4</v>
      </c>
      <c r="E17" s="15">
        <v>3.2869705129814097E-3</v>
      </c>
      <c r="F17" s="5">
        <v>-1.6000000000000001E-3</v>
      </c>
      <c r="G17" s="6">
        <v>-9.4164654805050404E-4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-1E-4</v>
      </c>
      <c r="C18" s="6">
        <v>3.0604841759666E-4</v>
      </c>
      <c r="D18" s="14">
        <v>2.9999999999999997E-4</v>
      </c>
      <c r="E18" s="15">
        <v>8.2551674630304398E-4</v>
      </c>
      <c r="F18" s="5">
        <v>-2.9999999999999997E-4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1E-4</v>
      </c>
      <c r="C20" s="6">
        <v>1.2203490444105701E-2</v>
      </c>
      <c r="D20" s="14">
        <v>1E-4</v>
      </c>
      <c r="E20" s="15">
        <v>1.2238845309517401E-2</v>
      </c>
      <c r="F20" s="5">
        <v>5.9999999999999995E-4</v>
      </c>
      <c r="G20" s="6">
        <v>1.2068185790704501E-2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1.99999999999998E-4</v>
      </c>
      <c r="C24" s="6">
        <v>1.9292221537943001E-2</v>
      </c>
      <c r="D24" s="14">
        <v>-2.0000000000000001E-4</v>
      </c>
      <c r="E24" s="15">
        <v>8.9560360874488092E-3</v>
      </c>
      <c r="F24" s="5">
        <v>1.00000000000002E-4</v>
      </c>
      <c r="G24" s="6">
        <v>1.1551944176705299E-2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24">
        <f>SUM(B6:B24)</f>
        <v>1.3899999999999997E-2</v>
      </c>
      <c r="C25" s="8">
        <f>SUM(C6:C24)</f>
        <v>0.99999999999999956</v>
      </c>
      <c r="D25" s="16">
        <f>SUM(D6:D24)</f>
        <v>6.7000000000000011E-3</v>
      </c>
      <c r="E25" s="17">
        <f>SUM(E6:E24)</f>
        <v>1.0000000000000004</v>
      </c>
      <c r="F25" s="7">
        <f t="shared" ref="F25:M25" si="0">SUM(F6:F24)</f>
        <v>4.7500000000000007E-2</v>
      </c>
      <c r="G25" s="8">
        <f t="shared" si="0"/>
        <v>1.0000000000000004</v>
      </c>
      <c r="H25" s="16">
        <f>SUM(H6:H24)</f>
        <v>0</v>
      </c>
      <c r="I25" s="17">
        <f>SUM(I6:I24)</f>
        <v>0</v>
      </c>
      <c r="J25" s="7">
        <f>SUM(J6:J24)</f>
        <v>0</v>
      </c>
      <c r="K25" s="7">
        <f>SUM(K6:K24)</f>
        <v>0</v>
      </c>
      <c r="L25" s="16">
        <f t="shared" si="0"/>
        <v>0</v>
      </c>
      <c r="M25" s="17">
        <f t="shared" si="0"/>
        <v>0</v>
      </c>
      <c r="N25" s="7">
        <f t="shared" ref="N25:S25" si="1">SUM(N6:N24)</f>
        <v>0</v>
      </c>
      <c r="O25" s="7">
        <f t="shared" si="1"/>
        <v>0</v>
      </c>
      <c r="P25" s="16">
        <f>SUM(P6:P24)</f>
        <v>0</v>
      </c>
      <c r="Q25" s="16">
        <f>SUM(Q6:Q24)</f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42">
        <f t="shared" si="2"/>
        <v>0</v>
      </c>
    </row>
    <row r="26" spans="1:25" ht="15" x14ac:dyDescent="0.25">
      <c r="A26" s="95" t="s">
        <v>28</v>
      </c>
      <c r="B26" s="10">
        <v>973.9134183000582</v>
      </c>
      <c r="C26" s="11"/>
      <c r="D26" s="18">
        <v>469.89219532256112</v>
      </c>
      <c r="E26" s="11"/>
      <c r="F26" s="10">
        <v>3374.6222339060259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5.0000000000000001E-3</v>
      </c>
      <c r="C27" s="23">
        <v>0.743923249423875</v>
      </c>
      <c r="D27" s="29">
        <v>-2.9999999999999997E-4</v>
      </c>
      <c r="E27" s="30">
        <v>0.73506770618769801</v>
      </c>
      <c r="F27" s="22">
        <v>4.53E-2</v>
      </c>
      <c r="G27" s="23">
        <v>0.74308134676665205</v>
      </c>
      <c r="H27" s="29"/>
      <c r="I27" s="30"/>
      <c r="J27" s="22"/>
      <c r="K27" s="23"/>
      <c r="L27" s="29"/>
      <c r="M27" s="30"/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8.8999999999999999E-3</v>
      </c>
      <c r="C28" s="6">
        <v>0.256076750576125</v>
      </c>
      <c r="D28" s="14">
        <v>6.9999999999999993E-3</v>
      </c>
      <c r="E28" s="15">
        <v>0.26493229381230199</v>
      </c>
      <c r="F28" s="5">
        <v>2.2000000000000001E-3</v>
      </c>
      <c r="G28" s="6">
        <v>0.256918653233348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H29" si="3">SUM(B27:B28)</f>
        <v>1.3899999999999999E-2</v>
      </c>
      <c r="C29" s="8">
        <f t="shared" si="3"/>
        <v>1</v>
      </c>
      <c r="D29" s="16">
        <f t="shared" si="3"/>
        <v>6.6999999999999994E-3</v>
      </c>
      <c r="E29" s="17">
        <f t="shared" si="3"/>
        <v>1</v>
      </c>
      <c r="F29" s="24">
        <f t="shared" si="3"/>
        <v>4.7500000000000001E-2</v>
      </c>
      <c r="G29" s="8">
        <f t="shared" si="3"/>
        <v>1</v>
      </c>
      <c r="H29" s="16">
        <f t="shared" si="3"/>
        <v>0</v>
      </c>
      <c r="I29" s="17">
        <v>1</v>
      </c>
      <c r="J29" s="24">
        <f t="shared" ref="J29:S29" si="4">SUM(J27:J28)</f>
        <v>0</v>
      </c>
      <c r="K29" s="24">
        <f t="shared" si="4"/>
        <v>0</v>
      </c>
      <c r="L29" s="16">
        <f t="shared" si="4"/>
        <v>0</v>
      </c>
      <c r="M29" s="16">
        <f t="shared" si="4"/>
        <v>0</v>
      </c>
      <c r="N29" s="24">
        <f t="shared" si="4"/>
        <v>0</v>
      </c>
      <c r="O29" s="24">
        <f t="shared" si="4"/>
        <v>0</v>
      </c>
      <c r="P29" s="16">
        <f>SUM(P27:P28)</f>
        <v>0</v>
      </c>
      <c r="Q29" s="16">
        <f t="shared" si="4"/>
        <v>0</v>
      </c>
      <c r="R29" s="24">
        <f t="shared" si="4"/>
        <v>0</v>
      </c>
      <c r="S29" s="24">
        <f t="shared" si="4"/>
        <v>0</v>
      </c>
      <c r="T29" s="16">
        <f t="shared" ref="T29:Y29" si="5">SUM(T27:T28)</f>
        <v>0</v>
      </c>
      <c r="U29" s="16">
        <f t="shared" si="5"/>
        <v>0</v>
      </c>
      <c r="V29" s="24">
        <f>SUM(V27:V28)</f>
        <v>0</v>
      </c>
      <c r="W29" s="24">
        <f>SUM(W27:W28)</f>
        <v>0</v>
      </c>
      <c r="X29" s="42">
        <f t="shared" si="5"/>
        <v>0</v>
      </c>
      <c r="Y29" s="42">
        <f t="shared" si="5"/>
        <v>0</v>
      </c>
    </row>
    <row r="30" spans="1:25" ht="14.25" x14ac:dyDescent="0.2">
      <c r="A30" s="92" t="s">
        <v>24</v>
      </c>
      <c r="B30" s="22">
        <v>8.0000000000000002E-3</v>
      </c>
      <c r="C30" s="23">
        <v>0.43078444442083097</v>
      </c>
      <c r="D30" s="29">
        <v>1.09E-2</v>
      </c>
      <c r="E30" s="30">
        <v>0.44545617497868101</v>
      </c>
      <c r="F30" s="22">
        <v>1.23E-2</v>
      </c>
      <c r="G30" s="23">
        <v>0.43559875259262398</v>
      </c>
      <c r="H30" s="29"/>
      <c r="I30" s="30"/>
      <c r="J30" s="22"/>
      <c r="K30" s="23"/>
      <c r="L30" s="29"/>
      <c r="M30" s="30"/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5.8999999999999999E-3</v>
      </c>
      <c r="C31" s="6">
        <v>0.56921555557916903</v>
      </c>
      <c r="D31" s="14">
        <v>-4.1999999999999997E-3</v>
      </c>
      <c r="E31" s="15">
        <v>0.55454382502131905</v>
      </c>
      <c r="F31" s="5">
        <v>3.5200000000000002E-2</v>
      </c>
      <c r="G31" s="6">
        <v>0.56440124740737607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S32" si="6">SUM(B30:B31)</f>
        <v>1.3899999999999999E-2</v>
      </c>
      <c r="C32" s="98">
        <f t="shared" si="6"/>
        <v>1</v>
      </c>
      <c r="D32" s="99">
        <f t="shared" si="6"/>
        <v>6.7000000000000002E-3</v>
      </c>
      <c r="E32" s="100">
        <f t="shared" si="6"/>
        <v>1</v>
      </c>
      <c r="F32" s="97">
        <f t="shared" si="6"/>
        <v>4.7500000000000001E-2</v>
      </c>
      <c r="G32" s="98">
        <f t="shared" si="6"/>
        <v>1</v>
      </c>
      <c r="H32" s="99">
        <f t="shared" si="6"/>
        <v>0</v>
      </c>
      <c r="I32" s="100">
        <f t="shared" si="6"/>
        <v>0</v>
      </c>
      <c r="J32" s="97">
        <f t="shared" si="6"/>
        <v>0</v>
      </c>
      <c r="K32" s="97">
        <f t="shared" si="6"/>
        <v>0</v>
      </c>
      <c r="L32" s="99">
        <f t="shared" si="6"/>
        <v>0</v>
      </c>
      <c r="M32" s="99">
        <f t="shared" si="6"/>
        <v>0</v>
      </c>
      <c r="N32" s="98">
        <f t="shared" si="6"/>
        <v>0</v>
      </c>
      <c r="O32" s="98">
        <f t="shared" si="6"/>
        <v>0</v>
      </c>
      <c r="P32" s="99">
        <f>SUM(P30:P31)</f>
        <v>0</v>
      </c>
      <c r="Q32" s="99">
        <f>SUM(Q30:Q31)</f>
        <v>0</v>
      </c>
      <c r="R32" s="98">
        <f t="shared" si="6"/>
        <v>0</v>
      </c>
      <c r="S32" s="98">
        <f t="shared" si="6"/>
        <v>0</v>
      </c>
      <c r="T32" s="99">
        <f t="shared" ref="T32:Y32" si="7">SUM(T30:T31)</f>
        <v>0</v>
      </c>
      <c r="U32" s="99">
        <f t="shared" si="7"/>
        <v>0</v>
      </c>
      <c r="V32" s="98">
        <f>SUM(V30:V31)</f>
        <v>0</v>
      </c>
      <c r="W32" s="98">
        <f>SUM(W30:W31)</f>
        <v>0</v>
      </c>
      <c r="X32" s="101">
        <f t="shared" si="7"/>
        <v>0</v>
      </c>
      <c r="Y32" s="101">
        <f t="shared" si="7"/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2E-3</v>
      </c>
      <c r="C36" s="6">
        <v>4.82E-2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5.1000000000000004E-3</v>
      </c>
      <c r="C37" s="6">
        <v>0.37390000000000001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1.1999999999999999E-3</v>
      </c>
      <c r="C40" s="6">
        <v>3.8800000000000001E-2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5.0000000000000001E-4</v>
      </c>
      <c r="C41" s="6">
        <v>6.4000000000000003E-3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4.2699999999999995E-2</v>
      </c>
      <c r="C42" s="6">
        <v>0.25739999999999996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1.06E-2</v>
      </c>
      <c r="C43" s="6">
        <v>0.1447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8.0000000000000004E-4</v>
      </c>
      <c r="C44" s="6">
        <v>1.41E-2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7.8000000000000005E-3</v>
      </c>
      <c r="C45" s="6">
        <v>9.3699999999999992E-2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4.0000000000000002E-4</v>
      </c>
      <c r="C46" s="6">
        <v>0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-3.4000000000000002E-3</v>
      </c>
      <c r="C47" s="6">
        <v>-8.9999999999999998E-4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-1E-4</v>
      </c>
      <c r="C48" s="6">
        <v>0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8.0000000000000004E-4</v>
      </c>
      <c r="C50" s="6">
        <v>1.21E-2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8.0000000000000004E-4</v>
      </c>
      <c r="C54" s="6">
        <v>1.1599999999999999E-2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 t="shared" ref="B55:I55" si="8">SUM(B36:B54)</f>
        <v>6.9199999999999984E-2</v>
      </c>
      <c r="C55" s="8">
        <f t="shared" si="8"/>
        <v>1</v>
      </c>
      <c r="D55" s="16">
        <f t="shared" si="8"/>
        <v>0</v>
      </c>
      <c r="E55" s="16">
        <f t="shared" si="8"/>
        <v>0</v>
      </c>
      <c r="F55" s="24">
        <f t="shared" si="8"/>
        <v>0</v>
      </c>
      <c r="G55" s="8">
        <f t="shared" si="8"/>
        <v>0</v>
      </c>
      <c r="H55" s="16">
        <f t="shared" si="8"/>
        <v>0</v>
      </c>
      <c r="I55" s="16">
        <f t="shared" si="8"/>
        <v>0</v>
      </c>
    </row>
    <row r="56" spans="1:9" ht="15" x14ac:dyDescent="0.25">
      <c r="A56" s="95" t="s">
        <v>28</v>
      </c>
      <c r="B56" s="10">
        <v>4818.4278475286455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5.0700000000000002E-2</v>
      </c>
      <c r="C57" s="23">
        <v>0.74309999999999998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1.8500000000000003E-2</v>
      </c>
      <c r="C58" s="6">
        <v>0.25690000000000002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G59" si="9">SUM(B57:B58)</f>
        <v>6.9200000000000012E-2</v>
      </c>
      <c r="C59" s="8">
        <f>SUM(C57:C58)</f>
        <v>1</v>
      </c>
      <c r="D59" s="16">
        <f t="shared" si="9"/>
        <v>0</v>
      </c>
      <c r="E59" s="17">
        <f t="shared" si="9"/>
        <v>0</v>
      </c>
      <c r="F59" s="24">
        <f t="shared" si="9"/>
        <v>0</v>
      </c>
      <c r="G59" s="8">
        <f t="shared" si="9"/>
        <v>0</v>
      </c>
      <c r="H59" s="16">
        <f>SUM(H57:H58)</f>
        <v>0</v>
      </c>
      <c r="I59" s="16">
        <f>SUM(I57:I58)</f>
        <v>0</v>
      </c>
    </row>
    <row r="60" spans="1:9" ht="14.25" x14ac:dyDescent="0.2">
      <c r="A60" s="92" t="s">
        <v>24</v>
      </c>
      <c r="B60" s="22">
        <v>3.1899999999999998E-2</v>
      </c>
      <c r="C60" s="23">
        <v>0.43560000000000004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3.73E-2</v>
      </c>
      <c r="C61" s="6">
        <v>0.56440000000000001</v>
      </c>
      <c r="D61" s="14"/>
      <c r="E61" s="15"/>
      <c r="F61" s="22"/>
      <c r="G61" s="6"/>
      <c r="H61" s="14"/>
      <c r="I61" s="15"/>
    </row>
    <row r="62" spans="1:9" ht="15" x14ac:dyDescent="0.25">
      <c r="A62" s="96" t="s">
        <v>21</v>
      </c>
      <c r="B62" s="97">
        <f t="shared" ref="B62:G62" si="10">SUM(B60:B61)</f>
        <v>6.9199999999999998E-2</v>
      </c>
      <c r="C62" s="98">
        <f>SUM(C60:C61)</f>
        <v>1</v>
      </c>
      <c r="D62" s="99">
        <f t="shared" si="10"/>
        <v>0</v>
      </c>
      <c r="E62" s="100">
        <f t="shared" si="10"/>
        <v>0</v>
      </c>
      <c r="F62" s="97">
        <f t="shared" si="10"/>
        <v>0</v>
      </c>
      <c r="G62" s="98">
        <f t="shared" si="10"/>
        <v>0</v>
      </c>
      <c r="H62" s="99">
        <f>SUM(H60:H61)</f>
        <v>0</v>
      </c>
      <c r="I62" s="99">
        <f>SUM(I60:I61)</f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9.7109375" customWidth="1"/>
    <col min="2" max="2" width="17.5703125" customWidth="1"/>
    <col min="3" max="3" width="18.28515625" customWidth="1"/>
    <col min="4" max="4" width="17.5703125" customWidth="1"/>
    <col min="5" max="5" width="15.7109375" customWidth="1"/>
    <col min="6" max="6" width="21.42578125" customWidth="1"/>
    <col min="7" max="7" width="21.85546875" customWidth="1"/>
    <col min="8" max="8" width="20.28515625" customWidth="1"/>
    <col min="9" max="9" width="20.140625" customWidth="1"/>
    <col min="10" max="24" width="11.42578125" customWidth="1"/>
    <col min="25" max="25" width="11.5703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5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27</v>
      </c>
      <c r="I5" s="89" t="s">
        <v>1</v>
      </c>
      <c r="J5" s="86" t="s">
        <v>27</v>
      </c>
      <c r="K5" s="87" t="s">
        <v>1</v>
      </c>
      <c r="L5" s="88" t="s">
        <v>27</v>
      </c>
      <c r="M5" s="89" t="s">
        <v>1</v>
      </c>
      <c r="N5" s="86" t="s">
        <v>27</v>
      </c>
      <c r="O5" s="87" t="s">
        <v>1</v>
      </c>
      <c r="P5" s="88" t="s">
        <v>27</v>
      </c>
      <c r="Q5" s="89" t="s">
        <v>1</v>
      </c>
      <c r="R5" s="86" t="s">
        <v>27</v>
      </c>
      <c r="S5" s="87" t="s">
        <v>1</v>
      </c>
      <c r="T5" s="88" t="s">
        <v>0</v>
      </c>
      <c r="U5" s="89" t="s">
        <v>1</v>
      </c>
      <c r="V5" s="86" t="s">
        <v>27</v>
      </c>
      <c r="W5" s="87" t="s">
        <v>1</v>
      </c>
      <c r="X5" s="88" t="s">
        <v>27</v>
      </c>
      <c r="Y5" s="89" t="s">
        <v>1</v>
      </c>
    </row>
    <row r="6" spans="1:25" ht="14.25" x14ac:dyDescent="0.2">
      <c r="A6" s="53" t="s">
        <v>2</v>
      </c>
      <c r="B6" s="50">
        <v>2.0000000000000001E-4</v>
      </c>
      <c r="C6" s="6">
        <v>5.7099999999999998E-2</v>
      </c>
      <c r="D6" s="14">
        <v>2.0000000000000001E-4</v>
      </c>
      <c r="E6" s="15">
        <v>2.18E-2</v>
      </c>
      <c r="F6" s="5">
        <v>0</v>
      </c>
      <c r="G6" s="6">
        <v>4.3499999999999997E-2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53" t="s">
        <v>3</v>
      </c>
      <c r="B7" s="50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53" t="s">
        <v>4</v>
      </c>
      <c r="B8" s="50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53" t="s">
        <v>5</v>
      </c>
      <c r="B9" s="50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53" t="s">
        <v>6</v>
      </c>
      <c r="B10" s="50">
        <v>-2.0000000000000001E-4</v>
      </c>
      <c r="C10" s="6">
        <v>6.0000000000000001E-3</v>
      </c>
      <c r="D10" s="14">
        <v>-1E-4</v>
      </c>
      <c r="E10" s="15">
        <v>5.7999999999999996E-3</v>
      </c>
      <c r="F10" s="5">
        <v>1.2999999999999999E-3</v>
      </c>
      <c r="G10" s="6">
        <v>5.1999999999999998E-3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53" t="s">
        <v>7</v>
      </c>
      <c r="B11" s="50">
        <v>1E-4</v>
      </c>
      <c r="C11" s="6">
        <v>1.2999999999999999E-3</v>
      </c>
      <c r="D11" s="14">
        <v>0</v>
      </c>
      <c r="E11" s="15">
        <v>1.2999999999999999E-3</v>
      </c>
      <c r="F11" s="5">
        <v>1.1999999999999999E-3</v>
      </c>
      <c r="G11" s="6">
        <v>1.1999999999999999E-3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53" t="s">
        <v>8</v>
      </c>
      <c r="B12" s="50">
        <v>5.3E-3</v>
      </c>
      <c r="C12" s="6">
        <v>0.42749999999999999</v>
      </c>
      <c r="D12" s="14">
        <v>3.0999999999999999E-3</v>
      </c>
      <c r="E12" s="15">
        <v>0.43799999999999994</v>
      </c>
      <c r="F12" s="5">
        <v>1.29E-2</v>
      </c>
      <c r="G12" s="6">
        <v>0.43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53" t="s">
        <v>60</v>
      </c>
      <c r="B13" s="50">
        <v>6.4000000000000003E-3</v>
      </c>
      <c r="C13" s="6">
        <v>0.50659999999999994</v>
      </c>
      <c r="D13" s="14">
        <v>1.6500000000000001E-2</v>
      </c>
      <c r="E13" s="15">
        <v>0.53259999999999996</v>
      </c>
      <c r="F13" s="5">
        <v>1.24E-2</v>
      </c>
      <c r="G13" s="6">
        <v>0.51950000000000007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53" t="s">
        <v>10</v>
      </c>
      <c r="B14" s="50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53" t="s">
        <v>11</v>
      </c>
      <c r="B15" s="50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53" t="s">
        <v>12</v>
      </c>
      <c r="B16" s="50">
        <v>0</v>
      </c>
      <c r="C16" s="6">
        <v>1E-4</v>
      </c>
      <c r="D16" s="14">
        <v>0</v>
      </c>
      <c r="E16" s="15">
        <v>1E-4</v>
      </c>
      <c r="F16" s="5">
        <v>1.1999999999999999E-3</v>
      </c>
      <c r="G16" s="6">
        <v>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53" t="s">
        <v>13</v>
      </c>
      <c r="B17" s="50">
        <v>-8.9999999999999998E-4</v>
      </c>
      <c r="C17" s="6">
        <v>0</v>
      </c>
      <c r="D17" s="14">
        <v>0</v>
      </c>
      <c r="E17" s="15">
        <v>0</v>
      </c>
      <c r="F17" s="5">
        <v>1.2999999999999999E-3</v>
      </c>
      <c r="G17" s="6">
        <v>0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53" t="s">
        <v>14</v>
      </c>
      <c r="B18" s="50">
        <v>2.7000000000000001E-3</v>
      </c>
      <c r="C18" s="6">
        <v>1.4000000000000002E-3</v>
      </c>
      <c r="D18" s="14">
        <v>-1.6000000000000001E-3</v>
      </c>
      <c r="E18" s="15">
        <v>4.0000000000000002E-4</v>
      </c>
      <c r="F18" s="5">
        <v>5.0000000000000001E-4</v>
      </c>
      <c r="G18" s="6">
        <v>5.0000000000000001E-4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53" t="s">
        <v>15</v>
      </c>
      <c r="B19" s="50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53" t="s">
        <v>16</v>
      </c>
      <c r="B20" s="50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53" t="s">
        <v>17</v>
      </c>
      <c r="B21" s="50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53" t="s">
        <v>18</v>
      </c>
      <c r="B22" s="50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53" t="s">
        <v>19</v>
      </c>
      <c r="B23" s="50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53" t="s">
        <v>20</v>
      </c>
      <c r="B24" s="50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54" t="s">
        <v>21</v>
      </c>
      <c r="B25" s="55">
        <f t="shared" ref="B25:Y25" si="0">SUM(B6:B24)</f>
        <v>1.3600000000000001E-2</v>
      </c>
      <c r="C25" s="55">
        <f t="shared" si="0"/>
        <v>0.99999999999999989</v>
      </c>
      <c r="D25" s="16">
        <f t="shared" si="0"/>
        <v>1.8100000000000002E-2</v>
      </c>
      <c r="E25" s="16">
        <f t="shared" si="0"/>
        <v>0.99999999999999978</v>
      </c>
      <c r="F25" s="7">
        <f t="shared" si="0"/>
        <v>3.0799999999999998E-2</v>
      </c>
      <c r="G25" s="7">
        <f t="shared" si="0"/>
        <v>1</v>
      </c>
      <c r="H25" s="16">
        <f t="shared" si="0"/>
        <v>0</v>
      </c>
      <c r="I25" s="16">
        <f t="shared" si="0"/>
        <v>0</v>
      </c>
      <c r="J25" s="7">
        <f t="shared" si="0"/>
        <v>0</v>
      </c>
      <c r="K25" s="7">
        <f t="shared" si="0"/>
        <v>0</v>
      </c>
      <c r="L25" s="16">
        <f t="shared" si="0"/>
        <v>0</v>
      </c>
      <c r="M25" s="16">
        <f t="shared" si="0"/>
        <v>0</v>
      </c>
      <c r="N25" s="7">
        <f t="shared" si="0"/>
        <v>0</v>
      </c>
      <c r="O25" s="7">
        <f t="shared" si="0"/>
        <v>0</v>
      </c>
      <c r="P25" s="16">
        <f>SUM(P6:P24)</f>
        <v>0</v>
      </c>
      <c r="Q25" s="61">
        <f t="shared" si="0"/>
        <v>0</v>
      </c>
      <c r="R25" s="7">
        <f t="shared" si="0"/>
        <v>0</v>
      </c>
      <c r="S25" s="7">
        <f t="shared" si="0"/>
        <v>0</v>
      </c>
      <c r="T25" s="61">
        <f>SUM(T6:T24)</f>
        <v>0</v>
      </c>
      <c r="U25" s="61">
        <f>SUM(U6:U24)</f>
        <v>0</v>
      </c>
      <c r="V25" s="7">
        <f t="shared" si="0"/>
        <v>0</v>
      </c>
      <c r="W25" s="7">
        <f t="shared" si="0"/>
        <v>0</v>
      </c>
      <c r="X25" s="61">
        <f t="shared" si="0"/>
        <v>0</v>
      </c>
      <c r="Y25" s="61">
        <f t="shared" si="0"/>
        <v>0</v>
      </c>
    </row>
    <row r="26" spans="1:25" ht="15" x14ac:dyDescent="0.25">
      <c r="A26" s="52" t="s">
        <v>28</v>
      </c>
      <c r="B26" s="10">
        <v>1865.9645238753212</v>
      </c>
      <c r="C26" s="11"/>
      <c r="D26" s="18">
        <v>3293.4265572520494</v>
      </c>
      <c r="E26" s="11"/>
      <c r="F26" s="10">
        <v>6066.5665356902709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19" t="s">
        <v>22</v>
      </c>
      <c r="B27" s="22">
        <v>3.5999999999999999E-3</v>
      </c>
      <c r="C27" s="23">
        <v>0.81090000000000007</v>
      </c>
      <c r="D27" s="29">
        <v>8.5000000000000006E-3</v>
      </c>
      <c r="E27" s="30">
        <v>0.81779999999999997</v>
      </c>
      <c r="F27" s="22">
        <v>3.4599999999999999E-2</v>
      </c>
      <c r="G27" s="23">
        <v>0.79630000000000001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20" t="s">
        <v>23</v>
      </c>
      <c r="B28" s="5">
        <v>0.01</v>
      </c>
      <c r="C28" s="6">
        <v>0.18909999999999999</v>
      </c>
      <c r="D28" s="14">
        <v>9.5999999999999992E-3</v>
      </c>
      <c r="E28" s="15">
        <v>0.1822</v>
      </c>
      <c r="F28" s="5">
        <v>-3.8E-3</v>
      </c>
      <c r="G28" s="6">
        <v>0.20370000000000002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21" t="s">
        <v>21</v>
      </c>
      <c r="B29" s="24">
        <f t="shared" ref="B29:I29" si="1">SUM(B27:B28)</f>
        <v>1.3600000000000001E-2</v>
      </c>
      <c r="C29" s="24">
        <f t="shared" si="1"/>
        <v>1</v>
      </c>
      <c r="D29" s="16">
        <f t="shared" si="1"/>
        <v>1.8099999999999998E-2</v>
      </c>
      <c r="E29" s="17">
        <f t="shared" si="1"/>
        <v>1</v>
      </c>
      <c r="F29" s="24">
        <f t="shared" si="1"/>
        <v>3.0799999999999998E-2</v>
      </c>
      <c r="G29" s="24">
        <f t="shared" si="1"/>
        <v>1</v>
      </c>
      <c r="H29" s="16">
        <f t="shared" si="1"/>
        <v>0</v>
      </c>
      <c r="I29" s="17">
        <f t="shared" si="1"/>
        <v>0</v>
      </c>
      <c r="J29" s="24">
        <f t="shared" ref="J29:Y29" si="2">SUM(J27:J28)</f>
        <v>0</v>
      </c>
      <c r="K29" s="24">
        <f t="shared" si="2"/>
        <v>0</v>
      </c>
      <c r="L29" s="16">
        <f t="shared" si="2"/>
        <v>0</v>
      </c>
      <c r="M29" s="17">
        <f t="shared" si="2"/>
        <v>0</v>
      </c>
      <c r="N29" s="24">
        <f t="shared" si="2"/>
        <v>0</v>
      </c>
      <c r="O29" s="24">
        <f t="shared" si="2"/>
        <v>0</v>
      </c>
      <c r="P29" s="16">
        <f t="shared" si="2"/>
        <v>0</v>
      </c>
      <c r="Q29" s="16">
        <f t="shared" si="2"/>
        <v>0</v>
      </c>
      <c r="R29" s="24">
        <f t="shared" si="2"/>
        <v>0</v>
      </c>
      <c r="S29" s="24">
        <f t="shared" si="2"/>
        <v>0</v>
      </c>
      <c r="T29" s="16">
        <f>SUM(T27:T28)</f>
        <v>0</v>
      </c>
      <c r="U29" s="16">
        <f>SUM(U27:U28)</f>
        <v>0</v>
      </c>
      <c r="V29" s="24">
        <f t="shared" si="2"/>
        <v>0</v>
      </c>
      <c r="W29" s="24">
        <f t="shared" si="2"/>
        <v>0</v>
      </c>
      <c r="X29" s="16">
        <f t="shared" si="2"/>
        <v>0</v>
      </c>
      <c r="Y29" s="16">
        <f t="shared" si="2"/>
        <v>0</v>
      </c>
    </row>
    <row r="30" spans="1:25" ht="14.25" x14ac:dyDescent="0.2">
      <c r="A30" s="19" t="s">
        <v>24</v>
      </c>
      <c r="B30" s="22">
        <v>1.38E-2</v>
      </c>
      <c r="C30" s="23">
        <v>0.99860000000000004</v>
      </c>
      <c r="D30" s="29">
        <v>1.7899999999999999E-2</v>
      </c>
      <c r="E30" s="30">
        <v>0.99870000000000003</v>
      </c>
      <c r="F30" s="22">
        <v>2.7799999999999998E-2</v>
      </c>
      <c r="G30" s="23">
        <v>0.99879999999999991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20" t="s">
        <v>25</v>
      </c>
      <c r="B31" s="5">
        <v>-2.0000000000000001E-4</v>
      </c>
      <c r="C31" s="6">
        <v>1.4000000000000002E-3</v>
      </c>
      <c r="D31" s="14">
        <v>2.0000000000000001E-4</v>
      </c>
      <c r="E31" s="15">
        <v>1.2999999999999999E-3</v>
      </c>
      <c r="F31" s="5">
        <v>3.0000000000000001E-3</v>
      </c>
      <c r="G31" s="6">
        <v>1.1999999999999999E-3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145" t="s">
        <v>21</v>
      </c>
      <c r="B32" s="97">
        <f t="shared" ref="B32:G32" si="3">SUM(B30:B31)</f>
        <v>1.3599999999999999E-2</v>
      </c>
      <c r="C32" s="97">
        <f t="shared" si="3"/>
        <v>1</v>
      </c>
      <c r="D32" s="99">
        <f t="shared" si="3"/>
        <v>1.8099999999999998E-2</v>
      </c>
      <c r="E32" s="100">
        <f t="shared" si="3"/>
        <v>1</v>
      </c>
      <c r="F32" s="97">
        <f t="shared" si="3"/>
        <v>3.0799999999999998E-2</v>
      </c>
      <c r="G32" s="97">
        <f t="shared" si="3"/>
        <v>0.99999999999999989</v>
      </c>
      <c r="H32" s="99">
        <f>SUM(H30:H31)</f>
        <v>0</v>
      </c>
      <c r="I32" s="100">
        <f>SUM(I30:I31)</f>
        <v>0</v>
      </c>
      <c r="J32" s="97">
        <f t="shared" ref="J32:Y32" si="4">SUM(J30:J31)</f>
        <v>0</v>
      </c>
      <c r="K32" s="97">
        <f t="shared" si="4"/>
        <v>0</v>
      </c>
      <c r="L32" s="99">
        <f t="shared" si="4"/>
        <v>0</v>
      </c>
      <c r="M32" s="100">
        <f t="shared" si="4"/>
        <v>0</v>
      </c>
      <c r="N32" s="97">
        <f t="shared" si="4"/>
        <v>0</v>
      </c>
      <c r="O32" s="97">
        <f t="shared" si="4"/>
        <v>0</v>
      </c>
      <c r="P32" s="99">
        <f t="shared" si="4"/>
        <v>0</v>
      </c>
      <c r="Q32" s="99">
        <f t="shared" si="4"/>
        <v>0</v>
      </c>
      <c r="R32" s="97">
        <f t="shared" si="4"/>
        <v>0</v>
      </c>
      <c r="S32" s="97">
        <f t="shared" si="4"/>
        <v>0</v>
      </c>
      <c r="T32" s="99">
        <f>SUM(T30:T31)</f>
        <v>0</v>
      </c>
      <c r="U32" s="99">
        <f>SUM(U30:U31)</f>
        <v>0</v>
      </c>
      <c r="V32" s="97">
        <f t="shared" si="4"/>
        <v>0</v>
      </c>
      <c r="W32" s="97">
        <f t="shared" si="4"/>
        <v>0</v>
      </c>
      <c r="X32" s="99">
        <f t="shared" si="4"/>
        <v>0</v>
      </c>
      <c r="Y32" s="99">
        <f t="shared" si="4"/>
        <v>0</v>
      </c>
    </row>
    <row r="33" spans="1:9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9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9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9" ht="14.25" x14ac:dyDescent="0.2">
      <c r="A36" s="92" t="s">
        <v>2</v>
      </c>
      <c r="B36" s="5">
        <v>5.9999999999999995E-4</v>
      </c>
      <c r="C36" s="6">
        <v>4.3499999999999997E-2</v>
      </c>
      <c r="D36" s="14"/>
      <c r="E36" s="15"/>
      <c r="F36" s="5"/>
      <c r="G36" s="6"/>
      <c r="H36" s="14"/>
      <c r="I36" s="63"/>
    </row>
    <row r="37" spans="1:9" ht="14.25" x14ac:dyDescent="0.2">
      <c r="A37" s="93" t="s">
        <v>3</v>
      </c>
      <c r="B37" s="5">
        <v>0</v>
      </c>
      <c r="C37" s="6">
        <v>0</v>
      </c>
      <c r="D37" s="14"/>
      <c r="E37" s="15"/>
      <c r="F37" s="5"/>
      <c r="G37" s="6"/>
      <c r="H37" s="14"/>
      <c r="I37" s="63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9" ht="14.25" x14ac:dyDescent="0.2">
      <c r="A40" s="93" t="s">
        <v>6</v>
      </c>
      <c r="B40" s="5">
        <v>1.1000000000000001E-3</v>
      </c>
      <c r="C40" s="6">
        <v>5.1999999999999998E-3</v>
      </c>
      <c r="D40" s="14"/>
      <c r="E40" s="15"/>
      <c r="F40" s="5"/>
      <c r="G40" s="6"/>
      <c r="H40" s="14"/>
      <c r="I40" s="63"/>
    </row>
    <row r="41" spans="1:9" ht="14.25" x14ac:dyDescent="0.2">
      <c r="A41" s="93" t="s">
        <v>7</v>
      </c>
      <c r="B41" s="5">
        <v>1.4000000000000002E-3</v>
      </c>
      <c r="C41" s="6">
        <v>1.1999999999999999E-3</v>
      </c>
      <c r="D41" s="14"/>
      <c r="E41" s="15"/>
      <c r="F41" s="5"/>
      <c r="G41" s="6"/>
      <c r="H41" s="14"/>
      <c r="I41" s="63"/>
    </row>
    <row r="42" spans="1:9" ht="14.25" x14ac:dyDescent="0.2">
      <c r="A42" s="93" t="s">
        <v>8</v>
      </c>
      <c r="B42" s="5">
        <v>2.1499999999999998E-2</v>
      </c>
      <c r="C42" s="6">
        <v>0.43</v>
      </c>
      <c r="D42" s="14"/>
      <c r="E42" s="15"/>
      <c r="F42" s="5"/>
      <c r="G42" s="6"/>
      <c r="H42" s="14"/>
      <c r="I42" s="63"/>
    </row>
    <row r="43" spans="1:9" ht="14.25" x14ac:dyDescent="0.2">
      <c r="A43" s="93" t="s">
        <v>60</v>
      </c>
      <c r="B43" s="5">
        <v>3.5799999999999998E-2</v>
      </c>
      <c r="C43" s="6">
        <v>0.51950000000000007</v>
      </c>
      <c r="D43" s="14"/>
      <c r="E43" s="15"/>
      <c r="F43" s="5"/>
      <c r="G43" s="6"/>
      <c r="H43" s="14"/>
      <c r="I43" s="63"/>
    </row>
    <row r="44" spans="1:9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63"/>
    </row>
    <row r="45" spans="1:9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63"/>
    </row>
    <row r="46" spans="1:9" ht="14.25" x14ac:dyDescent="0.2">
      <c r="A46" s="93" t="s">
        <v>12</v>
      </c>
      <c r="B46" s="5">
        <v>1.2999999999999999E-3</v>
      </c>
      <c r="C46" s="6">
        <v>1E-4</v>
      </c>
      <c r="D46" s="14"/>
      <c r="E46" s="15"/>
      <c r="F46" s="5"/>
      <c r="G46" s="6"/>
      <c r="H46" s="14"/>
      <c r="I46" s="63"/>
    </row>
    <row r="47" spans="1:9" ht="14.25" x14ac:dyDescent="0.2">
      <c r="A47" s="93" t="s">
        <v>13</v>
      </c>
      <c r="B47" s="5">
        <v>5.0000000000000001E-4</v>
      </c>
      <c r="C47" s="6">
        <v>0</v>
      </c>
      <c r="D47" s="14"/>
      <c r="E47" s="15"/>
      <c r="F47" s="5"/>
      <c r="G47" s="6"/>
      <c r="H47" s="14"/>
      <c r="I47" s="63"/>
    </row>
    <row r="48" spans="1:9" ht="14.25" x14ac:dyDescent="0.2">
      <c r="A48" s="93" t="s">
        <v>14</v>
      </c>
      <c r="B48" s="5">
        <v>1.6000000000000001E-3</v>
      </c>
      <c r="C48" s="6">
        <v>5.0000000000000001E-4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 t="shared" ref="B55:I55" si="5">SUM(B36:B54)</f>
        <v>6.3799999999999996E-2</v>
      </c>
      <c r="C55" s="8">
        <f t="shared" si="5"/>
        <v>1</v>
      </c>
      <c r="D55" s="61">
        <f t="shared" si="5"/>
        <v>0</v>
      </c>
      <c r="E55" s="81">
        <f t="shared" si="5"/>
        <v>0</v>
      </c>
      <c r="F55" s="24">
        <f t="shared" si="5"/>
        <v>0</v>
      </c>
      <c r="G55" s="8">
        <f t="shared" si="5"/>
        <v>0</v>
      </c>
      <c r="H55" s="61">
        <f t="shared" si="5"/>
        <v>0</v>
      </c>
      <c r="I55" s="146">
        <f t="shared" si="5"/>
        <v>0</v>
      </c>
    </row>
    <row r="56" spans="1:9" ht="15" x14ac:dyDescent="0.25">
      <c r="A56" s="95" t="s">
        <v>28</v>
      </c>
      <c r="B56" s="10">
        <v>11225.957616817643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4.7599999999999996E-2</v>
      </c>
      <c r="C57" s="23">
        <v>0.79630000000000001</v>
      </c>
      <c r="D57" s="29"/>
      <c r="E57" s="30"/>
      <c r="F57" s="22"/>
      <c r="G57" s="23"/>
      <c r="H57" s="29"/>
      <c r="I57" s="62"/>
    </row>
    <row r="58" spans="1:9" ht="14.25" x14ac:dyDescent="0.2">
      <c r="A58" s="93" t="s">
        <v>23</v>
      </c>
      <c r="B58" s="5">
        <v>1.6200000000000003E-2</v>
      </c>
      <c r="C58" s="6">
        <v>0.20370000000000002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 t="shared" ref="B59:I59" si="6">SUM(B57:B58)</f>
        <v>6.3799999999999996E-2</v>
      </c>
      <c r="C59" s="8">
        <f t="shared" si="6"/>
        <v>1</v>
      </c>
      <c r="D59" s="16">
        <f t="shared" si="6"/>
        <v>0</v>
      </c>
      <c r="E59" s="17">
        <f t="shared" si="6"/>
        <v>0</v>
      </c>
      <c r="F59" s="24">
        <f t="shared" si="6"/>
        <v>0</v>
      </c>
      <c r="G59" s="8">
        <f t="shared" si="6"/>
        <v>0</v>
      </c>
      <c r="H59" s="16">
        <f t="shared" si="6"/>
        <v>0</v>
      </c>
      <c r="I59" s="108">
        <f t="shared" si="6"/>
        <v>0</v>
      </c>
    </row>
    <row r="60" spans="1:9" ht="14.25" x14ac:dyDescent="0.2">
      <c r="A60" s="92" t="s">
        <v>24</v>
      </c>
      <c r="B60" s="22">
        <v>6.0599999999999994E-2</v>
      </c>
      <c r="C60" s="23">
        <v>0.99879999999999991</v>
      </c>
      <c r="D60" s="29"/>
      <c r="E60" s="30"/>
      <c r="F60" s="22"/>
      <c r="G60" s="23"/>
      <c r="H60" s="29"/>
      <c r="I60" s="62"/>
    </row>
    <row r="61" spans="1:9" ht="14.25" x14ac:dyDescent="0.2">
      <c r="A61" s="93" t="s">
        <v>25</v>
      </c>
      <c r="B61" s="5">
        <v>3.2000000000000002E-3</v>
      </c>
      <c r="C61" s="6">
        <v>1.1999999999999999E-3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7">SUM(B60:B61)</f>
        <v>6.3799999999999996E-2</v>
      </c>
      <c r="C62" s="98">
        <f t="shared" si="7"/>
        <v>0.99999999999999989</v>
      </c>
      <c r="D62" s="99">
        <f t="shared" si="7"/>
        <v>0</v>
      </c>
      <c r="E62" s="100">
        <f t="shared" si="7"/>
        <v>0</v>
      </c>
      <c r="F62" s="97">
        <f t="shared" si="7"/>
        <v>0</v>
      </c>
      <c r="G62" s="98">
        <f t="shared" si="7"/>
        <v>0</v>
      </c>
      <c r="H62" s="99">
        <f t="shared" si="7"/>
        <v>0</v>
      </c>
      <c r="I62" s="111">
        <f t="shared" si="7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zoomScale="80" zoomScaleNormal="80" workbookViewId="0">
      <pane xSplit="1" topLeftCell="B1" activePane="topRight" state="frozen"/>
      <selection activeCell="L40" sqref="L40:M70"/>
      <selection pane="topRight" activeCell="A34" sqref="A34"/>
    </sheetView>
  </sheetViews>
  <sheetFormatPr defaultColWidth="0" defaultRowHeight="12.75" zeroHeight="1" x14ac:dyDescent="0.2"/>
  <cols>
    <col min="1" max="1" width="51.5703125" customWidth="1"/>
    <col min="2" max="3" width="17.85546875" customWidth="1"/>
    <col min="4" max="4" width="16.85546875" customWidth="1"/>
    <col min="5" max="5" width="17.7109375" customWidth="1"/>
    <col min="6" max="6" width="21.7109375" customWidth="1"/>
    <col min="7" max="7" width="21.140625" customWidth="1"/>
    <col min="8" max="8" width="21.5703125" customWidth="1"/>
    <col min="9" max="9" width="19.5703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3.4000000000000002E-3</v>
      </c>
      <c r="C6" s="6">
        <v>4.41E-2</v>
      </c>
      <c r="D6" s="14">
        <v>-2.0000000000000001E-4</v>
      </c>
      <c r="E6" s="15">
        <v>3.3799999999999997E-2</v>
      </c>
      <c r="F6" s="5">
        <v>-8.9999999999999998E-4</v>
      </c>
      <c r="G6" s="6">
        <v>4.4400000000000002E-2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2.9999999999999997E-4</v>
      </c>
      <c r="C7" s="6">
        <v>0.23699999999999999</v>
      </c>
      <c r="D7" s="14">
        <v>-3.4000000000000002E-3</v>
      </c>
      <c r="E7" s="15">
        <v>0.23670000000000002</v>
      </c>
      <c r="F7" s="5">
        <v>1.4000000000000002E-3</v>
      </c>
      <c r="G7" s="6">
        <v>0.2397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5.9999999999999995E-4</v>
      </c>
      <c r="C10" s="6">
        <v>0.13669999999999999</v>
      </c>
      <c r="D10" s="14">
        <v>2.0000000000000001E-4</v>
      </c>
      <c r="E10" s="15">
        <v>0.13769999999999999</v>
      </c>
      <c r="F10" s="5">
        <v>1.1999999999999999E-3</v>
      </c>
      <c r="G10" s="6">
        <v>0.1363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4.6999999999999993E-3</v>
      </c>
      <c r="C12" s="6">
        <v>0.13269999999999998</v>
      </c>
      <c r="D12" s="14">
        <v>-1.6000000000000001E-3</v>
      </c>
      <c r="E12" s="15">
        <v>0.13089999999999999</v>
      </c>
      <c r="F12" s="5">
        <v>4.5999999999999999E-3</v>
      </c>
      <c r="G12" s="6">
        <v>0.13009999999999999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9.5999999999999992E-3</v>
      </c>
      <c r="C13" s="6">
        <v>0.45189999999999997</v>
      </c>
      <c r="D13" s="14">
        <v>1.7000000000000001E-3</v>
      </c>
      <c r="E13" s="15">
        <v>0.46279999999999999</v>
      </c>
      <c r="F13" s="5">
        <v>6.4000000000000003E-3</v>
      </c>
      <c r="G13" s="6">
        <v>0.45250000000000001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-9.300000000000001E-3</v>
      </c>
      <c r="C17" s="6">
        <v>-2.3999999999999998E-3</v>
      </c>
      <c r="D17" s="14">
        <v>5.0000000000000001E-4</v>
      </c>
      <c r="E17" s="15">
        <v>-1.9E-3</v>
      </c>
      <c r="F17" s="5">
        <v>-1.1999999999999999E-3</v>
      </c>
      <c r="G17" s="6">
        <v>-3.0000000000000001E-3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4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4"/>
      <c r="V18" s="5"/>
      <c r="W18" s="64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4"/>
      <c r="V19" s="5"/>
      <c r="W19" s="64"/>
      <c r="X19" s="34"/>
      <c r="Y19" s="35"/>
    </row>
    <row r="20" spans="1:25" ht="14.25" x14ac:dyDescent="0.2">
      <c r="A20" s="93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4"/>
      <c r="V20" s="5"/>
      <c r="W20" s="64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4"/>
      <c r="V21" s="5"/>
      <c r="W21" s="64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4"/>
      <c r="V22" s="5"/>
      <c r="W22" s="64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4"/>
      <c r="V23" s="5"/>
      <c r="W23" s="64"/>
      <c r="X23" s="34"/>
      <c r="Y23" s="35"/>
    </row>
    <row r="24" spans="1:25" ht="14.25" x14ac:dyDescent="0.2">
      <c r="A24" s="93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4"/>
      <c r="V24" s="5"/>
      <c r="W24" s="64"/>
      <c r="X24" s="34"/>
      <c r="Y24" s="35"/>
    </row>
    <row r="25" spans="1:25" ht="15" x14ac:dyDescent="0.25">
      <c r="A25" s="94" t="s">
        <v>21</v>
      </c>
      <c r="B25" s="7">
        <f t="shared" ref="B25:G25" si="0">SUM(B6:B24)</f>
        <v>9.2999999999999975E-3</v>
      </c>
      <c r="C25" s="8">
        <f t="shared" si="0"/>
        <v>1</v>
      </c>
      <c r="D25" s="16">
        <f t="shared" si="0"/>
        <v>-2.8E-3</v>
      </c>
      <c r="E25" s="17">
        <f t="shared" si="0"/>
        <v>1</v>
      </c>
      <c r="F25" s="7">
        <f>SUM(F6:F24)</f>
        <v>1.15E-2</v>
      </c>
      <c r="G25" s="8">
        <f t="shared" si="0"/>
        <v>1.0000000000000002</v>
      </c>
      <c r="H25" s="16">
        <f t="shared" ref="H25:Q25" si="1">SUM(H6:H24)</f>
        <v>0</v>
      </c>
      <c r="I25" s="16">
        <f>SUM(I6:I24)</f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7">
        <f>SUM(M6:M24)</f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65">
        <f>SUM(X6:X24)</f>
        <v>0</v>
      </c>
      <c r="Y25" s="66">
        <f>SUM(Y6:Y24)</f>
        <v>0</v>
      </c>
    </row>
    <row r="26" spans="1:25" ht="15" x14ac:dyDescent="0.25">
      <c r="A26" s="95" t="s">
        <v>28</v>
      </c>
      <c r="B26" s="10">
        <v>280.80527052885014</v>
      </c>
      <c r="C26" s="11"/>
      <c r="D26" s="18">
        <v>-85.768090976020062</v>
      </c>
      <c r="E26" s="11"/>
      <c r="F26" s="10">
        <v>345.99328601353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3.5999999999999999E-3</v>
      </c>
      <c r="C27" s="23">
        <v>0.72160000000000002</v>
      </c>
      <c r="D27" s="29">
        <v>-5.3E-3</v>
      </c>
      <c r="E27" s="30">
        <v>0.71069999999999989</v>
      </c>
      <c r="F27" s="22">
        <v>2.3E-3</v>
      </c>
      <c r="G27" s="23">
        <v>0.7198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5.6999999999999993E-3</v>
      </c>
      <c r="C28" s="6">
        <v>0.27839999999999998</v>
      </c>
      <c r="D28" s="14">
        <v>2.5000000000000001E-3</v>
      </c>
      <c r="E28" s="15">
        <v>0.2893</v>
      </c>
      <c r="F28" s="5">
        <v>9.1999999999999998E-3</v>
      </c>
      <c r="G28" s="6">
        <v>0.2802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9.2999999999999992E-3</v>
      </c>
      <c r="C29" s="8">
        <f t="shared" si="3"/>
        <v>1</v>
      </c>
      <c r="D29" s="16">
        <f t="shared" si="3"/>
        <v>-2.8E-3</v>
      </c>
      <c r="E29" s="17">
        <f t="shared" si="3"/>
        <v>0.99999999999999989</v>
      </c>
      <c r="F29" s="24">
        <f t="shared" si="3"/>
        <v>1.15E-2</v>
      </c>
      <c r="G29" s="8">
        <f t="shared" si="3"/>
        <v>1</v>
      </c>
      <c r="H29" s="16">
        <f t="shared" ref="H29:M29" si="4">SUM(H27:H28)</f>
        <v>0</v>
      </c>
      <c r="I29" s="17">
        <f t="shared" si="4"/>
        <v>0</v>
      </c>
      <c r="J29" s="24">
        <f t="shared" si="4"/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92" t="s">
        <v>24</v>
      </c>
      <c r="B30" s="22">
        <v>1.8700000000000001E-2</v>
      </c>
      <c r="C30" s="23">
        <v>1.0024</v>
      </c>
      <c r="D30" s="29">
        <v>-3.3E-3</v>
      </c>
      <c r="E30" s="30">
        <v>1.0019</v>
      </c>
      <c r="F30" s="22">
        <v>1.24E-2</v>
      </c>
      <c r="G30" s="23">
        <v>1.0029999999999999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-9.3999999999999986E-3</v>
      </c>
      <c r="C31" s="6">
        <v>-2.3999999999999998E-3</v>
      </c>
      <c r="D31" s="14">
        <v>5.0000000000000001E-4</v>
      </c>
      <c r="E31" s="15">
        <v>-1.9E-3</v>
      </c>
      <c r="F31" s="5">
        <v>-8.9999999999999998E-4</v>
      </c>
      <c r="G31" s="6">
        <v>-3.0000000000000001E-3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6">SUM(B30:B31)</f>
        <v>9.3000000000000027E-3</v>
      </c>
      <c r="C32" s="98">
        <f t="shared" si="6"/>
        <v>1</v>
      </c>
      <c r="D32" s="99">
        <f t="shared" si="6"/>
        <v>-2.8E-3</v>
      </c>
      <c r="E32" s="100">
        <f t="shared" si="6"/>
        <v>1</v>
      </c>
      <c r="F32" s="97">
        <f t="shared" si="6"/>
        <v>1.15E-2</v>
      </c>
      <c r="G32" s="98">
        <f t="shared" si="6"/>
        <v>0.99999999999999989</v>
      </c>
      <c r="H32" s="99">
        <f t="shared" ref="H32:M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100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119">
        <f>SUM(Y30:Y31)</f>
        <v>0</v>
      </c>
    </row>
    <row r="33" spans="1:14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14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14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14" ht="14.25" x14ac:dyDescent="0.2">
      <c r="A36" s="92" t="s">
        <v>2</v>
      </c>
      <c r="B36" s="5">
        <v>2.2000000000000001E-3</v>
      </c>
      <c r="C36" s="6">
        <v>4.4400000000000002E-2</v>
      </c>
      <c r="D36" s="14"/>
      <c r="E36" s="15"/>
      <c r="F36" s="5"/>
      <c r="G36" s="6"/>
      <c r="H36" s="14"/>
      <c r="I36" s="63"/>
    </row>
    <row r="37" spans="1:14" ht="14.25" x14ac:dyDescent="0.2">
      <c r="A37" s="93" t="s">
        <v>3</v>
      </c>
      <c r="B37" s="5">
        <v>-1.6000000000000001E-3</v>
      </c>
      <c r="C37" s="6">
        <v>0.2397</v>
      </c>
      <c r="D37" s="14"/>
      <c r="E37" s="15"/>
      <c r="F37" s="5"/>
      <c r="G37" s="6"/>
      <c r="H37" s="14"/>
      <c r="I37" s="63"/>
      <c r="N37" s="72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14" ht="14.25" x14ac:dyDescent="0.2">
      <c r="A40" s="93" t="s">
        <v>6</v>
      </c>
      <c r="B40" s="5">
        <v>2E-3</v>
      </c>
      <c r="C40" s="6">
        <v>0.1363</v>
      </c>
      <c r="D40" s="14"/>
      <c r="E40" s="15"/>
      <c r="F40" s="5"/>
      <c r="G40" s="6"/>
      <c r="H40" s="14"/>
      <c r="I40" s="63"/>
    </row>
    <row r="41" spans="1:14" ht="14.25" x14ac:dyDescent="0.2">
      <c r="A41" s="93" t="s">
        <v>7</v>
      </c>
      <c r="B41" s="5">
        <v>0</v>
      </c>
      <c r="C41" s="6">
        <v>0</v>
      </c>
      <c r="D41" s="14"/>
      <c r="E41" s="15"/>
      <c r="F41" s="5"/>
      <c r="G41" s="6"/>
      <c r="H41" s="14"/>
      <c r="I41" s="63"/>
    </row>
    <row r="42" spans="1:14" ht="14.25" x14ac:dyDescent="0.2">
      <c r="A42" s="93" t="s">
        <v>8</v>
      </c>
      <c r="B42" s="5">
        <v>7.8000000000000005E-3</v>
      </c>
      <c r="C42" s="6">
        <v>0.13009999999999999</v>
      </c>
      <c r="D42" s="14"/>
      <c r="E42" s="15"/>
      <c r="F42" s="5"/>
      <c r="G42" s="6"/>
      <c r="H42" s="14"/>
      <c r="I42" s="63"/>
    </row>
    <row r="43" spans="1:14" ht="14.25" x14ac:dyDescent="0.2">
      <c r="A43" s="93" t="s">
        <v>60</v>
      </c>
      <c r="B43" s="5">
        <v>1.77E-2</v>
      </c>
      <c r="C43" s="6">
        <v>0.45250000000000001</v>
      </c>
      <c r="D43" s="14"/>
      <c r="E43" s="15"/>
      <c r="F43" s="5"/>
      <c r="G43" s="6"/>
      <c r="H43" s="14"/>
      <c r="I43" s="63"/>
    </row>
    <row r="44" spans="1:14" ht="14.25" x14ac:dyDescent="0.2">
      <c r="A44" s="93" t="s">
        <v>10</v>
      </c>
      <c r="B44" s="5">
        <v>0</v>
      </c>
      <c r="C44" s="6">
        <v>0</v>
      </c>
      <c r="D44" s="14"/>
      <c r="E44" s="15"/>
      <c r="F44" s="5"/>
      <c r="G44" s="6"/>
      <c r="H44" s="14"/>
      <c r="I44" s="63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63"/>
    </row>
    <row r="46" spans="1:14" ht="14.25" x14ac:dyDescent="0.2">
      <c r="A46" s="93" t="s">
        <v>12</v>
      </c>
      <c r="B46" s="5">
        <v>0</v>
      </c>
      <c r="C46" s="6">
        <v>0</v>
      </c>
      <c r="D46" s="14"/>
      <c r="E46" s="15"/>
      <c r="F46" s="5"/>
      <c r="G46" s="6"/>
      <c r="H46" s="14"/>
      <c r="I46" s="63"/>
    </row>
    <row r="47" spans="1:14" ht="14.25" x14ac:dyDescent="0.2">
      <c r="A47" s="93" t="s">
        <v>13</v>
      </c>
      <c r="B47" s="5">
        <v>-1.01E-2</v>
      </c>
      <c r="C47" s="6">
        <v>-3.0000000000000001E-3</v>
      </c>
      <c r="D47" s="14"/>
      <c r="E47" s="15"/>
      <c r="F47" s="5"/>
      <c r="G47" s="6"/>
      <c r="H47" s="14"/>
      <c r="I47" s="63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>SUM(B36:B54)</f>
        <v>1.8000000000000002E-2</v>
      </c>
      <c r="C55" s="8">
        <f>SUM(C36:C54)</f>
        <v>1.0000000000000002</v>
      </c>
      <c r="D55" s="61">
        <f t="shared" ref="D55:I55" si="9">SUM(D36:D54)</f>
        <v>0</v>
      </c>
      <c r="E55" s="81">
        <f t="shared" si="9"/>
        <v>0</v>
      </c>
      <c r="F55" s="24">
        <f t="shared" si="9"/>
        <v>0</v>
      </c>
      <c r="G55" s="8">
        <f t="shared" si="9"/>
        <v>0</v>
      </c>
      <c r="H55" s="61">
        <f t="shared" si="9"/>
        <v>0</v>
      </c>
      <c r="I55" s="146">
        <f t="shared" si="9"/>
        <v>0</v>
      </c>
    </row>
    <row r="56" spans="1:9" ht="15" x14ac:dyDescent="0.25">
      <c r="A56" s="95" t="s">
        <v>28</v>
      </c>
      <c r="B56" s="10">
        <v>541.03046556636014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7.000000000000001E-4</v>
      </c>
      <c r="C57" s="23">
        <v>0.7198</v>
      </c>
      <c r="D57" s="29"/>
      <c r="E57" s="30"/>
      <c r="F57" s="22"/>
      <c r="G57" s="23"/>
      <c r="H57" s="29"/>
      <c r="I57" s="62"/>
    </row>
    <row r="58" spans="1:9" ht="14.25" x14ac:dyDescent="0.2">
      <c r="A58" s="93" t="s">
        <v>23</v>
      </c>
      <c r="B58" s="5">
        <v>1.7299999999999999E-2</v>
      </c>
      <c r="C58" s="6">
        <v>0.2802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 t="shared" ref="B59:I59" si="10">SUM(B57:B58)</f>
        <v>1.7999999999999999E-2</v>
      </c>
      <c r="C59" s="8">
        <f t="shared" si="10"/>
        <v>1</v>
      </c>
      <c r="D59" s="16">
        <f t="shared" si="10"/>
        <v>0</v>
      </c>
      <c r="E59" s="17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08">
        <f t="shared" si="10"/>
        <v>0</v>
      </c>
    </row>
    <row r="60" spans="1:9" ht="14.25" x14ac:dyDescent="0.2">
      <c r="A60" s="92" t="s">
        <v>24</v>
      </c>
      <c r="B60" s="22">
        <v>2.7900000000000001E-2</v>
      </c>
      <c r="C60" s="23">
        <v>1.0029999999999999</v>
      </c>
      <c r="D60" s="29"/>
      <c r="E60" s="30"/>
      <c r="F60" s="22"/>
      <c r="G60" s="23"/>
      <c r="H60" s="29"/>
      <c r="I60" s="62"/>
    </row>
    <row r="61" spans="1:9" ht="14.25" x14ac:dyDescent="0.2">
      <c r="A61" s="93" t="s">
        <v>25</v>
      </c>
      <c r="B61" s="5">
        <v>-9.8999999999999991E-3</v>
      </c>
      <c r="C61" s="6">
        <v>-3.0000000000000001E-3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11">SUM(B60:B61)</f>
        <v>1.8000000000000002E-2</v>
      </c>
      <c r="C62" s="98">
        <f t="shared" si="11"/>
        <v>0.99999999999999989</v>
      </c>
      <c r="D62" s="99">
        <f t="shared" si="11"/>
        <v>0</v>
      </c>
      <c r="E62" s="100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111">
        <f t="shared" si="11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3.5703125" customWidth="1"/>
    <col min="2" max="2" width="18.7109375" customWidth="1"/>
    <col min="3" max="3" width="17.42578125" customWidth="1"/>
    <col min="4" max="4" width="15.7109375" customWidth="1"/>
    <col min="5" max="5" width="16.42578125" customWidth="1"/>
    <col min="6" max="6" width="21.5703125" customWidth="1"/>
    <col min="7" max="7" width="21.85546875" customWidth="1"/>
    <col min="8" max="8" width="20.140625" customWidth="1"/>
    <col min="9" max="9" width="20.570312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61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-5.7999999999999996E-3</v>
      </c>
      <c r="C6" s="6">
        <v>0.1368</v>
      </c>
      <c r="D6" s="14">
        <v>5.8999999999999999E-3</v>
      </c>
      <c r="E6" s="15">
        <v>0.11800000000000001</v>
      </c>
      <c r="F6" s="5">
        <v>-4.3E-3</v>
      </c>
      <c r="G6" s="6">
        <v>0.1186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5.9999999999999995E-4</v>
      </c>
      <c r="C7" s="6">
        <v>0.42310000000000003</v>
      </c>
      <c r="D7" s="14">
        <v>-2.3999999999999998E-3</v>
      </c>
      <c r="E7" s="15">
        <v>0.43079999999999996</v>
      </c>
      <c r="F7" s="5">
        <v>3.0000000000000001E-3</v>
      </c>
      <c r="G7" s="6">
        <v>0.40759999999999996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1.1000000000000001E-3</v>
      </c>
      <c r="C10" s="6">
        <v>0.22219999999999998</v>
      </c>
      <c r="D10" s="14">
        <v>2.0999999999999999E-3</v>
      </c>
      <c r="E10" s="15">
        <v>0.21710000000000002</v>
      </c>
      <c r="F10" s="5">
        <v>2.5000000000000001E-3</v>
      </c>
      <c r="G10" s="6">
        <v>0.21429999999999999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0</v>
      </c>
      <c r="C11" s="6">
        <v>4.7999999999999996E-3</v>
      </c>
      <c r="D11" s="14">
        <v>5.9999999999999995E-4</v>
      </c>
      <c r="E11" s="15">
        <v>7.4000000000000003E-3</v>
      </c>
      <c r="F11" s="5">
        <v>1.2999999999999999E-3</v>
      </c>
      <c r="G11" s="6">
        <v>7.0999999999999995E-3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4.5000000000000005E-3</v>
      </c>
      <c r="C12" s="6">
        <v>0.13449999999999998</v>
      </c>
      <c r="D12" s="14">
        <v>1.4000000000000002E-3</v>
      </c>
      <c r="E12" s="15">
        <v>0.1389</v>
      </c>
      <c r="F12" s="5">
        <v>5.3E-3</v>
      </c>
      <c r="G12" s="6">
        <v>0.1477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-1E-4</v>
      </c>
      <c r="C13" s="6">
        <v>6.8000000000000005E-3</v>
      </c>
      <c r="D13" s="14">
        <v>2.9999999999999997E-4</v>
      </c>
      <c r="E13" s="15">
        <v>1.15E-2</v>
      </c>
      <c r="F13" s="5">
        <v>7.000000000000001E-4</v>
      </c>
      <c r="G13" s="6">
        <v>1.04E-2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7.9000000000000008E-3</v>
      </c>
      <c r="C14" s="6">
        <v>5.33E-2</v>
      </c>
      <c r="D14" s="14">
        <v>-6.0000000000000001E-3</v>
      </c>
      <c r="E14" s="15">
        <v>5.5599999999999997E-2</v>
      </c>
      <c r="F14" s="5">
        <v>6.0999999999999995E-3</v>
      </c>
      <c r="G14" s="6">
        <v>5.96E-2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4.0000000000000002E-4</v>
      </c>
      <c r="C16" s="6">
        <v>1.9E-3</v>
      </c>
      <c r="D16" s="14">
        <v>1.4000000000000002E-3</v>
      </c>
      <c r="E16" s="15">
        <v>2.7000000000000001E-3</v>
      </c>
      <c r="F16" s="5">
        <v>1.4000000000000002E-3</v>
      </c>
      <c r="G16" s="6">
        <v>2.7000000000000001E-3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0</v>
      </c>
      <c r="C17" s="6">
        <v>2.3999999999999998E-3</v>
      </c>
      <c r="D17" s="14">
        <v>5.0000000000000001E-4</v>
      </c>
      <c r="E17" s="15">
        <v>6.7000000000000002E-3</v>
      </c>
      <c r="F17" s="5">
        <v>0</v>
      </c>
      <c r="G17" s="6">
        <v>-2.0000000000000001E-4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4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4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4"/>
      <c r="X19" s="34"/>
      <c r="Y19" s="35"/>
    </row>
    <row r="20" spans="1:25" ht="14.25" x14ac:dyDescent="0.2">
      <c r="A20" s="93" t="s">
        <v>16</v>
      </c>
      <c r="B20" s="5">
        <v>-1E-4</v>
      </c>
      <c r="C20" s="6">
        <v>3.7000000000000002E-3</v>
      </c>
      <c r="D20" s="14">
        <v>5.9999999999999995E-4</v>
      </c>
      <c r="E20" s="15">
        <v>3.4999999999999996E-3</v>
      </c>
      <c r="F20" s="5">
        <v>1.4000000000000002E-3</v>
      </c>
      <c r="G20" s="6">
        <v>4.5000000000000005E-3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4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4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4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4"/>
      <c r="X23" s="34"/>
      <c r="Y23" s="35"/>
    </row>
    <row r="24" spans="1:25" ht="14.25" x14ac:dyDescent="0.2">
      <c r="A24" s="93" t="s">
        <v>20</v>
      </c>
      <c r="B24" s="5">
        <v>-1.5E-3</v>
      </c>
      <c r="C24" s="6">
        <v>1.0500000000000001E-2</v>
      </c>
      <c r="D24" s="14">
        <v>-8.9999999999999998E-4</v>
      </c>
      <c r="E24" s="15">
        <v>7.8000000000000005E-3</v>
      </c>
      <c r="F24" s="5">
        <v>-2.2000000000000001E-3</v>
      </c>
      <c r="G24" s="6">
        <v>2.7699999999999999E-2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4"/>
      <c r="X24" s="34"/>
      <c r="Y24" s="35"/>
    </row>
    <row r="25" spans="1:25" ht="15" x14ac:dyDescent="0.25">
      <c r="A25" s="94" t="s">
        <v>21</v>
      </c>
      <c r="B25" s="7">
        <f t="shared" ref="B25:W25" si="0">SUM(B6:B24)</f>
        <v>7.0000000000000027E-3</v>
      </c>
      <c r="C25" s="8">
        <f t="shared" si="0"/>
        <v>1</v>
      </c>
      <c r="D25" s="16">
        <f t="shared" si="0"/>
        <v>3.5000000000000014E-3</v>
      </c>
      <c r="E25" s="17">
        <f t="shared" si="0"/>
        <v>1</v>
      </c>
      <c r="F25" s="7">
        <f>SUM(F6:F24)</f>
        <v>1.5199999999999998E-2</v>
      </c>
      <c r="G25" s="8">
        <f t="shared" si="0"/>
        <v>0.99999999999999989</v>
      </c>
      <c r="H25" s="16">
        <f t="shared" si="0"/>
        <v>0</v>
      </c>
      <c r="I25" s="16">
        <f>SUM(I6:I24)</f>
        <v>0</v>
      </c>
      <c r="J25" s="7">
        <f t="shared" si="0"/>
        <v>0</v>
      </c>
      <c r="K25" s="8">
        <f t="shared" si="0"/>
        <v>0</v>
      </c>
      <c r="L25" s="16">
        <f t="shared" si="0"/>
        <v>0</v>
      </c>
      <c r="M25" s="17">
        <f>SUM(M6:M24)</f>
        <v>0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5">
        <f>SUM(X6:X24)</f>
        <v>0</v>
      </c>
      <c r="Y25" s="66">
        <f>SUM(Y6:Y24)</f>
        <v>0</v>
      </c>
    </row>
    <row r="26" spans="1:25" ht="15" x14ac:dyDescent="0.25">
      <c r="A26" s="95" t="s">
        <v>28</v>
      </c>
      <c r="B26" s="10">
        <v>8543.6722263911252</v>
      </c>
      <c r="C26" s="11"/>
      <c r="D26" s="18">
        <v>4007.4845925499817</v>
      </c>
      <c r="E26" s="11"/>
      <c r="F26" s="10">
        <v>23442.002820988677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5.6999999999999993E-3</v>
      </c>
      <c r="C27" s="23">
        <v>0.91900000000000004</v>
      </c>
      <c r="D27" s="29">
        <v>5.5000000000000005E-3</v>
      </c>
      <c r="E27" s="30">
        <v>0.90959999999999996</v>
      </c>
      <c r="F27" s="22">
        <v>7.1999999999999998E-3</v>
      </c>
      <c r="G27" s="23">
        <v>0.89230000000000009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1.2999999999999999E-3</v>
      </c>
      <c r="C28" s="6">
        <v>8.1000000000000003E-2</v>
      </c>
      <c r="D28" s="14">
        <v>-2E-3</v>
      </c>
      <c r="E28" s="15">
        <v>9.0399999999999994E-2</v>
      </c>
      <c r="F28" s="5">
        <v>8.0000000000000002E-3</v>
      </c>
      <c r="G28" s="6">
        <v>0.10769999999999999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1">SUM(B27:B28)</f>
        <v>6.9999999999999993E-3</v>
      </c>
      <c r="C29" s="8">
        <f t="shared" si="1"/>
        <v>1</v>
      </c>
      <c r="D29" s="16">
        <f t="shared" si="1"/>
        <v>3.5000000000000005E-3</v>
      </c>
      <c r="E29" s="17">
        <f t="shared" si="1"/>
        <v>1</v>
      </c>
      <c r="F29" s="24">
        <f t="shared" si="1"/>
        <v>1.52E-2</v>
      </c>
      <c r="G29" s="8">
        <f t="shared" si="1"/>
        <v>1</v>
      </c>
      <c r="H29" s="16">
        <f t="shared" ref="H29:M29" si="2">SUM(H27:H28)</f>
        <v>0</v>
      </c>
      <c r="I29" s="17">
        <f t="shared" si="2"/>
        <v>0</v>
      </c>
      <c r="J29" s="24">
        <f t="shared" si="2"/>
        <v>0</v>
      </c>
      <c r="K29" s="24">
        <f t="shared" si="2"/>
        <v>0</v>
      </c>
      <c r="L29" s="16">
        <f t="shared" si="2"/>
        <v>0</v>
      </c>
      <c r="M29" s="17">
        <f t="shared" si="2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47">
        <f>SUM(Y27:Y28)</f>
        <v>0</v>
      </c>
    </row>
    <row r="30" spans="1:25" ht="14.25" x14ac:dyDescent="0.2">
      <c r="A30" s="92" t="s">
        <v>24</v>
      </c>
      <c r="B30" s="22">
        <v>6.9999999999999993E-3</v>
      </c>
      <c r="C30" s="23">
        <v>0.97959999999999992</v>
      </c>
      <c r="D30" s="29">
        <v>-2.9999999999999997E-4</v>
      </c>
      <c r="E30" s="30">
        <v>0.97920000000000007</v>
      </c>
      <c r="F30" s="22">
        <v>9.1000000000000004E-3</v>
      </c>
      <c r="G30" s="23">
        <v>0.95940000000000003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0</v>
      </c>
      <c r="C31" s="6">
        <v>2.0400000000000001E-2</v>
      </c>
      <c r="D31" s="14">
        <v>3.8E-3</v>
      </c>
      <c r="E31" s="15">
        <v>2.0799999999999999E-2</v>
      </c>
      <c r="F31" s="5">
        <v>6.0999999999999995E-3</v>
      </c>
      <c r="G31" s="6">
        <v>4.0599999999999997E-2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4">SUM(B30:B31)</f>
        <v>6.9999999999999993E-3</v>
      </c>
      <c r="C32" s="98">
        <f t="shared" si="4"/>
        <v>0.99999999999999989</v>
      </c>
      <c r="D32" s="99">
        <f t="shared" si="4"/>
        <v>3.5000000000000001E-3</v>
      </c>
      <c r="E32" s="100">
        <f t="shared" si="4"/>
        <v>1</v>
      </c>
      <c r="F32" s="97">
        <f t="shared" si="4"/>
        <v>1.52E-2</v>
      </c>
      <c r="G32" s="98">
        <f t="shared" si="4"/>
        <v>1</v>
      </c>
      <c r="H32" s="99">
        <f t="shared" ref="H32:M32" si="5">SUM(H30:H31)</f>
        <v>0</v>
      </c>
      <c r="I32" s="100">
        <f t="shared" si="5"/>
        <v>0</v>
      </c>
      <c r="J32" s="97">
        <f t="shared" si="5"/>
        <v>0</v>
      </c>
      <c r="K32" s="97">
        <f t="shared" si="5"/>
        <v>0</v>
      </c>
      <c r="L32" s="99">
        <f t="shared" si="5"/>
        <v>0</v>
      </c>
      <c r="M32" s="100">
        <f t="shared" si="5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6">SUM(R30:R31)</f>
        <v>0</v>
      </c>
      <c r="S32" s="97">
        <f t="shared" si="6"/>
        <v>0</v>
      </c>
      <c r="T32" s="99">
        <f>SUM(T30:T31)</f>
        <v>0</v>
      </c>
      <c r="U32" s="100">
        <f>SUM(U30:U31)</f>
        <v>0</v>
      </c>
      <c r="V32" s="97">
        <f t="shared" si="6"/>
        <v>0</v>
      </c>
      <c r="W32" s="97">
        <f t="shared" si="6"/>
        <v>0</v>
      </c>
      <c r="X32" s="101">
        <f>SUM(X30:X31)</f>
        <v>0</v>
      </c>
      <c r="Y32" s="119">
        <f>SUM(Y30:Y31)</f>
        <v>0</v>
      </c>
    </row>
    <row r="33" spans="1:14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4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14" ht="14.25" x14ac:dyDescent="0.2">
      <c r="A36" s="92" t="s">
        <v>2</v>
      </c>
      <c r="B36" s="5">
        <v>-4.3E-3</v>
      </c>
      <c r="C36" s="6">
        <v>0.1186</v>
      </c>
      <c r="D36" s="14"/>
      <c r="E36" s="15"/>
      <c r="F36" s="5"/>
      <c r="G36" s="6"/>
      <c r="H36" s="14"/>
      <c r="I36" s="63"/>
    </row>
    <row r="37" spans="1:14" ht="14.25" x14ac:dyDescent="0.2">
      <c r="A37" s="93" t="s">
        <v>3</v>
      </c>
      <c r="B37" s="5">
        <v>1.1999999999999999E-3</v>
      </c>
      <c r="C37" s="6">
        <v>0.40759999999999996</v>
      </c>
      <c r="D37" s="14"/>
      <c r="E37" s="15"/>
      <c r="F37" s="5"/>
      <c r="G37" s="6"/>
      <c r="H37" s="14"/>
      <c r="I37" s="63"/>
      <c r="N37" s="72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14" ht="14.25" x14ac:dyDescent="0.2">
      <c r="A40" s="93" t="s">
        <v>6</v>
      </c>
      <c r="B40" s="5">
        <v>5.7999999999999996E-3</v>
      </c>
      <c r="C40" s="6">
        <v>0.21429999999999999</v>
      </c>
      <c r="D40" s="14"/>
      <c r="E40" s="15"/>
      <c r="F40" s="5"/>
      <c r="G40" s="6"/>
      <c r="H40" s="14"/>
      <c r="I40" s="63"/>
    </row>
    <row r="41" spans="1:14" ht="14.25" x14ac:dyDescent="0.2">
      <c r="A41" s="93" t="s">
        <v>7</v>
      </c>
      <c r="B41" s="5">
        <v>1.9E-3</v>
      </c>
      <c r="C41" s="6">
        <v>7.0999999999999995E-3</v>
      </c>
      <c r="D41" s="14"/>
      <c r="E41" s="15"/>
      <c r="F41" s="5"/>
      <c r="G41" s="6"/>
      <c r="H41" s="14"/>
      <c r="I41" s="63"/>
    </row>
    <row r="42" spans="1:14" ht="14.25" x14ac:dyDescent="0.2">
      <c r="A42" s="93" t="s">
        <v>8</v>
      </c>
      <c r="B42" s="5">
        <v>1.1299999999999999E-2</v>
      </c>
      <c r="C42" s="6">
        <v>0.1477</v>
      </c>
      <c r="D42" s="14"/>
      <c r="E42" s="15"/>
      <c r="F42" s="5"/>
      <c r="G42" s="6"/>
      <c r="H42" s="14"/>
      <c r="I42" s="63"/>
    </row>
    <row r="43" spans="1:14" ht="14.25" x14ac:dyDescent="0.2">
      <c r="A43" s="93" t="s">
        <v>60</v>
      </c>
      <c r="B43" s="5">
        <v>8.9999999999999998E-4</v>
      </c>
      <c r="C43" s="6">
        <v>1.04E-2</v>
      </c>
      <c r="D43" s="14"/>
      <c r="E43" s="15"/>
      <c r="F43" s="5"/>
      <c r="G43" s="6"/>
      <c r="H43" s="14"/>
      <c r="I43" s="63"/>
    </row>
    <row r="44" spans="1:14" ht="14.25" x14ac:dyDescent="0.2">
      <c r="A44" s="93" t="s">
        <v>10</v>
      </c>
      <c r="B44" s="5">
        <v>8.0000000000000002E-3</v>
      </c>
      <c r="C44" s="6">
        <v>5.96E-2</v>
      </c>
      <c r="D44" s="14"/>
      <c r="E44" s="15"/>
      <c r="F44" s="5"/>
      <c r="G44" s="6"/>
      <c r="H44" s="14"/>
      <c r="I44" s="63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63"/>
    </row>
    <row r="46" spans="1:14" ht="14.25" x14ac:dyDescent="0.2">
      <c r="A46" s="93" t="s">
        <v>12</v>
      </c>
      <c r="B46" s="5">
        <v>3.2000000000000002E-3</v>
      </c>
      <c r="C46" s="6">
        <v>2.7000000000000001E-3</v>
      </c>
      <c r="D46" s="14"/>
      <c r="E46" s="15"/>
      <c r="F46" s="5"/>
      <c r="G46" s="6"/>
      <c r="H46" s="14"/>
      <c r="I46" s="63"/>
    </row>
    <row r="47" spans="1:14" ht="14.25" x14ac:dyDescent="0.2">
      <c r="A47" s="93" t="s">
        <v>13</v>
      </c>
      <c r="B47" s="5">
        <v>5.9999999999999995E-4</v>
      </c>
      <c r="C47" s="6">
        <v>-2.0000000000000001E-4</v>
      </c>
      <c r="D47" s="14"/>
      <c r="E47" s="15"/>
      <c r="F47" s="5"/>
      <c r="G47" s="6"/>
      <c r="H47" s="14"/>
      <c r="I47" s="63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1.9E-3</v>
      </c>
      <c r="C50" s="6">
        <v>4.5000000000000005E-3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-4.6999999999999993E-3</v>
      </c>
      <c r="C54" s="6">
        <v>2.7699999999999999E-2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>SUM(B36:B54)</f>
        <v>2.58E-2</v>
      </c>
      <c r="C55" s="8">
        <f>SUM(C36:C54)</f>
        <v>0.99999999999999989</v>
      </c>
      <c r="D55" s="61">
        <f t="shared" ref="D55:I55" si="7">SUM(D36:D54)</f>
        <v>0</v>
      </c>
      <c r="E55" s="81">
        <f t="shared" si="7"/>
        <v>0</v>
      </c>
      <c r="F55" s="24">
        <f t="shared" si="7"/>
        <v>0</v>
      </c>
      <c r="G55" s="8">
        <f t="shared" si="7"/>
        <v>0</v>
      </c>
      <c r="H55" s="61">
        <f t="shared" si="7"/>
        <v>0</v>
      </c>
      <c r="I55" s="146">
        <f t="shared" si="7"/>
        <v>0</v>
      </c>
    </row>
    <row r="56" spans="1:9" ht="15" x14ac:dyDescent="0.25">
      <c r="A56" s="95" t="s">
        <v>28</v>
      </c>
      <c r="B56" s="10">
        <v>35993.159639929785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1.8500000000000003E-2</v>
      </c>
      <c r="C57" s="23">
        <v>0.89230000000000009</v>
      </c>
      <c r="D57" s="29"/>
      <c r="E57" s="30"/>
      <c r="F57" s="22"/>
      <c r="G57" s="23"/>
      <c r="H57" s="29"/>
      <c r="I57" s="62"/>
    </row>
    <row r="58" spans="1:9" ht="14.25" x14ac:dyDescent="0.2">
      <c r="A58" s="93" t="s">
        <v>23</v>
      </c>
      <c r="B58" s="5">
        <v>7.3000000000000001E-3</v>
      </c>
      <c r="C58" s="6">
        <v>0.10769999999999999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 t="shared" ref="B59:I59" si="8">SUM(B57:B58)</f>
        <v>2.5800000000000003E-2</v>
      </c>
      <c r="C59" s="8">
        <f t="shared" si="8"/>
        <v>1</v>
      </c>
      <c r="D59" s="16">
        <f t="shared" si="8"/>
        <v>0</v>
      </c>
      <c r="E59" s="17">
        <f t="shared" si="8"/>
        <v>0</v>
      </c>
      <c r="F59" s="24">
        <f t="shared" si="8"/>
        <v>0</v>
      </c>
      <c r="G59" s="8">
        <f t="shared" si="8"/>
        <v>0</v>
      </c>
      <c r="H59" s="16">
        <f t="shared" si="8"/>
        <v>0</v>
      </c>
      <c r="I59" s="108">
        <f t="shared" si="8"/>
        <v>0</v>
      </c>
    </row>
    <row r="60" spans="1:9" ht="14.25" x14ac:dyDescent="0.2">
      <c r="A60" s="92" t="s">
        <v>24</v>
      </c>
      <c r="B60" s="22">
        <v>1.5800000000000002E-2</v>
      </c>
      <c r="C60" s="23">
        <v>0.95940000000000003</v>
      </c>
      <c r="D60" s="29"/>
      <c r="E60" s="30"/>
      <c r="F60" s="22"/>
      <c r="G60" s="23"/>
      <c r="H60" s="29"/>
      <c r="I60" s="62"/>
    </row>
    <row r="61" spans="1:9" ht="14.25" x14ac:dyDescent="0.2">
      <c r="A61" s="93" t="s">
        <v>25</v>
      </c>
      <c r="B61" s="5">
        <v>0.01</v>
      </c>
      <c r="C61" s="6">
        <v>4.0599999999999997E-2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9">SUM(B60:B61)</f>
        <v>2.5800000000000003E-2</v>
      </c>
      <c r="C62" s="98">
        <f t="shared" si="9"/>
        <v>1</v>
      </c>
      <c r="D62" s="99">
        <f t="shared" si="9"/>
        <v>0</v>
      </c>
      <c r="E62" s="100">
        <f t="shared" si="9"/>
        <v>0</v>
      </c>
      <c r="F62" s="97">
        <f t="shared" si="9"/>
        <v>0</v>
      </c>
      <c r="G62" s="98">
        <f t="shared" si="9"/>
        <v>0</v>
      </c>
      <c r="H62" s="99">
        <f t="shared" si="9"/>
        <v>0</v>
      </c>
      <c r="I62" s="111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8.5703125" customWidth="1"/>
    <col min="2" max="2" width="19" customWidth="1"/>
    <col min="3" max="3" width="17.5703125" customWidth="1"/>
    <col min="4" max="4" width="15" customWidth="1"/>
    <col min="5" max="5" width="15.7109375" customWidth="1"/>
    <col min="6" max="6" width="22.5703125" customWidth="1"/>
    <col min="7" max="7" width="21.5703125" customWidth="1"/>
    <col min="8" max="8" width="19.7109375" customWidth="1"/>
    <col min="9" max="9" width="21.140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62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112" t="s">
        <v>1</v>
      </c>
    </row>
    <row r="6" spans="1:25" ht="14.25" x14ac:dyDescent="0.2">
      <c r="A6" s="92" t="s">
        <v>2</v>
      </c>
      <c r="B6" s="5">
        <v>0</v>
      </c>
      <c r="C6" s="6">
        <v>5.3699999999999998E-2</v>
      </c>
      <c r="D6" s="14">
        <v>0</v>
      </c>
      <c r="E6" s="15">
        <v>8.1300000000000011E-2</v>
      </c>
      <c r="F6" s="5">
        <v>0</v>
      </c>
      <c r="G6" s="6">
        <v>0.08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123"/>
    </row>
    <row r="7" spans="1:25" ht="14.25" x14ac:dyDescent="0.2">
      <c r="A7" s="93" t="s">
        <v>3</v>
      </c>
      <c r="B7" s="5">
        <v>1.4000000000000002E-3</v>
      </c>
      <c r="C7" s="6">
        <v>0.79390000000000005</v>
      </c>
      <c r="D7" s="14">
        <v>-5.3E-3</v>
      </c>
      <c r="E7" s="15">
        <v>0.75950000000000006</v>
      </c>
      <c r="F7" s="5">
        <v>3.0999999999999999E-3</v>
      </c>
      <c r="G7" s="6">
        <v>0.75580000000000003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123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123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123"/>
    </row>
    <row r="10" spans="1:25" ht="14.25" x14ac:dyDescent="0.2">
      <c r="A10" s="93" t="s">
        <v>6</v>
      </c>
      <c r="B10" s="5">
        <v>5.0000000000000001E-4</v>
      </c>
      <c r="C10" s="6">
        <v>9.6500000000000002E-2</v>
      </c>
      <c r="D10" s="14">
        <v>2.0000000000000001E-4</v>
      </c>
      <c r="E10" s="15">
        <v>9.9499999999999991E-2</v>
      </c>
      <c r="F10" s="5">
        <v>8.9999999999999998E-4</v>
      </c>
      <c r="G10" s="6">
        <v>0.10339999999999999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123"/>
    </row>
    <row r="11" spans="1:25" ht="14.25" x14ac:dyDescent="0.2">
      <c r="A11" s="93" t="s">
        <v>7</v>
      </c>
      <c r="B11" s="5">
        <v>1E-4</v>
      </c>
      <c r="C11" s="6">
        <v>4.5000000000000005E-3</v>
      </c>
      <c r="D11" s="14">
        <v>-1E-4</v>
      </c>
      <c r="E11" s="15">
        <v>6.9999999999999993E-3</v>
      </c>
      <c r="F11" s="5">
        <v>1E-4</v>
      </c>
      <c r="G11" s="6">
        <v>6.9999999999999993E-3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123"/>
    </row>
    <row r="12" spans="1:25" ht="14.25" x14ac:dyDescent="0.2">
      <c r="A12" s="93" t="s">
        <v>8</v>
      </c>
      <c r="B12" s="5">
        <v>5.9999999999999995E-4</v>
      </c>
      <c r="C12" s="6">
        <v>4.8999999999999998E-3</v>
      </c>
      <c r="D12" s="14">
        <v>5.9999999999999995E-4</v>
      </c>
      <c r="E12" s="15">
        <v>5.3E-3</v>
      </c>
      <c r="F12" s="5">
        <v>-5.9999999999999995E-4</v>
      </c>
      <c r="G12" s="6">
        <v>4.5000000000000005E-3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123"/>
    </row>
    <row r="13" spans="1:25" ht="14.25" x14ac:dyDescent="0.2">
      <c r="A13" s="93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123"/>
    </row>
    <row r="14" spans="1:25" ht="14.25" x14ac:dyDescent="0.2">
      <c r="A14" s="93" t="s">
        <v>10</v>
      </c>
      <c r="B14" s="5">
        <v>5.9999999999999995E-4</v>
      </c>
      <c r="C14" s="6">
        <v>4.4299999999999999E-2</v>
      </c>
      <c r="D14" s="14">
        <v>4.0000000000000002E-4</v>
      </c>
      <c r="E14" s="15">
        <v>4.4600000000000001E-2</v>
      </c>
      <c r="F14" s="5">
        <v>4.0000000000000002E-4</v>
      </c>
      <c r="G14" s="6">
        <v>4.8000000000000001E-2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123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123"/>
    </row>
    <row r="16" spans="1:25" ht="14.25" x14ac:dyDescent="0.2">
      <c r="A16" s="93" t="s">
        <v>12</v>
      </c>
      <c r="B16" s="5">
        <v>5.0000000000000001E-4</v>
      </c>
      <c r="C16" s="6">
        <v>1.2999999999999999E-3</v>
      </c>
      <c r="D16" s="14">
        <v>7.000000000000001E-4</v>
      </c>
      <c r="E16" s="15">
        <v>2E-3</v>
      </c>
      <c r="F16" s="5">
        <v>-5.9999999999999995E-4</v>
      </c>
      <c r="G16" s="6">
        <v>1.2999999999999999E-3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123"/>
    </row>
    <row r="17" spans="1:25" ht="14.25" x14ac:dyDescent="0.2">
      <c r="A17" s="93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4"/>
      <c r="X17" s="34"/>
      <c r="Y17" s="123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4"/>
      <c r="V18" s="5"/>
      <c r="W18" s="64"/>
      <c r="X18" s="34"/>
      <c r="Y18" s="123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4"/>
      <c r="V19" s="5"/>
      <c r="W19" s="64"/>
      <c r="X19" s="34"/>
      <c r="Y19" s="123"/>
    </row>
    <row r="20" spans="1:25" ht="14.25" x14ac:dyDescent="0.2">
      <c r="A20" s="93" t="s">
        <v>16</v>
      </c>
      <c r="B20" s="5">
        <v>0</v>
      </c>
      <c r="C20" s="6">
        <v>8.9999999999999998E-4</v>
      </c>
      <c r="D20" s="14">
        <v>-1E-4</v>
      </c>
      <c r="E20" s="15">
        <v>8.0000000000000004E-4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4"/>
      <c r="V20" s="5"/>
      <c r="W20" s="64"/>
      <c r="X20" s="34"/>
      <c r="Y20" s="123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4"/>
      <c r="V21" s="5"/>
      <c r="W21" s="64"/>
      <c r="X21" s="34"/>
      <c r="Y21" s="123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4"/>
      <c r="V22" s="5"/>
      <c r="W22" s="64"/>
      <c r="X22" s="34"/>
      <c r="Y22" s="123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4"/>
      <c r="V23" s="5"/>
      <c r="W23" s="64"/>
      <c r="X23" s="34"/>
      <c r="Y23" s="123"/>
    </row>
    <row r="24" spans="1:25" ht="14.25" x14ac:dyDescent="0.2">
      <c r="A24" s="93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4"/>
      <c r="V24" s="5"/>
      <c r="W24" s="64"/>
      <c r="X24" s="34"/>
      <c r="Y24" s="123"/>
    </row>
    <row r="25" spans="1:25" ht="15" x14ac:dyDescent="0.25">
      <c r="A25" s="94" t="s">
        <v>21</v>
      </c>
      <c r="B25" s="7">
        <f t="shared" ref="B25:W25" si="0">SUM(B6:B24)</f>
        <v>3.6999999999999997E-3</v>
      </c>
      <c r="C25" s="8">
        <f t="shared" si="0"/>
        <v>1</v>
      </c>
      <c r="D25" s="16">
        <f t="shared" si="0"/>
        <v>-3.6000000000000003E-3</v>
      </c>
      <c r="E25" s="17">
        <f t="shared" si="0"/>
        <v>1</v>
      </c>
      <c r="F25" s="7">
        <f>SUM(F6:F24)</f>
        <v>3.3000000000000008E-3</v>
      </c>
      <c r="G25" s="8">
        <f t="shared" si="0"/>
        <v>1</v>
      </c>
      <c r="H25" s="16">
        <f t="shared" si="0"/>
        <v>0</v>
      </c>
      <c r="I25" s="16">
        <f>SUM(I6:I24)</f>
        <v>0</v>
      </c>
      <c r="J25" s="7">
        <f t="shared" si="0"/>
        <v>0</v>
      </c>
      <c r="K25" s="8">
        <f t="shared" si="0"/>
        <v>0</v>
      </c>
      <c r="L25" s="16">
        <f t="shared" si="0"/>
        <v>0</v>
      </c>
      <c r="M25" s="17">
        <f>SUM(M6:M24)</f>
        <v>0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5">
        <f>SUM(X6:X24)</f>
        <v>0</v>
      </c>
      <c r="Y25" s="147">
        <f>SUM(Y6:Y24)</f>
        <v>0</v>
      </c>
    </row>
    <row r="26" spans="1:25" ht="15" x14ac:dyDescent="0.25">
      <c r="A26" s="95" t="s">
        <v>28</v>
      </c>
      <c r="B26" s="10">
        <v>604.54853321040025</v>
      </c>
      <c r="C26" s="11"/>
      <c r="D26" s="18">
        <v>-626.76940191244</v>
      </c>
      <c r="E26" s="11"/>
      <c r="F26" s="10">
        <v>597.10541528169983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121"/>
    </row>
    <row r="27" spans="1:25" ht="14.25" x14ac:dyDescent="0.2">
      <c r="A27" s="92" t="s">
        <v>22</v>
      </c>
      <c r="B27" s="22">
        <v>3.3E-3</v>
      </c>
      <c r="C27" s="23">
        <v>0.995</v>
      </c>
      <c r="D27" s="29">
        <v>-3.7000000000000002E-3</v>
      </c>
      <c r="E27" s="30">
        <v>0.9951000000000001</v>
      </c>
      <c r="F27" s="22">
        <v>3.4999999999999996E-3</v>
      </c>
      <c r="G27" s="23">
        <v>0.99540000000000006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122"/>
    </row>
    <row r="28" spans="1:25" ht="14.25" x14ac:dyDescent="0.2">
      <c r="A28" s="93" t="s">
        <v>23</v>
      </c>
      <c r="B28" s="5">
        <v>4.0000000000000002E-4</v>
      </c>
      <c r="C28" s="6">
        <v>5.0000000000000001E-3</v>
      </c>
      <c r="D28" s="14">
        <v>1E-4</v>
      </c>
      <c r="E28" s="15">
        <v>4.8999999999999998E-3</v>
      </c>
      <c r="F28" s="5">
        <v>-2.0000000000000001E-4</v>
      </c>
      <c r="G28" s="6">
        <v>4.5999999999999999E-3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123"/>
    </row>
    <row r="29" spans="1:25" ht="15" x14ac:dyDescent="0.25">
      <c r="A29" s="94" t="s">
        <v>21</v>
      </c>
      <c r="B29" s="24">
        <f t="shared" ref="B29:G29" si="1">SUM(B27:B28)</f>
        <v>3.7000000000000002E-3</v>
      </c>
      <c r="C29" s="8">
        <f t="shared" si="1"/>
        <v>1</v>
      </c>
      <c r="D29" s="16">
        <f t="shared" si="1"/>
        <v>-3.6000000000000003E-3</v>
      </c>
      <c r="E29" s="17">
        <f t="shared" si="1"/>
        <v>1</v>
      </c>
      <c r="F29" s="24">
        <f t="shared" si="1"/>
        <v>3.2999999999999995E-3</v>
      </c>
      <c r="G29" s="8">
        <f t="shared" si="1"/>
        <v>1</v>
      </c>
      <c r="H29" s="16">
        <f t="shared" ref="H29:M29" si="2">SUM(H27:H28)</f>
        <v>0</v>
      </c>
      <c r="I29" s="17">
        <f t="shared" si="2"/>
        <v>0</v>
      </c>
      <c r="J29" s="24">
        <f t="shared" si="2"/>
        <v>0</v>
      </c>
      <c r="K29" s="24">
        <f t="shared" si="2"/>
        <v>0</v>
      </c>
      <c r="L29" s="16">
        <f t="shared" si="2"/>
        <v>0</v>
      </c>
      <c r="M29" s="17">
        <f t="shared" si="2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124">
        <f>SUM(Y27:Y28)</f>
        <v>0</v>
      </c>
    </row>
    <row r="30" spans="1:25" ht="14.25" x14ac:dyDescent="0.2">
      <c r="A30" s="92" t="s">
        <v>24</v>
      </c>
      <c r="B30" s="22">
        <v>3.2000000000000002E-3</v>
      </c>
      <c r="C30" s="23">
        <v>0.99329999999999996</v>
      </c>
      <c r="D30" s="29">
        <v>-4.1999999999999997E-3</v>
      </c>
      <c r="E30" s="30">
        <v>0.99019999999999997</v>
      </c>
      <c r="F30" s="22">
        <v>3.8E-3</v>
      </c>
      <c r="G30" s="23">
        <v>0.99170000000000003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122"/>
    </row>
    <row r="31" spans="1:25" ht="14.25" x14ac:dyDescent="0.2">
      <c r="A31" s="93" t="s">
        <v>25</v>
      </c>
      <c r="B31" s="5">
        <v>5.0000000000000001E-4</v>
      </c>
      <c r="C31" s="6">
        <v>6.7000000000000002E-3</v>
      </c>
      <c r="D31" s="14">
        <v>5.9999999999999995E-4</v>
      </c>
      <c r="E31" s="15">
        <v>9.7999999999999997E-3</v>
      </c>
      <c r="F31" s="5">
        <v>-5.0000000000000001E-4</v>
      </c>
      <c r="G31" s="6">
        <v>8.3000000000000001E-3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123"/>
    </row>
    <row r="32" spans="1:25" ht="15" x14ac:dyDescent="0.25">
      <c r="A32" s="96" t="s">
        <v>21</v>
      </c>
      <c r="B32" s="97">
        <f t="shared" ref="B32:G32" si="4">SUM(B30:B31)</f>
        <v>3.7000000000000002E-3</v>
      </c>
      <c r="C32" s="98">
        <f t="shared" si="4"/>
        <v>1</v>
      </c>
      <c r="D32" s="99">
        <f t="shared" si="4"/>
        <v>-3.5999999999999999E-3</v>
      </c>
      <c r="E32" s="100">
        <f t="shared" si="4"/>
        <v>1</v>
      </c>
      <c r="F32" s="97">
        <f t="shared" si="4"/>
        <v>3.3E-3</v>
      </c>
      <c r="G32" s="98">
        <f t="shared" si="4"/>
        <v>1</v>
      </c>
      <c r="H32" s="99">
        <f t="shared" ref="H32:M32" si="5">SUM(H30:H31)</f>
        <v>0</v>
      </c>
      <c r="I32" s="100">
        <f t="shared" si="5"/>
        <v>0</v>
      </c>
      <c r="J32" s="97">
        <f t="shared" si="5"/>
        <v>0</v>
      </c>
      <c r="K32" s="97">
        <f t="shared" si="5"/>
        <v>0</v>
      </c>
      <c r="L32" s="99">
        <f t="shared" si="5"/>
        <v>0</v>
      </c>
      <c r="M32" s="100">
        <f t="shared" si="5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6">SUM(R30:R31)</f>
        <v>0</v>
      </c>
      <c r="S32" s="97">
        <f t="shared" si="6"/>
        <v>0</v>
      </c>
      <c r="T32" s="99">
        <f>SUM(T30:T31)</f>
        <v>0</v>
      </c>
      <c r="U32" s="100">
        <f>SUM(U30:U31)</f>
        <v>0</v>
      </c>
      <c r="V32" s="97">
        <f t="shared" si="6"/>
        <v>0</v>
      </c>
      <c r="W32" s="97">
        <f t="shared" si="6"/>
        <v>0</v>
      </c>
      <c r="X32" s="101">
        <f>SUM(X30:X31)</f>
        <v>0</v>
      </c>
      <c r="Y32" s="125">
        <f>SUM(Y30:Y31)</f>
        <v>0</v>
      </c>
    </row>
    <row r="33" spans="1:14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14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14" ht="14.25" x14ac:dyDescent="0.2">
      <c r="A36" s="92" t="s">
        <v>2</v>
      </c>
      <c r="B36" s="5">
        <v>0</v>
      </c>
      <c r="C36" s="6">
        <v>0.08</v>
      </c>
      <c r="D36" s="14"/>
      <c r="E36" s="15"/>
      <c r="F36" s="5"/>
      <c r="G36" s="6"/>
      <c r="H36" s="14"/>
      <c r="I36" s="63"/>
    </row>
    <row r="37" spans="1:14" ht="14.25" x14ac:dyDescent="0.2">
      <c r="A37" s="93" t="s">
        <v>3</v>
      </c>
      <c r="B37" s="5">
        <v>-8.9999999999999998E-4</v>
      </c>
      <c r="C37" s="6">
        <v>0.75580000000000003</v>
      </c>
      <c r="D37" s="14"/>
      <c r="E37" s="15"/>
      <c r="F37" s="5"/>
      <c r="G37" s="6"/>
      <c r="H37" s="14"/>
      <c r="I37" s="63"/>
      <c r="N37" s="72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14" ht="14.25" x14ac:dyDescent="0.2">
      <c r="A40" s="93" t="s">
        <v>6</v>
      </c>
      <c r="B40" s="5">
        <v>1.7000000000000001E-3</v>
      </c>
      <c r="C40" s="6">
        <v>0.10339999999999999</v>
      </c>
      <c r="D40" s="14"/>
      <c r="E40" s="15"/>
      <c r="F40" s="5"/>
      <c r="G40" s="6"/>
      <c r="H40" s="14"/>
      <c r="I40" s="63"/>
    </row>
    <row r="41" spans="1:14" ht="14.25" x14ac:dyDescent="0.2">
      <c r="A41" s="93" t="s">
        <v>7</v>
      </c>
      <c r="B41" s="5">
        <v>1E-4</v>
      </c>
      <c r="C41" s="6">
        <v>6.9999999999999993E-3</v>
      </c>
      <c r="D41" s="14"/>
      <c r="E41" s="15"/>
      <c r="F41" s="5"/>
      <c r="G41" s="6"/>
      <c r="H41" s="14"/>
      <c r="I41" s="63"/>
    </row>
    <row r="42" spans="1:14" ht="14.25" x14ac:dyDescent="0.2">
      <c r="A42" s="93" t="s">
        <v>8</v>
      </c>
      <c r="B42" s="5">
        <v>5.9999999999999995E-4</v>
      </c>
      <c r="C42" s="6">
        <v>4.5000000000000005E-3</v>
      </c>
      <c r="D42" s="14"/>
      <c r="E42" s="15"/>
      <c r="F42" s="5"/>
      <c r="G42" s="6"/>
      <c r="H42" s="14"/>
      <c r="I42" s="63"/>
    </row>
    <row r="43" spans="1:14" ht="14.25" x14ac:dyDescent="0.2">
      <c r="A43" s="93" t="s">
        <v>60</v>
      </c>
      <c r="B43" s="5">
        <v>0</v>
      </c>
      <c r="C43" s="6">
        <v>0</v>
      </c>
      <c r="D43" s="14"/>
      <c r="E43" s="15"/>
      <c r="F43" s="5"/>
      <c r="G43" s="6"/>
      <c r="H43" s="14"/>
      <c r="I43" s="63"/>
    </row>
    <row r="44" spans="1:14" ht="14.25" x14ac:dyDescent="0.2">
      <c r="A44" s="93" t="s">
        <v>10</v>
      </c>
      <c r="B44" s="5">
        <v>1.4000000000000002E-3</v>
      </c>
      <c r="C44" s="6">
        <v>4.8000000000000001E-2</v>
      </c>
      <c r="D44" s="14"/>
      <c r="E44" s="15"/>
      <c r="F44" s="5"/>
      <c r="G44" s="6"/>
      <c r="H44" s="14"/>
      <c r="I44" s="63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63"/>
    </row>
    <row r="46" spans="1:14" ht="14.25" x14ac:dyDescent="0.2">
      <c r="A46" s="93" t="s">
        <v>12</v>
      </c>
      <c r="B46" s="5">
        <v>5.0000000000000001E-4</v>
      </c>
      <c r="C46" s="6">
        <v>1.2999999999999999E-3</v>
      </c>
      <c r="D46" s="14"/>
      <c r="E46" s="15"/>
      <c r="F46" s="5"/>
      <c r="G46" s="6"/>
      <c r="H46" s="14"/>
      <c r="I46" s="63"/>
    </row>
    <row r="47" spans="1:14" ht="14.25" x14ac:dyDescent="0.2">
      <c r="A47" s="93" t="s">
        <v>13</v>
      </c>
      <c r="B47" s="5">
        <v>0</v>
      </c>
      <c r="C47" s="6">
        <v>0</v>
      </c>
      <c r="D47" s="14"/>
      <c r="E47" s="15"/>
      <c r="F47" s="5"/>
      <c r="G47" s="6"/>
      <c r="H47" s="14"/>
      <c r="I47" s="63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>SUM(B36:B54)</f>
        <v>3.4000000000000002E-3</v>
      </c>
      <c r="C55" s="8">
        <f>SUM(C36:C54)</f>
        <v>1</v>
      </c>
      <c r="D55" s="61">
        <f t="shared" ref="D55:I55" si="7">SUM(D36:D54)</f>
        <v>0</v>
      </c>
      <c r="E55" s="81">
        <f t="shared" si="7"/>
        <v>0</v>
      </c>
      <c r="F55" s="24">
        <f t="shared" si="7"/>
        <v>0</v>
      </c>
      <c r="G55" s="8">
        <f t="shared" si="7"/>
        <v>0</v>
      </c>
      <c r="H55" s="61">
        <f t="shared" si="7"/>
        <v>0</v>
      </c>
      <c r="I55" s="146">
        <f t="shared" si="7"/>
        <v>0</v>
      </c>
    </row>
    <row r="56" spans="1:9" ht="15" x14ac:dyDescent="0.25">
      <c r="A56" s="95" t="s">
        <v>28</v>
      </c>
      <c r="B56" s="10">
        <v>574.88454657966008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3.0000000000000001E-3</v>
      </c>
      <c r="C57" s="23">
        <v>0.99540000000000006</v>
      </c>
      <c r="D57" s="29"/>
      <c r="E57" s="30"/>
      <c r="F57" s="22"/>
      <c r="G57" s="23"/>
      <c r="H57" s="29"/>
      <c r="I57" s="62"/>
    </row>
    <row r="58" spans="1:9" ht="14.25" x14ac:dyDescent="0.2">
      <c r="A58" s="93" t="s">
        <v>23</v>
      </c>
      <c r="B58" s="5">
        <v>4.0000000000000002E-4</v>
      </c>
      <c r="C58" s="6">
        <v>4.5999999999999999E-3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 t="shared" ref="B59:I59" si="8">SUM(B57:B58)</f>
        <v>3.4000000000000002E-3</v>
      </c>
      <c r="C59" s="8">
        <f t="shared" si="8"/>
        <v>1</v>
      </c>
      <c r="D59" s="16">
        <f t="shared" si="8"/>
        <v>0</v>
      </c>
      <c r="E59" s="17">
        <f t="shared" si="8"/>
        <v>0</v>
      </c>
      <c r="F59" s="24">
        <f t="shared" si="8"/>
        <v>0</v>
      </c>
      <c r="G59" s="8">
        <f t="shared" si="8"/>
        <v>0</v>
      </c>
      <c r="H59" s="16">
        <f t="shared" si="8"/>
        <v>0</v>
      </c>
      <c r="I59" s="108">
        <f t="shared" si="8"/>
        <v>0</v>
      </c>
    </row>
    <row r="60" spans="1:9" ht="14.25" x14ac:dyDescent="0.2">
      <c r="A60" s="92" t="s">
        <v>24</v>
      </c>
      <c r="B60" s="22">
        <v>2.8000000000000004E-3</v>
      </c>
      <c r="C60" s="23">
        <v>0.99170000000000003</v>
      </c>
      <c r="D60" s="29"/>
      <c r="E60" s="30"/>
      <c r="F60" s="22"/>
      <c r="G60" s="23"/>
      <c r="H60" s="29"/>
      <c r="I60" s="62"/>
    </row>
    <row r="61" spans="1:9" ht="14.25" x14ac:dyDescent="0.2">
      <c r="A61" s="93" t="s">
        <v>25</v>
      </c>
      <c r="B61" s="5">
        <v>5.9999999999999995E-4</v>
      </c>
      <c r="C61" s="6">
        <v>8.3000000000000001E-3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9">SUM(B60:B61)</f>
        <v>3.4000000000000002E-3</v>
      </c>
      <c r="C62" s="98">
        <f t="shared" si="9"/>
        <v>1</v>
      </c>
      <c r="D62" s="99">
        <f t="shared" si="9"/>
        <v>0</v>
      </c>
      <c r="E62" s="100">
        <f t="shared" si="9"/>
        <v>0</v>
      </c>
      <c r="F62" s="97">
        <f t="shared" si="9"/>
        <v>0</v>
      </c>
      <c r="G62" s="98">
        <f t="shared" si="9"/>
        <v>0</v>
      </c>
      <c r="H62" s="99">
        <f t="shared" si="9"/>
        <v>0</v>
      </c>
      <c r="I62" s="111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abSelected="1" topLeftCell="A2" zoomScale="80" zoomScaleNormal="80" workbookViewId="0">
      <selection activeCell="A5" sqref="A5"/>
    </sheetView>
  </sheetViews>
  <sheetFormatPr defaultColWidth="0" defaultRowHeight="12.75" zeroHeight="1" x14ac:dyDescent="0.2"/>
  <cols>
    <col min="1" max="1" width="45" customWidth="1"/>
    <col min="2" max="2" width="18.85546875" customWidth="1"/>
    <col min="3" max="3" width="17.85546875" customWidth="1"/>
    <col min="4" max="4" width="17.28515625" customWidth="1"/>
    <col min="5" max="5" width="16" customWidth="1"/>
    <col min="6" max="6" width="21.7109375" customWidth="1"/>
    <col min="7" max="7" width="21.5703125" customWidth="1"/>
    <col min="8" max="8" width="20.5703125" customWidth="1"/>
    <col min="9" max="9" width="19.5703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63</v>
      </c>
    </row>
    <row r="3" spans="1:25" ht="15" x14ac:dyDescent="0.25">
      <c r="A3" s="138" t="s">
        <v>68</v>
      </c>
      <c r="B3" s="139" t="s">
        <v>69</v>
      </c>
      <c r="C3" s="139" t="s">
        <v>70</v>
      </c>
      <c r="D3" s="143" t="s">
        <v>71</v>
      </c>
      <c r="E3" s="143" t="s">
        <v>72</v>
      </c>
      <c r="F3" s="139" t="s">
        <v>73</v>
      </c>
      <c r="G3" s="139" t="s">
        <v>74</v>
      </c>
      <c r="H3" s="143" t="s">
        <v>75</v>
      </c>
      <c r="I3" s="143" t="s">
        <v>76</v>
      </c>
      <c r="J3" s="139" t="s">
        <v>77</v>
      </c>
      <c r="K3" s="139" t="s">
        <v>78</v>
      </c>
      <c r="L3" s="143" t="s">
        <v>79</v>
      </c>
      <c r="M3" s="143" t="s">
        <v>80</v>
      </c>
      <c r="N3" s="139" t="s">
        <v>81</v>
      </c>
      <c r="O3" s="139" t="s">
        <v>82</v>
      </c>
      <c r="P3" s="143" t="s">
        <v>83</v>
      </c>
      <c r="Q3" s="143" t="s">
        <v>84</v>
      </c>
      <c r="R3" s="139" t="s">
        <v>85</v>
      </c>
      <c r="S3" s="139" t="s">
        <v>86</v>
      </c>
      <c r="T3" s="143" t="s">
        <v>87</v>
      </c>
      <c r="U3" s="143" t="s">
        <v>88</v>
      </c>
      <c r="V3" s="139" t="s">
        <v>89</v>
      </c>
      <c r="W3" s="139" t="s">
        <v>90</v>
      </c>
      <c r="X3" s="143" t="s">
        <v>91</v>
      </c>
      <c r="Y3" s="143" t="s">
        <v>92</v>
      </c>
    </row>
    <row r="4" spans="1:25" ht="15" x14ac:dyDescent="0.25">
      <c r="A4" s="138" t="s">
        <v>32</v>
      </c>
      <c r="B4" s="139">
        <v>44197</v>
      </c>
      <c r="C4" s="139">
        <v>44197</v>
      </c>
      <c r="D4" s="143">
        <v>44228</v>
      </c>
      <c r="E4" s="143">
        <v>44228</v>
      </c>
      <c r="F4" s="139">
        <v>44256</v>
      </c>
      <c r="G4" s="139">
        <v>44256</v>
      </c>
      <c r="H4" s="143">
        <v>44287</v>
      </c>
      <c r="I4" s="143">
        <v>44287</v>
      </c>
      <c r="J4" s="139">
        <v>44317</v>
      </c>
      <c r="K4" s="139">
        <v>44317</v>
      </c>
      <c r="L4" s="143">
        <v>44348</v>
      </c>
      <c r="M4" s="143">
        <v>44348</v>
      </c>
      <c r="N4" s="139">
        <v>44378</v>
      </c>
      <c r="O4" s="139">
        <v>44378</v>
      </c>
      <c r="P4" s="143">
        <v>44409</v>
      </c>
      <c r="Q4" s="143">
        <v>44409</v>
      </c>
      <c r="R4" s="139">
        <v>44440</v>
      </c>
      <c r="S4" s="139">
        <v>44440</v>
      </c>
      <c r="T4" s="143">
        <v>44470</v>
      </c>
      <c r="U4" s="143">
        <v>44470</v>
      </c>
      <c r="V4" s="139">
        <v>44501</v>
      </c>
      <c r="W4" s="139">
        <v>44501</v>
      </c>
      <c r="X4" s="143">
        <v>44531</v>
      </c>
      <c r="Y4" s="143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112" t="s">
        <v>1</v>
      </c>
    </row>
    <row r="6" spans="1:25" ht="14.25" x14ac:dyDescent="0.2">
      <c r="A6" s="92" t="s">
        <v>2</v>
      </c>
      <c r="B6" s="5">
        <v>7.000000000000001E-4</v>
      </c>
      <c r="C6" s="6">
        <v>0.18</v>
      </c>
      <c r="D6" s="14">
        <v>1.1599999999999999E-2</v>
      </c>
      <c r="E6" s="15">
        <v>0.17630000000000001</v>
      </c>
      <c r="F6" s="5">
        <v>-6.6E-3</v>
      </c>
      <c r="G6" s="6">
        <v>0.1764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123"/>
    </row>
    <row r="7" spans="1:25" ht="14.25" x14ac:dyDescent="0.2">
      <c r="A7" s="93" t="s">
        <v>3</v>
      </c>
      <c r="B7" s="5">
        <v>-1E-4</v>
      </c>
      <c r="C7" s="6">
        <v>0.36329999999999996</v>
      </c>
      <c r="D7" s="14">
        <v>1.6000000000000001E-3</v>
      </c>
      <c r="E7" s="15">
        <v>0.34279999999999999</v>
      </c>
      <c r="F7" s="5">
        <v>3.7000000000000002E-3</v>
      </c>
      <c r="G7" s="6">
        <v>0.30329999999999996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123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123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123"/>
    </row>
    <row r="10" spans="1:25" ht="14.25" x14ac:dyDescent="0.2">
      <c r="A10" s="93" t="s">
        <v>6</v>
      </c>
      <c r="B10" s="5">
        <v>-2.9999999999999997E-4</v>
      </c>
      <c r="C10" s="6">
        <v>2.9399999999999999E-2</v>
      </c>
      <c r="D10" s="14">
        <v>2.3E-3</v>
      </c>
      <c r="E10" s="15">
        <v>3.6400000000000002E-2</v>
      </c>
      <c r="F10" s="5">
        <v>3.9000000000000003E-3</v>
      </c>
      <c r="G10" s="6">
        <v>3.4099999999999998E-2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123"/>
    </row>
    <row r="11" spans="1:25" ht="14.25" x14ac:dyDescent="0.2">
      <c r="A11" s="93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123"/>
    </row>
    <row r="12" spans="1:25" ht="14.25" x14ac:dyDescent="0.2">
      <c r="A12" s="93" t="s">
        <v>8</v>
      </c>
      <c r="B12" s="5">
        <v>1.04E-2</v>
      </c>
      <c r="C12" s="6">
        <v>0.3009</v>
      </c>
      <c r="D12" s="14">
        <v>3.7000000000000002E-3</v>
      </c>
      <c r="E12" s="15">
        <v>0.3085</v>
      </c>
      <c r="F12" s="5">
        <v>9.0000000000000011E-3</v>
      </c>
      <c r="G12" s="6">
        <v>0.31780000000000003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123"/>
    </row>
    <row r="13" spans="1:25" ht="14.25" x14ac:dyDescent="0.2">
      <c r="A13" s="93" t="s">
        <v>60</v>
      </c>
      <c r="B13" s="5">
        <v>-2.0000000000000001E-4</v>
      </c>
      <c r="C13" s="6">
        <v>1.43E-2</v>
      </c>
      <c r="D13" s="14">
        <v>-3.4999999999999996E-3</v>
      </c>
      <c r="E13" s="15">
        <v>2.0299999999999999E-2</v>
      </c>
      <c r="F13" s="5">
        <v>7.4999999999999997E-3</v>
      </c>
      <c r="G13" s="6">
        <v>2.2499999999999999E-2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123"/>
    </row>
    <row r="14" spans="1:25" ht="14.25" x14ac:dyDescent="0.2">
      <c r="A14" s="93" t="s">
        <v>10</v>
      </c>
      <c r="B14" s="5">
        <v>2.5000000000000001E-3</v>
      </c>
      <c r="C14" s="6">
        <v>7.3599999999999999E-2</v>
      </c>
      <c r="D14" s="14">
        <v>-4.6999999999999993E-3</v>
      </c>
      <c r="E14" s="15">
        <v>7.22E-2</v>
      </c>
      <c r="F14" s="5">
        <v>7.1999999999999998E-3</v>
      </c>
      <c r="G14" s="6">
        <v>7.3700000000000002E-2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123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123"/>
    </row>
    <row r="16" spans="1:25" ht="14.25" x14ac:dyDescent="0.2">
      <c r="A16" s="93" t="s">
        <v>12</v>
      </c>
      <c r="B16" s="5">
        <v>7.000000000000001E-4</v>
      </c>
      <c r="C16" s="6">
        <v>4.8999999999999998E-3</v>
      </c>
      <c r="D16" s="14">
        <v>3.3E-3</v>
      </c>
      <c r="E16" s="15">
        <v>6.1999999999999998E-3</v>
      </c>
      <c r="F16" s="5">
        <v>4.0999999999999995E-3</v>
      </c>
      <c r="G16" s="6">
        <v>6.1999999999999998E-3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123"/>
    </row>
    <row r="17" spans="1:25" ht="14.25" x14ac:dyDescent="0.2">
      <c r="A17" s="93" t="s">
        <v>13</v>
      </c>
      <c r="B17" s="5">
        <v>-2.0000000000000001E-4</v>
      </c>
      <c r="C17" s="6">
        <v>4.7999999999999996E-3</v>
      </c>
      <c r="D17" s="14">
        <v>1.8E-3</v>
      </c>
      <c r="E17" s="15">
        <v>1.67E-2</v>
      </c>
      <c r="F17" s="5">
        <v>-5.9999999999999995E-4</v>
      </c>
      <c r="G17" s="6">
        <v>-2.9999999999999997E-4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4"/>
      <c r="X17" s="34"/>
      <c r="Y17" s="123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4"/>
      <c r="V18" s="5"/>
      <c r="W18" s="64"/>
      <c r="X18" s="34"/>
      <c r="Y18" s="123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4"/>
      <c r="V19" s="5"/>
      <c r="W19" s="64"/>
      <c r="X19" s="34"/>
      <c r="Y19" s="123"/>
    </row>
    <row r="20" spans="1:25" ht="14.25" x14ac:dyDescent="0.2">
      <c r="A20" s="93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4"/>
      <c r="V20" s="5"/>
      <c r="W20" s="64"/>
      <c r="X20" s="34"/>
      <c r="Y20" s="123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4"/>
      <c r="V21" s="5"/>
      <c r="W21" s="64"/>
      <c r="X21" s="34"/>
      <c r="Y21" s="123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4"/>
      <c r="V22" s="5"/>
      <c r="W22" s="64"/>
      <c r="X22" s="34"/>
      <c r="Y22" s="123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4"/>
      <c r="V23" s="5"/>
      <c r="W23" s="64"/>
      <c r="X23" s="34"/>
      <c r="Y23" s="123"/>
    </row>
    <row r="24" spans="1:25" ht="14.25" x14ac:dyDescent="0.2">
      <c r="A24" s="93" t="s">
        <v>20</v>
      </c>
      <c r="B24" s="5">
        <v>-4.8999999999999998E-3</v>
      </c>
      <c r="C24" s="6">
        <v>2.8799999999999999E-2</v>
      </c>
      <c r="D24" s="14">
        <v>-1E-4</v>
      </c>
      <c r="E24" s="15">
        <v>2.06E-2</v>
      </c>
      <c r="F24" s="5">
        <v>-3.2000000000000002E-3</v>
      </c>
      <c r="G24" s="6">
        <v>6.6299999999999998E-2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4"/>
      <c r="V24" s="5"/>
      <c r="W24" s="64"/>
      <c r="X24" s="34"/>
      <c r="Y24" s="123"/>
    </row>
    <row r="25" spans="1:25" ht="15" x14ac:dyDescent="0.25">
      <c r="A25" s="94" t="s">
        <v>21</v>
      </c>
      <c r="B25" s="7">
        <f t="shared" ref="B25:W25" si="0">SUM(B6:B24)</f>
        <v>8.6E-3</v>
      </c>
      <c r="C25" s="8">
        <f t="shared" si="0"/>
        <v>1</v>
      </c>
      <c r="D25" s="16">
        <f t="shared" si="0"/>
        <v>1.6000000000000004E-2</v>
      </c>
      <c r="E25" s="17">
        <f t="shared" si="0"/>
        <v>1</v>
      </c>
      <c r="F25" s="7">
        <f>SUM(F6:F24)</f>
        <v>2.4999999999999998E-2</v>
      </c>
      <c r="G25" s="8">
        <f t="shared" si="0"/>
        <v>0.99999999999999989</v>
      </c>
      <c r="H25" s="16">
        <f t="shared" si="0"/>
        <v>0</v>
      </c>
      <c r="I25" s="16">
        <f>SUM(I6:I24)</f>
        <v>0</v>
      </c>
      <c r="J25" s="7">
        <f t="shared" si="0"/>
        <v>0</v>
      </c>
      <c r="K25" s="8">
        <f t="shared" si="0"/>
        <v>0</v>
      </c>
      <c r="L25" s="16">
        <f t="shared" si="0"/>
        <v>0</v>
      </c>
      <c r="M25" s="17">
        <f>SUM(M6:M24)</f>
        <v>0</v>
      </c>
      <c r="N25" s="7">
        <f t="shared" si="0"/>
        <v>0</v>
      </c>
      <c r="O25" s="7">
        <f t="shared" si="0"/>
        <v>0</v>
      </c>
      <c r="P25" s="16">
        <f t="shared" si="0"/>
        <v>0</v>
      </c>
      <c r="Q25" s="16">
        <f t="shared" si="0"/>
        <v>0</v>
      </c>
      <c r="R25" s="7">
        <f t="shared" si="0"/>
        <v>0</v>
      </c>
      <c r="S25" s="7">
        <f t="shared" si="0"/>
        <v>0</v>
      </c>
      <c r="T25" s="16">
        <f>SUM(T6:T24)</f>
        <v>0</v>
      </c>
      <c r="U25" s="16">
        <f>SUM(U6:U24)</f>
        <v>0</v>
      </c>
      <c r="V25" s="7">
        <f t="shared" si="0"/>
        <v>0</v>
      </c>
      <c r="W25" s="7">
        <f t="shared" si="0"/>
        <v>0</v>
      </c>
      <c r="X25" s="65">
        <f>SUM(X6:X24)</f>
        <v>0</v>
      </c>
      <c r="Y25" s="147">
        <f>SUM(Y6:Y24)</f>
        <v>0</v>
      </c>
    </row>
    <row r="26" spans="1:25" ht="15" x14ac:dyDescent="0.25">
      <c r="A26" s="95" t="s">
        <v>28</v>
      </c>
      <c r="B26" s="10">
        <v>1821.1319518942098</v>
      </c>
      <c r="C26" s="11"/>
      <c r="D26" s="18">
        <v>3714.6583353583364</v>
      </c>
      <c r="E26" s="11"/>
      <c r="F26" s="10">
        <v>7323.7603111358376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121"/>
    </row>
    <row r="27" spans="1:25" ht="14.25" x14ac:dyDescent="0.2">
      <c r="A27" s="92" t="s">
        <v>22</v>
      </c>
      <c r="B27" s="22">
        <v>4.5999999999999999E-3</v>
      </c>
      <c r="C27" s="23">
        <v>0.84670000000000001</v>
      </c>
      <c r="D27" s="29">
        <v>1.78E-2</v>
      </c>
      <c r="E27" s="30">
        <v>0.83590000000000009</v>
      </c>
      <c r="F27" s="22">
        <v>8.8999999999999999E-3</v>
      </c>
      <c r="G27" s="23">
        <v>0.80579999999999996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122"/>
    </row>
    <row r="28" spans="1:25" ht="14.25" x14ac:dyDescent="0.2">
      <c r="A28" s="93" t="s">
        <v>23</v>
      </c>
      <c r="B28" s="5">
        <v>4.0000000000000001E-3</v>
      </c>
      <c r="C28" s="6">
        <v>0.15329999999999999</v>
      </c>
      <c r="D28" s="14">
        <v>-1.8E-3</v>
      </c>
      <c r="E28" s="15">
        <v>0.1641</v>
      </c>
      <c r="F28" s="5">
        <v>1.61E-2</v>
      </c>
      <c r="G28" s="6">
        <v>0.19420000000000001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123"/>
    </row>
    <row r="29" spans="1:25" ht="15" x14ac:dyDescent="0.25">
      <c r="A29" s="94" t="s">
        <v>21</v>
      </c>
      <c r="B29" s="24">
        <f t="shared" ref="B29:G29" si="1">SUM(B27:B28)</f>
        <v>8.6E-3</v>
      </c>
      <c r="C29" s="8">
        <f t="shared" si="1"/>
        <v>1</v>
      </c>
      <c r="D29" s="16">
        <f t="shared" si="1"/>
        <v>1.6E-2</v>
      </c>
      <c r="E29" s="17">
        <f t="shared" si="1"/>
        <v>1</v>
      </c>
      <c r="F29" s="24">
        <f t="shared" si="1"/>
        <v>2.5000000000000001E-2</v>
      </c>
      <c r="G29" s="8">
        <f t="shared" si="1"/>
        <v>1</v>
      </c>
      <c r="H29" s="16">
        <f t="shared" ref="H29:M29" si="2">SUM(H27:H28)</f>
        <v>0</v>
      </c>
      <c r="I29" s="17">
        <f t="shared" si="2"/>
        <v>0</v>
      </c>
      <c r="J29" s="24">
        <f t="shared" si="2"/>
        <v>0</v>
      </c>
      <c r="K29" s="24">
        <f t="shared" si="2"/>
        <v>0</v>
      </c>
      <c r="L29" s="16">
        <f t="shared" si="2"/>
        <v>0</v>
      </c>
      <c r="M29" s="17">
        <f t="shared" si="2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3">SUM(R27:R28)</f>
        <v>0</v>
      </c>
      <c r="S29" s="24">
        <f t="shared" si="3"/>
        <v>0</v>
      </c>
      <c r="T29" s="16">
        <f>SUM(T27:T28)</f>
        <v>0</v>
      </c>
      <c r="U29" s="17">
        <f>SUM(U27:U28)</f>
        <v>0</v>
      </c>
      <c r="V29" s="24">
        <f t="shared" si="3"/>
        <v>0</v>
      </c>
      <c r="W29" s="24">
        <f t="shared" si="3"/>
        <v>0</v>
      </c>
      <c r="X29" s="42">
        <f>SUM(X27:X28)</f>
        <v>0</v>
      </c>
      <c r="Y29" s="124">
        <f>SUM(Y27:Y28)</f>
        <v>0</v>
      </c>
    </row>
    <row r="30" spans="1:25" ht="14.25" x14ac:dyDescent="0.2">
      <c r="A30" s="92" t="s">
        <v>24</v>
      </c>
      <c r="B30" s="22">
        <v>8.6E-3</v>
      </c>
      <c r="C30" s="23">
        <v>0.96849999999999992</v>
      </c>
      <c r="D30" s="29">
        <v>6.4000000000000003E-3</v>
      </c>
      <c r="E30" s="30">
        <v>0.97540000000000004</v>
      </c>
      <c r="F30" s="22">
        <v>1.0800000000000001E-2</v>
      </c>
      <c r="G30" s="23">
        <v>0.93129999999999991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122"/>
    </row>
    <row r="31" spans="1:25" ht="14.25" x14ac:dyDescent="0.2">
      <c r="A31" s="93" t="s">
        <v>25</v>
      </c>
      <c r="B31" s="5">
        <v>0</v>
      </c>
      <c r="C31" s="6">
        <v>3.15E-2</v>
      </c>
      <c r="D31" s="14">
        <v>9.5999999999999992E-3</v>
      </c>
      <c r="E31" s="15">
        <v>2.46E-2</v>
      </c>
      <c r="F31" s="5">
        <v>1.4199999999999999E-2</v>
      </c>
      <c r="G31" s="6">
        <v>6.8699999999999997E-2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123"/>
    </row>
    <row r="32" spans="1:25" ht="15" x14ac:dyDescent="0.25">
      <c r="A32" s="96" t="s">
        <v>21</v>
      </c>
      <c r="B32" s="97">
        <f t="shared" ref="B32:G32" si="4">SUM(B30:B31)</f>
        <v>8.6E-3</v>
      </c>
      <c r="C32" s="98">
        <f t="shared" si="4"/>
        <v>0.99999999999999989</v>
      </c>
      <c r="D32" s="99">
        <f t="shared" si="4"/>
        <v>1.6E-2</v>
      </c>
      <c r="E32" s="100">
        <f t="shared" si="4"/>
        <v>1</v>
      </c>
      <c r="F32" s="97">
        <f t="shared" si="4"/>
        <v>2.5000000000000001E-2</v>
      </c>
      <c r="G32" s="98">
        <f t="shared" si="4"/>
        <v>0.99999999999999989</v>
      </c>
      <c r="H32" s="99">
        <f t="shared" ref="H32:M32" si="5">SUM(H30:H31)</f>
        <v>0</v>
      </c>
      <c r="I32" s="100">
        <f t="shared" si="5"/>
        <v>0</v>
      </c>
      <c r="J32" s="97">
        <f t="shared" si="5"/>
        <v>0</v>
      </c>
      <c r="K32" s="97">
        <f t="shared" si="5"/>
        <v>0</v>
      </c>
      <c r="L32" s="99">
        <f t="shared" si="5"/>
        <v>0</v>
      </c>
      <c r="M32" s="100">
        <f t="shared" si="5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6">SUM(R30:R31)</f>
        <v>0</v>
      </c>
      <c r="S32" s="97">
        <f t="shared" si="6"/>
        <v>0</v>
      </c>
      <c r="T32" s="99">
        <f>SUM(T30:T31)</f>
        <v>0</v>
      </c>
      <c r="U32" s="100">
        <f>SUM(U30:U31)</f>
        <v>0</v>
      </c>
      <c r="V32" s="97">
        <f t="shared" si="6"/>
        <v>0</v>
      </c>
      <c r="W32" s="97">
        <f t="shared" si="6"/>
        <v>0</v>
      </c>
      <c r="X32" s="101">
        <f>SUM(X30:X31)</f>
        <v>0</v>
      </c>
      <c r="Y32" s="125">
        <f>SUM(Y30:Y31)</f>
        <v>0</v>
      </c>
    </row>
    <row r="33" spans="1:14" ht="15" x14ac:dyDescent="0.25">
      <c r="A33" s="138" t="s">
        <v>68</v>
      </c>
      <c r="B33" s="139" t="s">
        <v>69</v>
      </c>
      <c r="C33" s="139" t="s">
        <v>70</v>
      </c>
      <c r="D33" s="141" t="s">
        <v>71</v>
      </c>
      <c r="E33" s="141" t="s">
        <v>72</v>
      </c>
      <c r="F33" s="142" t="s">
        <v>73</v>
      </c>
      <c r="G33" s="142" t="s">
        <v>74</v>
      </c>
      <c r="H33" s="141" t="s">
        <v>75</v>
      </c>
      <c r="I33" s="141" t="s">
        <v>76</v>
      </c>
    </row>
    <row r="34" spans="1:14" ht="15" x14ac:dyDescent="0.25">
      <c r="A34" s="138" t="s">
        <v>29</v>
      </c>
      <c r="B34" s="139" t="s">
        <v>64</v>
      </c>
      <c r="C34" s="139" t="s">
        <v>64</v>
      </c>
      <c r="D34" s="141" t="s">
        <v>65</v>
      </c>
      <c r="E34" s="141" t="s">
        <v>65</v>
      </c>
      <c r="F34" s="142" t="s">
        <v>66</v>
      </c>
      <c r="G34" s="142" t="s">
        <v>66</v>
      </c>
      <c r="H34" s="141" t="s">
        <v>67</v>
      </c>
      <c r="I34" s="141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14" ht="14.25" x14ac:dyDescent="0.2">
      <c r="A36" s="92" t="s">
        <v>2</v>
      </c>
      <c r="B36" s="5">
        <v>5.6000000000000008E-3</v>
      </c>
      <c r="C36" s="6">
        <v>0.1764</v>
      </c>
      <c r="D36" s="14"/>
      <c r="E36" s="15"/>
      <c r="F36" s="5"/>
      <c r="G36" s="6"/>
      <c r="H36" s="14"/>
      <c r="I36" s="63"/>
    </row>
    <row r="37" spans="1:14" ht="14.25" x14ac:dyDescent="0.2">
      <c r="A37" s="93" t="s">
        <v>3</v>
      </c>
      <c r="B37" s="5">
        <v>5.1999999999999998E-3</v>
      </c>
      <c r="C37" s="6">
        <v>0.30329999999999996</v>
      </c>
      <c r="D37" s="14"/>
      <c r="E37" s="15"/>
      <c r="F37" s="5"/>
      <c r="G37" s="6"/>
      <c r="H37" s="14"/>
      <c r="I37" s="63"/>
      <c r="N37" s="72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14" ht="14.25" x14ac:dyDescent="0.2">
      <c r="A40" s="93" t="s">
        <v>6</v>
      </c>
      <c r="B40" s="5">
        <v>6.0999999999999995E-3</v>
      </c>
      <c r="C40" s="6">
        <v>3.4099999999999998E-2</v>
      </c>
      <c r="D40" s="14"/>
      <c r="E40" s="15"/>
      <c r="F40" s="5"/>
      <c r="G40" s="6"/>
      <c r="H40" s="14"/>
      <c r="I40" s="63"/>
    </row>
    <row r="41" spans="1:14" ht="14.25" x14ac:dyDescent="0.2">
      <c r="A41" s="93" t="s">
        <v>7</v>
      </c>
      <c r="B41" s="5">
        <v>0</v>
      </c>
      <c r="C41" s="6">
        <v>0</v>
      </c>
      <c r="D41" s="14"/>
      <c r="E41" s="15"/>
      <c r="F41" s="5"/>
      <c r="G41" s="6"/>
      <c r="H41" s="14"/>
      <c r="I41" s="63"/>
    </row>
    <row r="42" spans="1:14" ht="14.25" x14ac:dyDescent="0.2">
      <c r="A42" s="93" t="s">
        <v>8</v>
      </c>
      <c r="B42" s="5">
        <v>2.3300000000000001E-2</v>
      </c>
      <c r="C42" s="6">
        <v>0.31780000000000003</v>
      </c>
      <c r="D42" s="14"/>
      <c r="E42" s="15"/>
      <c r="F42" s="5"/>
      <c r="G42" s="6"/>
      <c r="H42" s="14"/>
      <c r="I42" s="63"/>
    </row>
    <row r="43" spans="1:14" ht="14.25" x14ac:dyDescent="0.2">
      <c r="A43" s="93" t="s">
        <v>60</v>
      </c>
      <c r="B43" s="5">
        <v>3.9000000000000003E-3</v>
      </c>
      <c r="C43" s="6">
        <v>2.2499999999999999E-2</v>
      </c>
      <c r="D43" s="14"/>
      <c r="E43" s="15"/>
      <c r="F43" s="5"/>
      <c r="G43" s="6"/>
      <c r="H43" s="14"/>
      <c r="I43" s="63"/>
    </row>
    <row r="44" spans="1:14" ht="14.25" x14ac:dyDescent="0.2">
      <c r="A44" s="93" t="s">
        <v>10</v>
      </c>
      <c r="B44" s="5">
        <v>5.1000000000000004E-3</v>
      </c>
      <c r="C44" s="6">
        <v>7.3700000000000002E-2</v>
      </c>
      <c r="D44" s="14"/>
      <c r="E44" s="15"/>
      <c r="F44" s="5"/>
      <c r="G44" s="6"/>
      <c r="H44" s="14"/>
      <c r="I44" s="63"/>
    </row>
    <row r="45" spans="1:14" ht="14.25" x14ac:dyDescent="0.2">
      <c r="A45" s="93" t="s">
        <v>11</v>
      </c>
      <c r="B45" s="5">
        <v>0</v>
      </c>
      <c r="C45" s="6">
        <v>0</v>
      </c>
      <c r="D45" s="14"/>
      <c r="E45" s="15"/>
      <c r="F45" s="5"/>
      <c r="G45" s="6"/>
      <c r="H45" s="14"/>
      <c r="I45" s="63"/>
    </row>
    <row r="46" spans="1:14" ht="14.25" x14ac:dyDescent="0.2">
      <c r="A46" s="93" t="s">
        <v>12</v>
      </c>
      <c r="B46" s="5">
        <v>8.199999999999999E-3</v>
      </c>
      <c r="C46" s="6">
        <v>6.1999999999999998E-3</v>
      </c>
      <c r="D46" s="14"/>
      <c r="E46" s="15"/>
      <c r="F46" s="5"/>
      <c r="G46" s="6"/>
      <c r="H46" s="14"/>
      <c r="I46" s="63"/>
    </row>
    <row r="47" spans="1:14" ht="14.25" x14ac:dyDescent="0.2">
      <c r="A47" s="93" t="s">
        <v>13</v>
      </c>
      <c r="B47" s="5">
        <v>1E-3</v>
      </c>
      <c r="C47" s="6">
        <v>-2.9999999999999997E-4</v>
      </c>
      <c r="D47" s="14"/>
      <c r="E47" s="15"/>
      <c r="F47" s="5"/>
      <c r="G47" s="6"/>
      <c r="H47" s="14"/>
      <c r="I47" s="63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0</v>
      </c>
      <c r="C50" s="6">
        <v>0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-8.0000000000000002E-3</v>
      </c>
      <c r="C54" s="6">
        <v>6.6299999999999998E-2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>SUM(B36:B54)</f>
        <v>5.04E-2</v>
      </c>
      <c r="C55" s="8">
        <f>SUM(C36:C54)</f>
        <v>0.99999999999999989</v>
      </c>
      <c r="D55" s="61">
        <f t="shared" ref="D55:I55" si="7">SUM(D36:D54)</f>
        <v>0</v>
      </c>
      <c r="E55" s="81">
        <f t="shared" si="7"/>
        <v>0</v>
      </c>
      <c r="F55" s="24">
        <f t="shared" si="7"/>
        <v>0</v>
      </c>
      <c r="G55" s="8">
        <f t="shared" si="7"/>
        <v>0</v>
      </c>
      <c r="H55" s="61">
        <f t="shared" si="7"/>
        <v>0</v>
      </c>
      <c r="I55" s="146">
        <f t="shared" si="7"/>
        <v>0</v>
      </c>
    </row>
    <row r="56" spans="1:9" ht="15" x14ac:dyDescent="0.25">
      <c r="A56" s="95" t="s">
        <v>28</v>
      </c>
      <c r="B56" s="10">
        <v>12859.550598388385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3.1699999999999999E-2</v>
      </c>
      <c r="C57" s="23">
        <v>0.80579999999999996</v>
      </c>
      <c r="D57" s="29"/>
      <c r="E57" s="30"/>
      <c r="F57" s="22"/>
      <c r="G57" s="23"/>
      <c r="H57" s="29"/>
      <c r="I57" s="62"/>
    </row>
    <row r="58" spans="1:9" ht="14.25" x14ac:dyDescent="0.2">
      <c r="A58" s="93" t="s">
        <v>23</v>
      </c>
      <c r="B58" s="5">
        <v>1.8700000000000001E-2</v>
      </c>
      <c r="C58" s="6">
        <v>0.19420000000000001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 t="shared" ref="B59:I59" si="8">SUM(B57:B58)</f>
        <v>5.04E-2</v>
      </c>
      <c r="C59" s="8">
        <f t="shared" si="8"/>
        <v>1</v>
      </c>
      <c r="D59" s="16">
        <f t="shared" si="8"/>
        <v>0</v>
      </c>
      <c r="E59" s="17">
        <f t="shared" si="8"/>
        <v>0</v>
      </c>
      <c r="F59" s="24">
        <f t="shared" si="8"/>
        <v>0</v>
      </c>
      <c r="G59" s="8">
        <f t="shared" si="8"/>
        <v>0</v>
      </c>
      <c r="H59" s="16">
        <f t="shared" si="8"/>
        <v>0</v>
      </c>
      <c r="I59" s="108">
        <f t="shared" si="8"/>
        <v>0</v>
      </c>
    </row>
    <row r="60" spans="1:9" ht="14.25" x14ac:dyDescent="0.2">
      <c r="A60" s="92" t="s">
        <v>24</v>
      </c>
      <c r="B60" s="22">
        <v>2.6200000000000001E-2</v>
      </c>
      <c r="C60" s="23">
        <v>0.93129999999999991</v>
      </c>
      <c r="D60" s="29"/>
      <c r="E60" s="30"/>
      <c r="F60" s="22"/>
      <c r="G60" s="23"/>
      <c r="H60" s="29"/>
      <c r="I60" s="62"/>
    </row>
    <row r="61" spans="1:9" ht="14.25" x14ac:dyDescent="0.2">
      <c r="A61" s="93" t="s">
        <v>25</v>
      </c>
      <c r="B61" s="5">
        <v>2.4199999999999999E-2</v>
      </c>
      <c r="C61" s="6">
        <v>6.8699999999999997E-2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9">SUM(B60:B61)</f>
        <v>5.04E-2</v>
      </c>
      <c r="C62" s="98">
        <f t="shared" si="9"/>
        <v>0.99999999999999989</v>
      </c>
      <c r="D62" s="99">
        <f t="shared" si="9"/>
        <v>0</v>
      </c>
      <c r="E62" s="100">
        <f t="shared" si="9"/>
        <v>0</v>
      </c>
      <c r="F62" s="97">
        <f t="shared" si="9"/>
        <v>0</v>
      </c>
      <c r="G62" s="98">
        <f t="shared" si="9"/>
        <v>0</v>
      </c>
      <c r="H62" s="99">
        <f t="shared" si="9"/>
        <v>0</v>
      </c>
      <c r="I62" s="111">
        <f t="shared" si="9"/>
        <v>0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1"/>
  <sheetViews>
    <sheetView rightToLeft="1" topLeftCell="A10" zoomScale="90" zoomScaleNormal="90" workbookViewId="0">
      <pane xSplit="1" topLeftCell="B1" activePane="topRight" state="frozen"/>
      <selection activeCell="B75" sqref="B75"/>
      <selection pane="topRight" activeCell="A5" sqref="A5"/>
    </sheetView>
  </sheetViews>
  <sheetFormatPr defaultColWidth="0" defaultRowHeight="12.75" zeroHeight="1" x14ac:dyDescent="0.2"/>
  <cols>
    <col min="1" max="1" width="38.140625" bestFit="1" customWidth="1"/>
    <col min="2" max="2" width="17.5703125" customWidth="1"/>
    <col min="3" max="3" width="15.85546875" customWidth="1"/>
    <col min="4" max="4" width="16.5703125" customWidth="1"/>
    <col min="5" max="5" width="15.5703125" customWidth="1"/>
    <col min="6" max="6" width="20.28515625" customWidth="1"/>
    <col min="7" max="7" width="21.5703125" customWidth="1"/>
    <col min="8" max="8" width="18.42578125" customWidth="1"/>
    <col min="9" max="9" width="18.5703125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1" t="s">
        <v>26</v>
      </c>
    </row>
    <row r="2" spans="1:27" x14ac:dyDescent="0.2">
      <c r="A2" s="31" t="s">
        <v>56</v>
      </c>
    </row>
    <row r="3" spans="1:27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7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7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27</v>
      </c>
      <c r="I5" s="89" t="s">
        <v>1</v>
      </c>
      <c r="J5" s="86" t="s">
        <v>27</v>
      </c>
      <c r="K5" s="87" t="s">
        <v>1</v>
      </c>
      <c r="L5" s="88" t="s">
        <v>27</v>
      </c>
      <c r="M5" s="89" t="s">
        <v>1</v>
      </c>
      <c r="N5" s="86" t="s">
        <v>27</v>
      </c>
      <c r="O5" s="87" t="s">
        <v>1</v>
      </c>
      <c r="P5" s="88" t="s">
        <v>27</v>
      </c>
      <c r="Q5" s="89" t="s">
        <v>1</v>
      </c>
      <c r="R5" s="86" t="s">
        <v>27</v>
      </c>
      <c r="S5" s="87" t="s">
        <v>1</v>
      </c>
      <c r="T5" s="88" t="s">
        <v>27</v>
      </c>
      <c r="U5" s="89" t="s">
        <v>1</v>
      </c>
      <c r="V5" s="86" t="s">
        <v>27</v>
      </c>
      <c r="W5" s="87" t="s">
        <v>1</v>
      </c>
      <c r="X5" s="88" t="s">
        <v>27</v>
      </c>
      <c r="Y5" s="89" t="s">
        <v>1</v>
      </c>
    </row>
    <row r="6" spans="1:27" ht="14.25" x14ac:dyDescent="0.2">
      <c r="A6" s="92" t="s">
        <v>2</v>
      </c>
      <c r="B6" s="5">
        <v>4.0000000000000002E-4</v>
      </c>
      <c r="C6" s="6">
        <v>7.8450823966401698E-2</v>
      </c>
      <c r="D6" s="14">
        <v>2.0000000000000001E-4</v>
      </c>
      <c r="E6" s="15">
        <v>9.1886427399969398E-2</v>
      </c>
      <c r="F6" s="5">
        <v>3.7000000000000002E-3</v>
      </c>
      <c r="G6" s="6">
        <v>0.133323077677313</v>
      </c>
      <c r="H6" s="14"/>
      <c r="I6" s="15"/>
      <c r="J6" s="5"/>
      <c r="K6" s="6"/>
      <c r="L6" s="34"/>
      <c r="M6" s="3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7" ht="14.25" x14ac:dyDescent="0.2">
      <c r="A7" s="93" t="s">
        <v>3</v>
      </c>
      <c r="B7" s="5">
        <v>2.0000000000000001E-4</v>
      </c>
      <c r="C7" s="6">
        <v>0.14203819045796601</v>
      </c>
      <c r="D7" s="14">
        <v>-1.4000000000000002E-3</v>
      </c>
      <c r="E7" s="15">
        <v>0.12852648904731501</v>
      </c>
      <c r="F7" s="5">
        <v>7.000000000000001E-4</v>
      </c>
      <c r="G7" s="6">
        <v>0.13028836014827902</v>
      </c>
      <c r="H7" s="14"/>
      <c r="I7" s="15"/>
      <c r="J7" s="5"/>
      <c r="K7" s="6"/>
      <c r="L7" s="34"/>
      <c r="M7" s="3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7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34"/>
      <c r="M8" s="3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7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34"/>
      <c r="M9" s="35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  <c r="AA9" s="48"/>
    </row>
    <row r="10" spans="1:27" ht="14.25" x14ac:dyDescent="0.2">
      <c r="A10" s="93" t="s">
        <v>6</v>
      </c>
      <c r="B10" s="5">
        <v>5.9999999999999995E-4</v>
      </c>
      <c r="C10" s="6">
        <v>8.8557307454633707E-2</v>
      </c>
      <c r="D10" s="14">
        <v>4.0000000000000002E-4</v>
      </c>
      <c r="E10" s="15">
        <v>7.7485418554485402E-2</v>
      </c>
      <c r="F10" s="5">
        <v>8.9999999999999998E-4</v>
      </c>
      <c r="G10" s="6">
        <v>6.0704446529778799E-2</v>
      </c>
      <c r="H10" s="14"/>
      <c r="I10" s="15"/>
      <c r="J10" s="5"/>
      <c r="K10" s="6"/>
      <c r="L10" s="34"/>
      <c r="M10" s="35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7" ht="14.25" x14ac:dyDescent="0.2">
      <c r="A11" s="93" t="s">
        <v>7</v>
      </c>
      <c r="B11" s="5">
        <v>2.9999999999999997E-4</v>
      </c>
      <c r="C11" s="6">
        <v>1.29111339991778E-2</v>
      </c>
      <c r="D11" s="14">
        <v>2.9999999999999997E-4</v>
      </c>
      <c r="E11" s="15">
        <v>1.0987870359723E-2</v>
      </c>
      <c r="F11" s="5">
        <v>2.9999999999999997E-4</v>
      </c>
      <c r="G11" s="6">
        <v>1.0591118414077901E-2</v>
      </c>
      <c r="H11" s="14"/>
      <c r="I11" s="15"/>
      <c r="J11" s="5"/>
      <c r="K11" s="6"/>
      <c r="L11" s="34"/>
      <c r="M11" s="35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7" ht="14.25" x14ac:dyDescent="0.2">
      <c r="A12" s="93" t="s">
        <v>8</v>
      </c>
      <c r="B12" s="5">
        <v>3.4000000000000002E-3</v>
      </c>
      <c r="C12" s="6">
        <v>0.28787882743439097</v>
      </c>
      <c r="D12" s="14">
        <v>8.8999999999999999E-3</v>
      </c>
      <c r="E12" s="15">
        <v>0.28875208203068597</v>
      </c>
      <c r="F12" s="5">
        <v>3.1099999999999999E-2</v>
      </c>
      <c r="G12" s="6">
        <v>0.31050848831356098</v>
      </c>
      <c r="H12" s="14"/>
      <c r="I12" s="15"/>
      <c r="J12" s="5"/>
      <c r="K12" s="6"/>
      <c r="L12" s="34"/>
      <c r="M12" s="35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7" ht="14.25" x14ac:dyDescent="0.2">
      <c r="A13" s="93" t="s">
        <v>60</v>
      </c>
      <c r="B13" s="5">
        <v>1.4000000000000002E-3</v>
      </c>
      <c r="C13" s="6">
        <v>0.12585088956439</v>
      </c>
      <c r="D13" s="14">
        <v>2.8000000000000004E-3</v>
      </c>
      <c r="E13" s="15">
        <v>0.142996460763682</v>
      </c>
      <c r="F13" s="5">
        <v>3.3E-3</v>
      </c>
      <c r="G13" s="6">
        <v>0.104837657739105</v>
      </c>
      <c r="H13" s="14"/>
      <c r="I13" s="15"/>
      <c r="J13" s="5"/>
      <c r="K13" s="6"/>
      <c r="L13" s="34"/>
      <c r="M13" s="35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7" ht="14.25" x14ac:dyDescent="0.2">
      <c r="A14" s="93" t="s">
        <v>10</v>
      </c>
      <c r="B14" s="5">
        <v>1E-3</v>
      </c>
      <c r="C14" s="6">
        <v>2.1972625818229997E-2</v>
      </c>
      <c r="D14" s="14">
        <v>5.0000000000000001E-4</v>
      </c>
      <c r="E14" s="15">
        <v>2.18492708618621E-2</v>
      </c>
      <c r="F14" s="5">
        <v>-2.9999999999999997E-4</v>
      </c>
      <c r="G14" s="6">
        <v>1.7913632796220002E-2</v>
      </c>
      <c r="H14" s="14"/>
      <c r="I14" s="15"/>
      <c r="J14" s="5"/>
      <c r="K14" s="6"/>
      <c r="L14" s="34"/>
      <c r="M14" s="35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7" ht="14.25" x14ac:dyDescent="0.2">
      <c r="A15" s="93" t="s">
        <v>11</v>
      </c>
      <c r="B15" s="5">
        <v>4.0000000000000001E-3</v>
      </c>
      <c r="C15" s="6">
        <v>0.16489770731909101</v>
      </c>
      <c r="D15" s="14">
        <v>0</v>
      </c>
      <c r="E15" s="15">
        <v>0.161441465626215</v>
      </c>
      <c r="F15" s="5">
        <v>6.3E-3</v>
      </c>
      <c r="G15" s="6">
        <v>0.161106369777334</v>
      </c>
      <c r="H15" s="14"/>
      <c r="I15" s="15"/>
      <c r="J15" s="5"/>
      <c r="K15" s="6"/>
      <c r="L15" s="34"/>
      <c r="M15" s="35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7" ht="14.25" x14ac:dyDescent="0.2">
      <c r="A16" s="93" t="s">
        <v>12</v>
      </c>
      <c r="B16" s="5">
        <v>1E-4</v>
      </c>
      <c r="C16" s="6">
        <v>5.9994138009188201E-4</v>
      </c>
      <c r="D16" s="14">
        <v>2.9999999999999997E-4</v>
      </c>
      <c r="E16" s="15">
        <v>7.4117229839663402E-4</v>
      </c>
      <c r="F16" s="5">
        <v>2.0000000000000001E-4</v>
      </c>
      <c r="G16" s="6">
        <v>6.4122132795791406E-4</v>
      </c>
      <c r="H16" s="14"/>
      <c r="I16" s="15"/>
      <c r="J16" s="5"/>
      <c r="K16" s="6"/>
      <c r="L16" s="34"/>
      <c r="M16" s="35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-1.7000000000000001E-3</v>
      </c>
      <c r="C17" s="6">
        <v>4.4465268425396996E-3</v>
      </c>
      <c r="D17" s="14">
        <v>2.0000000000000001E-4</v>
      </c>
      <c r="E17" s="15">
        <v>5.8194692520430798E-3</v>
      </c>
      <c r="F17" s="5">
        <v>-3.2000000000000002E-3</v>
      </c>
      <c r="G17" s="6">
        <v>-8.5572036523129402E-4</v>
      </c>
      <c r="H17" s="14"/>
      <c r="I17" s="15"/>
      <c r="J17" s="5"/>
      <c r="K17" s="6"/>
      <c r="L17" s="34"/>
      <c r="M17" s="35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-2.0000000000000001E-4</v>
      </c>
      <c r="C18" s="6">
        <v>4.15909394047506E-4</v>
      </c>
      <c r="D18" s="14">
        <v>4.0000000000000002E-4</v>
      </c>
      <c r="E18" s="15">
        <v>9.2162063665769992E-4</v>
      </c>
      <c r="F18" s="5">
        <v>-2.0000000000000001E-4</v>
      </c>
      <c r="G18" s="6">
        <v>0</v>
      </c>
      <c r="H18" s="14"/>
      <c r="I18" s="15"/>
      <c r="J18" s="5"/>
      <c r="K18" s="6"/>
      <c r="L18" s="34"/>
      <c r="M18" s="35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34"/>
      <c r="M19" s="35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2.0000000000000001E-4</v>
      </c>
      <c r="C20" s="6">
        <v>2.3745722559876E-2</v>
      </c>
      <c r="D20" s="14">
        <v>2.9999999999999997E-4</v>
      </c>
      <c r="E20" s="15">
        <v>2.3060058163485098E-2</v>
      </c>
      <c r="F20" s="5">
        <v>7.000000000000001E-4</v>
      </c>
      <c r="G20" s="6">
        <v>2.24902023294145E-2</v>
      </c>
      <c r="H20" s="14"/>
      <c r="I20" s="15"/>
      <c r="J20" s="5"/>
      <c r="K20" s="6"/>
      <c r="L20" s="34"/>
      <c r="M20" s="35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34"/>
      <c r="M21" s="35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s="33" customFormat="1" ht="18" x14ac:dyDescent="0.25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34"/>
      <c r="M22" s="35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2.9999999999999997E-4</v>
      </c>
      <c r="C23" s="6">
        <v>4.0807134259085907E-2</v>
      </c>
      <c r="D23" s="14">
        <v>5.0000000000000001E-4</v>
      </c>
      <c r="E23" s="15">
        <v>4.0291180299495001E-2</v>
      </c>
      <c r="F23" s="5">
        <v>4.0000000000000002E-4</v>
      </c>
      <c r="G23" s="6">
        <v>3.8982600138593101E-2</v>
      </c>
      <c r="H23" s="14"/>
      <c r="I23" s="15"/>
      <c r="J23" s="5"/>
      <c r="K23" s="6"/>
      <c r="L23" s="34"/>
      <c r="M23" s="35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-3.00000000000001E-4</v>
      </c>
      <c r="C24" s="6">
        <v>7.4272595500778108E-3</v>
      </c>
      <c r="D24" s="14">
        <v>3.9999999999999801E-4</v>
      </c>
      <c r="E24" s="15">
        <v>5.2410147059840798E-3</v>
      </c>
      <c r="F24" s="5">
        <v>1.9999999999999901E-4</v>
      </c>
      <c r="G24" s="6">
        <v>9.4685451735969789E-3</v>
      </c>
      <c r="H24" s="14"/>
      <c r="I24" s="15"/>
      <c r="J24" s="5"/>
      <c r="K24" s="6"/>
      <c r="L24" s="34"/>
      <c r="M24" s="35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24">
        <f t="shared" ref="B25:I25" si="0">SUM(B6:B24)</f>
        <v>9.6999999999999986E-3</v>
      </c>
      <c r="C25" s="8">
        <f t="shared" si="0"/>
        <v>0.99999999999999978</v>
      </c>
      <c r="D25" s="16">
        <f t="shared" si="0"/>
        <v>1.3799999999999998E-2</v>
      </c>
      <c r="E25" s="17">
        <f t="shared" si="0"/>
        <v>0.99999999999999933</v>
      </c>
      <c r="F25" s="7">
        <f t="shared" si="0"/>
        <v>4.4099999999999986E-2</v>
      </c>
      <c r="G25" s="8">
        <f t="shared" si="0"/>
        <v>0.99999999999999989</v>
      </c>
      <c r="H25" s="16">
        <f t="shared" si="0"/>
        <v>0</v>
      </c>
      <c r="I25" s="17">
        <f t="shared" si="0"/>
        <v>0</v>
      </c>
      <c r="J25" s="7">
        <f t="shared" ref="J25:S25" si="1">SUM(J6:J24)</f>
        <v>0</v>
      </c>
      <c r="K25" s="7">
        <f t="shared" si="1"/>
        <v>0</v>
      </c>
      <c r="L25" s="16">
        <f t="shared" si="1"/>
        <v>0</v>
      </c>
      <c r="M25" s="17">
        <f>SUM(M6:M24)</f>
        <v>0</v>
      </c>
      <c r="N25" s="7">
        <f t="shared" si="1"/>
        <v>0</v>
      </c>
      <c r="O25" s="7">
        <f t="shared" si="1"/>
        <v>0</v>
      </c>
      <c r="P25" s="16">
        <f>SUM(P6:P24)</f>
        <v>0</v>
      </c>
      <c r="Q25" s="16">
        <f>SUM(Q6:Q24)</f>
        <v>0</v>
      </c>
      <c r="R25" s="7">
        <f t="shared" si="1"/>
        <v>0</v>
      </c>
      <c r="S25" s="7">
        <f t="shared" si="1"/>
        <v>0</v>
      </c>
      <c r="T25" s="16">
        <f t="shared" ref="T25:Y25" si="2">SUM(T6:T24)</f>
        <v>0</v>
      </c>
      <c r="U25" s="16">
        <f t="shared" si="2"/>
        <v>0</v>
      </c>
      <c r="V25" s="7">
        <f>SUM(V6:V24)</f>
        <v>0</v>
      </c>
      <c r="W25" s="7">
        <f>SUM(W6:W24)</f>
        <v>0</v>
      </c>
      <c r="X25" s="42">
        <f t="shared" si="2"/>
        <v>0</v>
      </c>
      <c r="Y25" s="42">
        <f t="shared" si="2"/>
        <v>0</v>
      </c>
    </row>
    <row r="26" spans="1:25" ht="15" x14ac:dyDescent="0.25">
      <c r="A26" s="95" t="s">
        <v>28</v>
      </c>
      <c r="B26" s="10">
        <v>16630.860755386515</v>
      </c>
      <c r="C26" s="11"/>
      <c r="D26" s="18">
        <v>23746.258686435303</v>
      </c>
      <c r="E26" s="11"/>
      <c r="F26" s="10">
        <v>76879.237055143196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2.3E-3</v>
      </c>
      <c r="C27" s="23">
        <v>0.75935484804388598</v>
      </c>
      <c r="D27" s="29">
        <v>6.8999999999999999E-3</v>
      </c>
      <c r="E27" s="30">
        <v>0.74790843575883204</v>
      </c>
      <c r="F27" s="22">
        <v>4.0500000000000001E-2</v>
      </c>
      <c r="G27" s="23">
        <v>0.76568410365233408</v>
      </c>
      <c r="H27" s="29"/>
      <c r="I27" s="30"/>
      <c r="J27" s="22"/>
      <c r="K27" s="23"/>
      <c r="L27" s="29"/>
      <c r="M27" s="30"/>
      <c r="N27" s="22"/>
      <c r="O27" s="23"/>
      <c r="P27" s="29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7.4000000000000003E-3</v>
      </c>
      <c r="C28" s="6">
        <v>0.240645151956114</v>
      </c>
      <c r="D28" s="14">
        <v>6.8999999999999999E-3</v>
      </c>
      <c r="E28" s="15">
        <v>0.25209156424116796</v>
      </c>
      <c r="F28" s="5">
        <v>3.6000000000000099E-3</v>
      </c>
      <c r="G28" s="6">
        <v>0.234315896347666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S29" si="3">SUM(B27:B28)</f>
        <v>9.7000000000000003E-3</v>
      </c>
      <c r="C29" s="24">
        <f t="shared" si="3"/>
        <v>1</v>
      </c>
      <c r="D29" s="16">
        <f t="shared" si="3"/>
        <v>1.38E-2</v>
      </c>
      <c r="E29" s="17">
        <f t="shared" si="3"/>
        <v>1</v>
      </c>
      <c r="F29" s="24">
        <f t="shared" si="3"/>
        <v>4.4100000000000014E-2</v>
      </c>
      <c r="G29" s="8">
        <f t="shared" si="3"/>
        <v>1</v>
      </c>
      <c r="H29" s="16">
        <f t="shared" si="3"/>
        <v>0</v>
      </c>
      <c r="I29" s="16">
        <f t="shared" si="3"/>
        <v>0</v>
      </c>
      <c r="J29" s="24">
        <f t="shared" si="3"/>
        <v>0</v>
      </c>
      <c r="K29" s="24">
        <f t="shared" si="3"/>
        <v>0</v>
      </c>
      <c r="L29" s="16">
        <f t="shared" si="3"/>
        <v>0</v>
      </c>
      <c r="M29" s="16">
        <f t="shared" si="3"/>
        <v>0</v>
      </c>
      <c r="N29" s="8">
        <f t="shared" si="3"/>
        <v>0</v>
      </c>
      <c r="O29" s="8">
        <f t="shared" si="3"/>
        <v>0</v>
      </c>
      <c r="P29" s="16">
        <f>SUM(P27:P28)</f>
        <v>0</v>
      </c>
      <c r="Q29" s="16">
        <f t="shared" si="3"/>
        <v>0</v>
      </c>
      <c r="R29" s="24">
        <f t="shared" si="3"/>
        <v>0</v>
      </c>
      <c r="S29" s="8">
        <f t="shared" si="3"/>
        <v>0</v>
      </c>
      <c r="T29" s="16">
        <f t="shared" ref="T29:Y29" si="4">SUM(T27:T28)</f>
        <v>0</v>
      </c>
      <c r="U29" s="16">
        <f t="shared" si="4"/>
        <v>0</v>
      </c>
      <c r="V29" s="24">
        <f>SUM(V27:V28)</f>
        <v>0</v>
      </c>
      <c r="W29" s="24">
        <f>SUM(W27:W28)</f>
        <v>0</v>
      </c>
      <c r="X29" s="42">
        <f t="shared" si="4"/>
        <v>0</v>
      </c>
      <c r="Y29" s="42">
        <f t="shared" si="4"/>
        <v>0</v>
      </c>
    </row>
    <row r="30" spans="1:25" ht="14.25" x14ac:dyDescent="0.2">
      <c r="A30" s="92" t="s">
        <v>24</v>
      </c>
      <c r="B30" s="22">
        <v>6.0000000000000001E-3</v>
      </c>
      <c r="C30" s="23">
        <v>0.66028528179708601</v>
      </c>
      <c r="D30" s="29">
        <v>9.1999999999999998E-3</v>
      </c>
      <c r="E30" s="30">
        <v>0.66469955108703604</v>
      </c>
      <c r="F30" s="22">
        <v>1.5700000000000002E-2</v>
      </c>
      <c r="G30" s="23">
        <v>0.64746872552263102</v>
      </c>
      <c r="H30" s="29"/>
      <c r="I30" s="30"/>
      <c r="J30" s="22"/>
      <c r="K30" s="23"/>
      <c r="L30" s="29"/>
      <c r="M30" s="30"/>
      <c r="N30" s="22"/>
      <c r="O30" s="23"/>
      <c r="P30" s="29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3.7000000000000002E-3</v>
      </c>
      <c r="C31" s="6">
        <v>0.33971471820291499</v>
      </c>
      <c r="D31" s="14">
        <v>4.5999999999999999E-3</v>
      </c>
      <c r="E31" s="15">
        <v>0.33530044891296401</v>
      </c>
      <c r="F31" s="5">
        <v>2.8399999999999998E-2</v>
      </c>
      <c r="G31" s="6">
        <v>0.35253127447736898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>SUM(B30:B31)</f>
        <v>9.7000000000000003E-3</v>
      </c>
      <c r="C32" s="98">
        <v>1</v>
      </c>
      <c r="D32" s="99">
        <f t="shared" ref="D32:T32" si="5">SUM(D30:D31)</f>
        <v>1.38E-2</v>
      </c>
      <c r="E32" s="100">
        <f t="shared" si="5"/>
        <v>1</v>
      </c>
      <c r="F32" s="97">
        <f t="shared" si="5"/>
        <v>4.41E-2</v>
      </c>
      <c r="G32" s="98">
        <f t="shared" si="5"/>
        <v>1</v>
      </c>
      <c r="H32" s="99">
        <f t="shared" si="5"/>
        <v>0</v>
      </c>
      <c r="I32" s="100">
        <f t="shared" si="5"/>
        <v>0</v>
      </c>
      <c r="J32" s="97">
        <f t="shared" si="5"/>
        <v>0</v>
      </c>
      <c r="K32" s="97">
        <f t="shared" si="5"/>
        <v>0</v>
      </c>
      <c r="L32" s="99">
        <f t="shared" si="5"/>
        <v>0</v>
      </c>
      <c r="M32" s="100">
        <f t="shared" si="5"/>
        <v>0</v>
      </c>
      <c r="N32" s="97">
        <f t="shared" si="5"/>
        <v>0</v>
      </c>
      <c r="O32" s="98">
        <f t="shared" si="5"/>
        <v>0</v>
      </c>
      <c r="P32" s="99">
        <f>SUM(P30:P31)</f>
        <v>0</v>
      </c>
      <c r="Q32" s="99">
        <f t="shared" si="5"/>
        <v>0</v>
      </c>
      <c r="R32" s="97">
        <f t="shared" si="5"/>
        <v>0</v>
      </c>
      <c r="S32" s="98">
        <f t="shared" si="5"/>
        <v>0</v>
      </c>
      <c r="T32" s="99">
        <f t="shared" si="5"/>
        <v>0</v>
      </c>
      <c r="U32" s="99">
        <f>SUM(U30:U31)</f>
        <v>0</v>
      </c>
      <c r="V32" s="98">
        <f>SUM(V30:V31)</f>
        <v>0</v>
      </c>
      <c r="W32" s="98">
        <f>SUM(W30:W31)</f>
        <v>0</v>
      </c>
      <c r="X32" s="101">
        <f>SUM(X30:X31)</f>
        <v>0</v>
      </c>
      <c r="Y32" s="101">
        <f>SUM(Y30:Y31)</f>
        <v>0</v>
      </c>
    </row>
    <row r="33" spans="1:14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4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14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112" t="s">
        <v>1</v>
      </c>
    </row>
    <row r="36" spans="1:14" ht="14.25" x14ac:dyDescent="0.2">
      <c r="A36" s="92" t="s">
        <v>2</v>
      </c>
      <c r="B36" s="5">
        <v>4.3E-3</v>
      </c>
      <c r="C36" s="6">
        <v>0.13339999999999999</v>
      </c>
      <c r="D36" s="14"/>
      <c r="E36" s="15"/>
      <c r="F36" s="5"/>
      <c r="G36" s="6"/>
      <c r="H36" s="14"/>
      <c r="I36" s="63"/>
    </row>
    <row r="37" spans="1:14" ht="14.25" x14ac:dyDescent="0.2">
      <c r="A37" s="93" t="s">
        <v>3</v>
      </c>
      <c r="B37" s="5">
        <v>-4.0000000000000002E-4</v>
      </c>
      <c r="C37" s="6">
        <v>0.1303</v>
      </c>
      <c r="D37" s="14"/>
      <c r="E37" s="15"/>
      <c r="F37" s="5"/>
      <c r="G37" s="6"/>
      <c r="H37" s="14"/>
      <c r="I37" s="63"/>
      <c r="L37" s="32"/>
      <c r="N37" s="49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63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63"/>
    </row>
    <row r="40" spans="1:14" ht="14.25" x14ac:dyDescent="0.2">
      <c r="A40" s="93" t="s">
        <v>6</v>
      </c>
      <c r="B40" s="5">
        <v>1.9E-3</v>
      </c>
      <c r="C40" s="6">
        <v>6.0700000000000004E-2</v>
      </c>
      <c r="D40" s="14"/>
      <c r="E40" s="15"/>
      <c r="F40" s="5"/>
      <c r="G40" s="6"/>
      <c r="H40" s="14"/>
      <c r="I40" s="63"/>
    </row>
    <row r="41" spans="1:14" ht="14.25" x14ac:dyDescent="0.2">
      <c r="A41" s="93" t="s">
        <v>7</v>
      </c>
      <c r="B41" s="5">
        <v>1E-3</v>
      </c>
      <c r="C41" s="6">
        <v>1.06E-2</v>
      </c>
      <c r="D41" s="14"/>
      <c r="E41" s="15"/>
      <c r="F41" s="5"/>
      <c r="G41" s="6"/>
      <c r="H41" s="14"/>
      <c r="I41" s="63"/>
    </row>
    <row r="42" spans="1:14" ht="14.25" x14ac:dyDescent="0.2">
      <c r="A42" s="93" t="s">
        <v>8</v>
      </c>
      <c r="B42" s="5">
        <v>4.3700000000000003E-2</v>
      </c>
      <c r="C42" s="6">
        <v>0.3105</v>
      </c>
      <c r="D42" s="14"/>
      <c r="E42" s="15"/>
      <c r="F42" s="5"/>
      <c r="G42" s="6"/>
      <c r="H42" s="14"/>
      <c r="I42" s="63"/>
    </row>
    <row r="43" spans="1:14" ht="14.25" x14ac:dyDescent="0.2">
      <c r="A43" s="93" t="s">
        <v>60</v>
      </c>
      <c r="B43" s="5">
        <v>7.6E-3</v>
      </c>
      <c r="C43" s="6">
        <v>0.1048</v>
      </c>
      <c r="D43" s="14"/>
      <c r="E43" s="15"/>
      <c r="F43" s="5"/>
      <c r="G43" s="6"/>
      <c r="H43" s="14"/>
      <c r="I43" s="63"/>
    </row>
    <row r="44" spans="1:14" ht="14.25" x14ac:dyDescent="0.2">
      <c r="A44" s="93" t="s">
        <v>10</v>
      </c>
      <c r="B44" s="5">
        <v>1.1999999999999999E-3</v>
      </c>
      <c r="C44" s="6">
        <v>1.7899999999999999E-2</v>
      </c>
      <c r="D44" s="14"/>
      <c r="E44" s="15"/>
      <c r="F44" s="5"/>
      <c r="G44" s="6"/>
      <c r="H44" s="14"/>
      <c r="I44" s="63"/>
    </row>
    <row r="45" spans="1:14" ht="14.25" x14ac:dyDescent="0.2">
      <c r="A45" s="93" t="s">
        <v>11</v>
      </c>
      <c r="B45" s="5">
        <v>1.04E-2</v>
      </c>
      <c r="C45" s="6">
        <v>0.16109999999999999</v>
      </c>
      <c r="D45" s="14"/>
      <c r="E45" s="15"/>
      <c r="F45" s="5"/>
      <c r="G45" s="6"/>
      <c r="H45" s="14"/>
      <c r="I45" s="63"/>
    </row>
    <row r="46" spans="1:14" ht="14.25" x14ac:dyDescent="0.2">
      <c r="A46" s="93" t="s">
        <v>12</v>
      </c>
      <c r="B46" s="5">
        <v>5.9999999999999995E-4</v>
      </c>
      <c r="C46" s="6">
        <v>5.9999999999999995E-4</v>
      </c>
      <c r="D46" s="14"/>
      <c r="E46" s="15"/>
      <c r="F46" s="5"/>
      <c r="G46" s="6"/>
      <c r="H46" s="14"/>
      <c r="I46" s="63"/>
    </row>
    <row r="47" spans="1:14" ht="14.25" x14ac:dyDescent="0.2">
      <c r="A47" s="93" t="s">
        <v>13</v>
      </c>
      <c r="B47" s="5">
        <v>-4.5999999999999999E-3</v>
      </c>
      <c r="C47" s="6">
        <v>-8.9999999999999998E-4</v>
      </c>
      <c r="D47" s="14"/>
      <c r="E47" s="15"/>
      <c r="F47" s="5"/>
      <c r="G47" s="6"/>
      <c r="H47" s="14"/>
      <c r="I47" s="63"/>
    </row>
    <row r="48" spans="1:14" ht="14.25" x14ac:dyDescent="0.2">
      <c r="A48" s="93" t="s">
        <v>14</v>
      </c>
      <c r="B48" s="5">
        <v>1E-4</v>
      </c>
      <c r="C48" s="6">
        <v>0</v>
      </c>
      <c r="D48" s="14"/>
      <c r="E48" s="15"/>
      <c r="F48" s="5"/>
      <c r="G48" s="6"/>
      <c r="H48" s="14"/>
      <c r="I48" s="63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63"/>
    </row>
    <row r="50" spans="1:9" ht="14.25" x14ac:dyDescent="0.2">
      <c r="A50" s="93" t="s">
        <v>16</v>
      </c>
      <c r="B50" s="5">
        <v>1.1999999999999999E-3</v>
      </c>
      <c r="C50" s="6">
        <v>2.2499999999999999E-2</v>
      </c>
      <c r="D50" s="14"/>
      <c r="E50" s="15"/>
      <c r="F50" s="5"/>
      <c r="G50" s="6"/>
      <c r="H50" s="14"/>
      <c r="I50" s="63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63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63"/>
    </row>
    <row r="53" spans="1:9" ht="14.25" x14ac:dyDescent="0.2">
      <c r="A53" s="93" t="s">
        <v>19</v>
      </c>
      <c r="B53" s="5">
        <v>1.1999999999999999E-3</v>
      </c>
      <c r="C53" s="6">
        <v>3.9E-2</v>
      </c>
      <c r="D53" s="14"/>
      <c r="E53" s="15"/>
      <c r="F53" s="5"/>
      <c r="G53" s="6"/>
      <c r="H53" s="14"/>
      <c r="I53" s="63"/>
    </row>
    <row r="54" spans="1:9" ht="14.25" x14ac:dyDescent="0.2">
      <c r="A54" s="93" t="s">
        <v>20</v>
      </c>
      <c r="B54" s="5">
        <v>5.0000000000000001E-4</v>
      </c>
      <c r="C54" s="6">
        <v>9.4999999999999998E-3</v>
      </c>
      <c r="D54" s="14"/>
      <c r="E54" s="15"/>
      <c r="F54" s="5"/>
      <c r="G54" s="6"/>
      <c r="H54" s="14"/>
      <c r="I54" s="63"/>
    </row>
    <row r="55" spans="1:9" ht="15" x14ac:dyDescent="0.25">
      <c r="A55" s="94" t="s">
        <v>21</v>
      </c>
      <c r="B55" s="24">
        <f t="shared" ref="B55:I55" si="6">SUM(B36:B54)</f>
        <v>6.8700000000000025E-2</v>
      </c>
      <c r="C55" s="8">
        <f>SUM(C36:C54)</f>
        <v>1</v>
      </c>
      <c r="D55" s="16">
        <f t="shared" si="6"/>
        <v>0</v>
      </c>
      <c r="E55" s="17">
        <f>SUM(E36:E54)</f>
        <v>0</v>
      </c>
      <c r="F55" s="24">
        <f t="shared" si="6"/>
        <v>0</v>
      </c>
      <c r="G55" s="8">
        <f t="shared" si="6"/>
        <v>0</v>
      </c>
      <c r="H55" s="16">
        <f t="shared" si="6"/>
        <v>0</v>
      </c>
      <c r="I55" s="108">
        <f t="shared" si="6"/>
        <v>0</v>
      </c>
    </row>
    <row r="56" spans="1:9" ht="15" x14ac:dyDescent="0.25">
      <c r="A56" s="95" t="s">
        <v>28</v>
      </c>
      <c r="B56" s="10">
        <v>117256.356496965</v>
      </c>
      <c r="C56" s="11"/>
      <c r="D56" s="18"/>
      <c r="E56" s="11"/>
      <c r="F56" s="10"/>
      <c r="G56" s="11"/>
      <c r="H56" s="18"/>
      <c r="I56" s="109"/>
    </row>
    <row r="57" spans="1:9" ht="14.25" x14ac:dyDescent="0.2">
      <c r="A57" s="92" t="s">
        <v>22</v>
      </c>
      <c r="B57" s="22">
        <v>5.0300000000000004E-2</v>
      </c>
      <c r="C57" s="23">
        <v>0.76569999999999994</v>
      </c>
      <c r="D57" s="29"/>
      <c r="E57" s="30"/>
      <c r="F57" s="5"/>
      <c r="G57" s="23"/>
      <c r="H57" s="29"/>
      <c r="I57" s="62"/>
    </row>
    <row r="58" spans="1:9" ht="14.25" x14ac:dyDescent="0.2">
      <c r="A58" s="93" t="s">
        <v>23</v>
      </c>
      <c r="B58" s="5">
        <v>1.84E-2</v>
      </c>
      <c r="C58" s="6">
        <v>0.23430000000000001</v>
      </c>
      <c r="D58" s="14"/>
      <c r="E58" s="15"/>
      <c r="F58" s="5"/>
      <c r="G58" s="6"/>
      <c r="H58" s="14"/>
      <c r="I58" s="63"/>
    </row>
    <row r="59" spans="1:9" ht="15" x14ac:dyDescent="0.25">
      <c r="A59" s="94" t="s">
        <v>21</v>
      </c>
      <c r="B59" s="24">
        <f>SUM(B57:B58)</f>
        <v>6.8700000000000011E-2</v>
      </c>
      <c r="C59" s="8">
        <f>SUM(C57:C58)</f>
        <v>1</v>
      </c>
      <c r="D59" s="16">
        <f t="shared" ref="D59:I59" si="7">SUM(D57:D58)</f>
        <v>0</v>
      </c>
      <c r="E59" s="16">
        <f t="shared" si="7"/>
        <v>0</v>
      </c>
      <c r="F59" s="24">
        <f t="shared" si="7"/>
        <v>0</v>
      </c>
      <c r="G59" s="8">
        <f t="shared" si="7"/>
        <v>0</v>
      </c>
      <c r="H59" s="17">
        <f t="shared" si="7"/>
        <v>0</v>
      </c>
      <c r="I59" s="108">
        <f t="shared" si="7"/>
        <v>0</v>
      </c>
    </row>
    <row r="60" spans="1:9" ht="14.25" x14ac:dyDescent="0.2">
      <c r="A60" s="92" t="s">
        <v>24</v>
      </c>
      <c r="B60" s="22">
        <v>3.1400000000000004E-2</v>
      </c>
      <c r="C60" s="23">
        <v>0.64749999999999996</v>
      </c>
      <c r="D60" s="84"/>
      <c r="E60" s="85"/>
      <c r="F60" s="69"/>
      <c r="G60" s="68"/>
      <c r="H60" s="84"/>
      <c r="I60" s="110"/>
    </row>
    <row r="61" spans="1:9" ht="14.25" x14ac:dyDescent="0.2">
      <c r="A61" s="93" t="s">
        <v>25</v>
      </c>
      <c r="B61" s="5">
        <v>3.73E-2</v>
      </c>
      <c r="C61" s="6">
        <v>0.35249999999999998</v>
      </c>
      <c r="D61" s="14"/>
      <c r="E61" s="15"/>
      <c r="F61" s="5"/>
      <c r="G61" s="6"/>
      <c r="H61" s="14"/>
      <c r="I61" s="63"/>
    </row>
    <row r="62" spans="1:9" ht="15" x14ac:dyDescent="0.25">
      <c r="A62" s="96" t="s">
        <v>21</v>
      </c>
      <c r="B62" s="97">
        <f t="shared" ref="B62:I62" si="8">SUM(B60:B61)</f>
        <v>6.8700000000000011E-2</v>
      </c>
      <c r="C62" s="98">
        <f t="shared" si="8"/>
        <v>1</v>
      </c>
      <c r="D62" s="99">
        <f t="shared" si="8"/>
        <v>0</v>
      </c>
      <c r="E62" s="99">
        <f t="shared" si="8"/>
        <v>0</v>
      </c>
      <c r="F62" s="97">
        <f t="shared" si="8"/>
        <v>0</v>
      </c>
      <c r="G62" s="98">
        <f t="shared" si="8"/>
        <v>0</v>
      </c>
      <c r="H62" s="100">
        <f t="shared" si="8"/>
        <v>0</v>
      </c>
      <c r="I62" s="111">
        <f t="shared" si="8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71"/>
  <sheetViews>
    <sheetView rightToLeft="1" topLeftCell="A16" zoomScale="80" zoomScaleNormal="80" workbookViewId="0">
      <pane xSplit="1" topLeftCell="B1" activePane="topRight" state="frozen"/>
      <selection activeCell="B75" sqref="B75"/>
      <selection pane="topRight" activeCell="A35" sqref="A35"/>
    </sheetView>
  </sheetViews>
  <sheetFormatPr defaultColWidth="0" defaultRowHeight="12.75" zeroHeight="1" x14ac:dyDescent="0.2"/>
  <cols>
    <col min="1" max="1" width="43" customWidth="1"/>
    <col min="2" max="2" width="20.28515625" customWidth="1"/>
    <col min="3" max="3" width="17.42578125" customWidth="1"/>
    <col min="4" max="4" width="19.85546875" customWidth="1"/>
    <col min="5" max="5" width="17.85546875" customWidth="1"/>
    <col min="6" max="6" width="23.85546875" customWidth="1"/>
    <col min="7" max="7" width="21.5703125" customWidth="1"/>
    <col min="8" max="8" width="20.28515625" customWidth="1"/>
    <col min="9" max="9" width="20.140625" customWidth="1"/>
    <col min="10" max="10" width="11.42578125" customWidth="1"/>
    <col min="11" max="11" width="12" customWidth="1"/>
    <col min="12" max="25" width="11.42578125" customWidth="1"/>
    <col min="26" max="26" width="10.28515625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33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2.9999999999999997E-4</v>
      </c>
      <c r="C6" s="6">
        <v>0.13170000000000001</v>
      </c>
      <c r="D6" s="14">
        <v>0</v>
      </c>
      <c r="E6" s="15">
        <v>0.15029999999999999</v>
      </c>
      <c r="F6" s="5">
        <v>2.9999999999999997E-4</v>
      </c>
      <c r="G6" s="6">
        <v>0.1825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93" t="s">
        <v>3</v>
      </c>
      <c r="B7" s="5">
        <v>2.0000000000000001E-4</v>
      </c>
      <c r="C7" s="6">
        <v>0.21100000000000002</v>
      </c>
      <c r="D7" s="14">
        <v>-1.7000000000000001E-3</v>
      </c>
      <c r="E7" s="15">
        <v>0.1953</v>
      </c>
      <c r="F7" s="5">
        <v>1E-3</v>
      </c>
      <c r="G7" s="6">
        <v>0.1971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93" t="s">
        <v>6</v>
      </c>
      <c r="B10" s="5">
        <v>5.0000000000000001E-4</v>
      </c>
      <c r="C10" s="6">
        <v>8.1699999999999995E-2</v>
      </c>
      <c r="D10" s="14">
        <v>2.9999999999999997E-4</v>
      </c>
      <c r="E10" s="15">
        <v>7.4400000000000008E-2</v>
      </c>
      <c r="F10" s="5">
        <v>8.0000000000000004E-4</v>
      </c>
      <c r="G10" s="6">
        <v>5.96E-2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93" t="s">
        <v>7</v>
      </c>
      <c r="B11" s="5">
        <v>2.0000000000000001E-4</v>
      </c>
      <c r="C11" s="6">
        <v>8.0000000000000002E-3</v>
      </c>
      <c r="D11" s="14">
        <v>2.0000000000000001E-4</v>
      </c>
      <c r="E11" s="15">
        <v>7.4999999999999997E-3</v>
      </c>
      <c r="F11" s="5">
        <v>2.9999999999999997E-4</v>
      </c>
      <c r="G11" s="6">
        <v>7.0999999999999995E-3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93" t="s">
        <v>8</v>
      </c>
      <c r="B12" s="5">
        <v>2.5000000000000001E-3</v>
      </c>
      <c r="C12" s="6">
        <v>0.19879999999999998</v>
      </c>
      <c r="D12" s="14">
        <v>5.6000000000000008E-3</v>
      </c>
      <c r="E12" s="15">
        <v>0.19510000000000002</v>
      </c>
      <c r="F12" s="5">
        <v>2.06E-2</v>
      </c>
      <c r="G12" s="6">
        <v>0.21640000000000001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93" t="s">
        <v>60</v>
      </c>
      <c r="B13" s="5">
        <v>2.7000000000000001E-3</v>
      </c>
      <c r="C13" s="6">
        <v>0.19739999999999999</v>
      </c>
      <c r="D13" s="14">
        <v>4.1999999999999997E-3</v>
      </c>
      <c r="E13" s="15">
        <v>0.2162</v>
      </c>
      <c r="F13" s="5">
        <v>4.8999999999999998E-3</v>
      </c>
      <c r="G13" s="6">
        <v>0.18280000000000002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93" t="s">
        <v>10</v>
      </c>
      <c r="B14" s="5">
        <v>7.000000000000001E-4</v>
      </c>
      <c r="C14" s="6">
        <v>1.55E-2</v>
      </c>
      <c r="D14" s="14">
        <v>4.0000000000000002E-4</v>
      </c>
      <c r="E14" s="15">
        <v>1.46E-2</v>
      </c>
      <c r="F14" s="5">
        <v>-1E-4</v>
      </c>
      <c r="G14" s="6">
        <v>1.15E-2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93" t="s">
        <v>11</v>
      </c>
      <c r="B15" s="5">
        <v>2.7000000000000001E-3</v>
      </c>
      <c r="C15" s="6">
        <v>0.10800000000000001</v>
      </c>
      <c r="D15" s="14">
        <v>0</v>
      </c>
      <c r="E15" s="15">
        <v>0.10009999999999999</v>
      </c>
      <c r="F15" s="5">
        <v>3.9000000000000003E-3</v>
      </c>
      <c r="G15" s="6">
        <v>9.7899999999999987E-2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1E-4</v>
      </c>
      <c r="C16" s="6">
        <v>2.0000000000000001E-4</v>
      </c>
      <c r="D16" s="14">
        <v>2.0000000000000001E-4</v>
      </c>
      <c r="E16" s="15">
        <v>4.0000000000000002E-4</v>
      </c>
      <c r="F16" s="5">
        <v>2.0000000000000001E-4</v>
      </c>
      <c r="G16" s="6">
        <v>2.9999999999999997E-4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-2E-3</v>
      </c>
      <c r="C17" s="6">
        <v>1.2999999999999999E-3</v>
      </c>
      <c r="D17" s="14">
        <v>5.0000000000000001E-4</v>
      </c>
      <c r="E17" s="15">
        <v>2.8999999999999998E-3</v>
      </c>
      <c r="F17" s="5">
        <v>-1.5E-3</v>
      </c>
      <c r="G17" s="6">
        <v>-1.2999999999999999E-3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8.9999999999999998E-4</v>
      </c>
      <c r="F18" s="5">
        <v>-2.0000000000000001E-4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2.0000000000000001E-4</v>
      </c>
      <c r="C20" s="6">
        <v>1.54E-2</v>
      </c>
      <c r="D20" s="14">
        <v>2.9999999999999997E-4</v>
      </c>
      <c r="E20" s="15">
        <v>1.4999999999999999E-2</v>
      </c>
      <c r="F20" s="5">
        <v>5.0000000000000001E-4</v>
      </c>
      <c r="G20" s="6">
        <v>1.47E-2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s="33" customFormat="1" ht="18" x14ac:dyDescent="0.25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2.0000000000000001E-4</v>
      </c>
      <c r="C23" s="6">
        <v>2.3700000000000002E-2</v>
      </c>
      <c r="D23" s="14">
        <v>2.9999999999999997E-4</v>
      </c>
      <c r="E23" s="15">
        <v>2.2200000000000001E-2</v>
      </c>
      <c r="F23" s="5">
        <v>2.9999999999999997E-4</v>
      </c>
      <c r="G23" s="6">
        <v>2.1000000000000001E-2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-4.0000000000000002E-4</v>
      </c>
      <c r="C24" s="6">
        <v>6.8999999999999999E-3</v>
      </c>
      <c r="D24" s="14">
        <v>2.0000000000000001E-4</v>
      </c>
      <c r="E24" s="15">
        <v>5.1000000000000004E-3</v>
      </c>
      <c r="F24" s="5">
        <v>2.9999999999999997E-4</v>
      </c>
      <c r="G24" s="6">
        <v>1.04E-2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G25" si="0">SUM(B6:B24)</f>
        <v>7.6999999999999994E-3</v>
      </c>
      <c r="C25" s="8">
        <f t="shared" si="0"/>
        <v>0.99999999999999989</v>
      </c>
      <c r="D25" s="16">
        <f t="shared" si="0"/>
        <v>1.09E-2</v>
      </c>
      <c r="E25" s="17">
        <f t="shared" si="0"/>
        <v>0.99999999999999989</v>
      </c>
      <c r="F25" s="7">
        <f t="shared" si="0"/>
        <v>3.1300000000000001E-2</v>
      </c>
      <c r="G25" s="8">
        <f t="shared" si="0"/>
        <v>0.99999999999999989</v>
      </c>
      <c r="H25" s="16">
        <f t="shared" ref="H25:Q25" si="1">SUM(H6:H24)</f>
        <v>0</v>
      </c>
      <c r="I25" s="17">
        <f t="shared" si="1"/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23372.744805496786</v>
      </c>
      <c r="C26" s="11"/>
      <c r="D26" s="18">
        <v>33540.394435904644</v>
      </c>
      <c r="E26" s="11"/>
      <c r="F26" s="10">
        <v>108993.47430297628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92" t="s">
        <v>22</v>
      </c>
      <c r="B27" s="22">
        <v>5.0000000000000001E-4</v>
      </c>
      <c r="C27" s="23">
        <v>0.74239999999999995</v>
      </c>
      <c r="D27" s="29">
        <v>3.8E-3</v>
      </c>
      <c r="E27" s="30">
        <v>0.72889999999999999</v>
      </c>
      <c r="F27" s="22">
        <v>2.76E-2</v>
      </c>
      <c r="G27" s="23">
        <v>0.74780000000000002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93" t="s">
        <v>23</v>
      </c>
      <c r="B28" s="5">
        <v>7.1999999999999998E-3</v>
      </c>
      <c r="C28" s="6">
        <v>0.2576</v>
      </c>
      <c r="D28" s="14">
        <v>7.0999999999999995E-3</v>
      </c>
      <c r="E28" s="15">
        <v>0.27110000000000001</v>
      </c>
      <c r="F28" s="5">
        <v>3.7000000000000002E-3</v>
      </c>
      <c r="G28" s="6">
        <v>0.25219999999999998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94" t="s">
        <v>21</v>
      </c>
      <c r="B29" s="24">
        <f t="shared" ref="B29:G29" si="3">SUM(B27:B28)</f>
        <v>7.7000000000000002E-3</v>
      </c>
      <c r="C29" s="8">
        <f t="shared" si="3"/>
        <v>1</v>
      </c>
      <c r="D29" s="16">
        <f t="shared" si="3"/>
        <v>1.09E-2</v>
      </c>
      <c r="E29" s="17">
        <f t="shared" si="3"/>
        <v>1</v>
      </c>
      <c r="F29" s="24">
        <f t="shared" si="3"/>
        <v>3.1300000000000001E-2</v>
      </c>
      <c r="G29" s="8">
        <f t="shared" si="3"/>
        <v>1</v>
      </c>
      <c r="H29" s="16">
        <f t="shared" ref="H29:Q29" si="4">SUM(H27:H28)</f>
        <v>0</v>
      </c>
      <c r="I29" s="17">
        <f t="shared" si="4"/>
        <v>0</v>
      </c>
      <c r="J29" s="24">
        <f t="shared" si="4"/>
        <v>0</v>
      </c>
      <c r="K29" s="24">
        <f t="shared" si="4"/>
        <v>0</v>
      </c>
      <c r="L29" s="16">
        <f t="shared" si="4"/>
        <v>0</v>
      </c>
      <c r="M29" s="17">
        <f t="shared" si="4"/>
        <v>0</v>
      </c>
      <c r="N29" s="24">
        <f t="shared" si="4"/>
        <v>0</v>
      </c>
      <c r="O29" s="8">
        <f t="shared" si="4"/>
        <v>0</v>
      </c>
      <c r="P29" s="16">
        <f t="shared" si="4"/>
        <v>0</v>
      </c>
      <c r="Q29" s="17">
        <f t="shared" si="4"/>
        <v>0</v>
      </c>
      <c r="R29" s="24">
        <f t="shared" ref="R29:W29" si="5">SUM(R27:R28)</f>
        <v>0</v>
      </c>
      <c r="S29" s="8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8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92" t="s">
        <v>24</v>
      </c>
      <c r="B30" s="22">
        <v>6.0000000000000001E-3</v>
      </c>
      <c r="C30" s="23">
        <v>0.7833</v>
      </c>
      <c r="D30" s="29">
        <v>7.1999999999999998E-3</v>
      </c>
      <c r="E30" s="30">
        <v>0.79409999999999992</v>
      </c>
      <c r="F30" s="22">
        <v>1.23E-2</v>
      </c>
      <c r="G30" s="23">
        <v>0.78339999999999999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93" t="s">
        <v>25</v>
      </c>
      <c r="B31" s="5">
        <v>1.7000000000000001E-3</v>
      </c>
      <c r="C31" s="6">
        <v>0.2167</v>
      </c>
      <c r="D31" s="14">
        <v>3.7000000000000002E-3</v>
      </c>
      <c r="E31" s="15">
        <v>0.2059</v>
      </c>
      <c r="F31" s="5">
        <v>1.9E-2</v>
      </c>
      <c r="G31" s="6">
        <v>0.21660000000000001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96" t="s">
        <v>21</v>
      </c>
      <c r="B32" s="97">
        <f t="shared" ref="B32:G32" si="6">SUM(B30:B31)</f>
        <v>7.7000000000000002E-3</v>
      </c>
      <c r="C32" s="98">
        <f t="shared" si="6"/>
        <v>1</v>
      </c>
      <c r="D32" s="99">
        <f t="shared" si="6"/>
        <v>1.09E-2</v>
      </c>
      <c r="E32" s="100">
        <f t="shared" si="6"/>
        <v>0.99999999999999989</v>
      </c>
      <c r="F32" s="97">
        <f t="shared" si="6"/>
        <v>3.1300000000000001E-2</v>
      </c>
      <c r="G32" s="98">
        <f t="shared" si="6"/>
        <v>1</v>
      </c>
      <c r="H32" s="99">
        <f t="shared" ref="H32:Q32" si="7">SUM(H30:H31)</f>
        <v>0</v>
      </c>
      <c r="I32" s="100">
        <f t="shared" si="7"/>
        <v>0</v>
      </c>
      <c r="J32" s="97">
        <f t="shared" si="7"/>
        <v>0</v>
      </c>
      <c r="K32" s="97">
        <f t="shared" si="7"/>
        <v>0</v>
      </c>
      <c r="L32" s="99">
        <f t="shared" si="7"/>
        <v>0</v>
      </c>
      <c r="M32" s="100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100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100">
        <f>SUM(U30:U31)</f>
        <v>0</v>
      </c>
      <c r="V32" s="97">
        <f t="shared" si="8"/>
        <v>0</v>
      </c>
      <c r="W32" s="97">
        <f t="shared" si="8"/>
        <v>0</v>
      </c>
      <c r="X32" s="99">
        <f>SUM(X30:X31)</f>
        <v>0</v>
      </c>
      <c r="Y32" s="100">
        <f>SUM(Y30:Y31)</f>
        <v>0</v>
      </c>
    </row>
    <row r="33" spans="1:14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4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14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14" ht="14.25" x14ac:dyDescent="0.2">
      <c r="A36" s="92" t="s">
        <v>2</v>
      </c>
      <c r="B36" s="5">
        <v>5.9999999999999995E-4</v>
      </c>
      <c r="C36" s="6">
        <v>0.1825</v>
      </c>
      <c r="D36" s="14"/>
      <c r="E36" s="15"/>
      <c r="F36" s="5"/>
      <c r="G36" s="6"/>
      <c r="H36" s="14"/>
      <c r="I36" s="15"/>
      <c r="N36" s="71"/>
    </row>
    <row r="37" spans="1:14" ht="14.25" x14ac:dyDescent="0.2">
      <c r="A37" s="93" t="s">
        <v>3</v>
      </c>
      <c r="B37" s="5">
        <v>-5.0000000000000001E-4</v>
      </c>
      <c r="C37" s="6">
        <v>0.1971</v>
      </c>
      <c r="D37" s="14"/>
      <c r="E37" s="15"/>
      <c r="F37" s="5"/>
      <c r="G37" s="6"/>
      <c r="H37" s="14"/>
      <c r="I37" s="15"/>
    </row>
    <row r="38" spans="1:14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14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14" ht="14.25" x14ac:dyDescent="0.2">
      <c r="A40" s="93" t="s">
        <v>6</v>
      </c>
      <c r="B40" s="5">
        <v>1.6000000000000001E-3</v>
      </c>
      <c r="C40" s="6">
        <v>5.96E-2</v>
      </c>
      <c r="D40" s="14"/>
      <c r="E40" s="15"/>
      <c r="F40" s="5"/>
      <c r="G40" s="6"/>
      <c r="H40" s="14"/>
      <c r="I40" s="15"/>
    </row>
    <row r="41" spans="1:14" ht="14.25" x14ac:dyDescent="0.2">
      <c r="A41" s="93" t="s">
        <v>7</v>
      </c>
      <c r="B41" s="5">
        <v>8.0000000000000004E-4</v>
      </c>
      <c r="C41" s="6">
        <v>7.0999999999999995E-3</v>
      </c>
      <c r="D41" s="14"/>
      <c r="E41" s="15"/>
      <c r="F41" s="5"/>
      <c r="G41" s="6"/>
      <c r="H41" s="14"/>
      <c r="I41" s="15"/>
    </row>
    <row r="42" spans="1:14" ht="14.25" x14ac:dyDescent="0.2">
      <c r="A42" s="93" t="s">
        <v>8</v>
      </c>
      <c r="B42" s="5">
        <v>2.8799999999999999E-2</v>
      </c>
      <c r="C42" s="6">
        <v>0.21640000000000001</v>
      </c>
      <c r="D42" s="14"/>
      <c r="E42" s="15"/>
      <c r="F42" s="5"/>
      <c r="G42" s="6"/>
      <c r="H42" s="14"/>
      <c r="I42" s="15"/>
    </row>
    <row r="43" spans="1:14" ht="14.25" x14ac:dyDescent="0.2">
      <c r="A43" s="93" t="s">
        <v>60</v>
      </c>
      <c r="B43" s="5">
        <v>1.1899999999999999E-2</v>
      </c>
      <c r="C43" s="6">
        <v>0.18280000000000002</v>
      </c>
      <c r="D43" s="14"/>
      <c r="E43" s="15"/>
      <c r="F43" s="5"/>
      <c r="G43" s="6"/>
      <c r="H43" s="14"/>
      <c r="I43" s="15"/>
    </row>
    <row r="44" spans="1:14" ht="14.25" x14ac:dyDescent="0.2">
      <c r="A44" s="93" t="s">
        <v>10</v>
      </c>
      <c r="B44" s="5">
        <v>1E-3</v>
      </c>
      <c r="C44" s="6">
        <v>1.15E-2</v>
      </c>
      <c r="D44" s="14"/>
      <c r="E44" s="15"/>
      <c r="F44" s="5"/>
      <c r="G44" s="6"/>
      <c r="H44" s="14"/>
      <c r="I44" s="15"/>
    </row>
    <row r="45" spans="1:14" ht="14.25" x14ac:dyDescent="0.2">
      <c r="A45" s="93" t="s">
        <v>11</v>
      </c>
      <c r="B45" s="5">
        <v>6.7000000000000002E-3</v>
      </c>
      <c r="C45" s="6">
        <v>9.7899999999999987E-2</v>
      </c>
      <c r="D45" s="14"/>
      <c r="E45" s="15"/>
      <c r="F45" s="5"/>
      <c r="G45" s="6"/>
      <c r="H45" s="14"/>
      <c r="I45" s="15"/>
    </row>
    <row r="46" spans="1:14" ht="14.25" x14ac:dyDescent="0.2">
      <c r="A46" s="93" t="s">
        <v>12</v>
      </c>
      <c r="B46" s="5">
        <v>5.0000000000000001E-4</v>
      </c>
      <c r="C46" s="6">
        <v>2.9999999999999997E-4</v>
      </c>
      <c r="D46" s="14"/>
      <c r="E46" s="15"/>
      <c r="F46" s="5"/>
      <c r="G46" s="6"/>
      <c r="H46" s="14"/>
      <c r="I46" s="15"/>
    </row>
    <row r="47" spans="1:14" ht="14.25" x14ac:dyDescent="0.2">
      <c r="A47" s="93" t="s">
        <v>13</v>
      </c>
      <c r="B47" s="5">
        <v>-2.8999999999999998E-3</v>
      </c>
      <c r="C47" s="6">
        <v>-1.2999999999999999E-3</v>
      </c>
      <c r="D47" s="14"/>
      <c r="E47" s="15"/>
      <c r="F47" s="5"/>
      <c r="G47" s="6"/>
      <c r="H47" s="14"/>
      <c r="I47" s="15"/>
    </row>
    <row r="48" spans="1:14" ht="14.25" x14ac:dyDescent="0.2">
      <c r="A48" s="93" t="s">
        <v>14</v>
      </c>
      <c r="B48" s="5">
        <v>0</v>
      </c>
      <c r="C48" s="6">
        <v>0</v>
      </c>
      <c r="D48" s="14"/>
      <c r="E48" s="15"/>
      <c r="F48" s="5"/>
      <c r="G48" s="6"/>
      <c r="H48" s="14"/>
      <c r="I48" s="15"/>
    </row>
    <row r="49" spans="1:10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10" ht="14.25" x14ac:dyDescent="0.2">
      <c r="A50" s="93" t="s">
        <v>16</v>
      </c>
      <c r="B50" s="5">
        <v>1E-3</v>
      </c>
      <c r="C50" s="6">
        <v>1.47E-2</v>
      </c>
      <c r="D50" s="14"/>
      <c r="E50" s="15"/>
      <c r="F50" s="5"/>
      <c r="G50" s="6"/>
      <c r="H50" s="14"/>
      <c r="I50" s="15"/>
    </row>
    <row r="51" spans="1:10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10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10" ht="14.25" x14ac:dyDescent="0.2">
      <c r="A53" s="93" t="s">
        <v>19</v>
      </c>
      <c r="B53" s="5">
        <v>8.9999999999999998E-4</v>
      </c>
      <c r="C53" s="6">
        <v>2.1000000000000001E-2</v>
      </c>
      <c r="D53" s="14"/>
      <c r="E53" s="15"/>
      <c r="F53" s="5"/>
      <c r="G53" s="6"/>
      <c r="H53" s="14"/>
      <c r="I53" s="15"/>
    </row>
    <row r="54" spans="1:10" ht="14.25" x14ac:dyDescent="0.2">
      <c r="A54" s="93" t="s">
        <v>20</v>
      </c>
      <c r="B54" s="5">
        <v>2.0000000000000001E-4</v>
      </c>
      <c r="C54" s="6">
        <v>1.04E-2</v>
      </c>
      <c r="D54" s="14"/>
      <c r="E54" s="15"/>
      <c r="F54" s="5"/>
      <c r="G54" s="6"/>
      <c r="H54" s="14"/>
      <c r="I54" s="15"/>
    </row>
    <row r="55" spans="1:10" ht="15" x14ac:dyDescent="0.25">
      <c r="A55" s="94" t="s">
        <v>21</v>
      </c>
      <c r="B55" s="24">
        <f>SUM(B36:B54)</f>
        <v>5.0599999999999999E-2</v>
      </c>
      <c r="C55" s="8">
        <f>SUM(C36:C54)</f>
        <v>0.99999999999999989</v>
      </c>
      <c r="D55" s="16">
        <f t="shared" ref="D55:I55" si="9">SUM(D36:D54)</f>
        <v>0</v>
      </c>
      <c r="E55" s="17">
        <f t="shared" si="9"/>
        <v>0</v>
      </c>
      <c r="F55" s="24">
        <f t="shared" si="9"/>
        <v>0</v>
      </c>
      <c r="G55" s="8">
        <f t="shared" si="9"/>
        <v>0</v>
      </c>
      <c r="H55" s="17">
        <f t="shared" si="9"/>
        <v>0</v>
      </c>
      <c r="I55" s="17">
        <f t="shared" si="9"/>
        <v>0</v>
      </c>
    </row>
    <row r="56" spans="1:10" ht="15" x14ac:dyDescent="0.25">
      <c r="A56" s="95" t="s">
        <v>28</v>
      </c>
      <c r="B56" s="10">
        <v>165906.6135443777</v>
      </c>
      <c r="C56" s="11"/>
      <c r="D56" s="18"/>
      <c r="E56" s="11"/>
      <c r="F56" s="10"/>
      <c r="G56" s="11"/>
      <c r="H56" s="18"/>
      <c r="I56" s="11"/>
      <c r="J56" s="32"/>
    </row>
    <row r="57" spans="1:10" ht="14.25" x14ac:dyDescent="0.2">
      <c r="A57" s="92" t="s">
        <v>22</v>
      </c>
      <c r="B57" s="22">
        <v>3.2300000000000002E-2</v>
      </c>
      <c r="C57" s="23">
        <v>0.74780000000000002</v>
      </c>
      <c r="D57" s="29"/>
      <c r="E57" s="30"/>
      <c r="F57" s="22"/>
      <c r="G57" s="23"/>
      <c r="H57" s="29"/>
      <c r="I57" s="30"/>
      <c r="J57" s="32"/>
    </row>
    <row r="58" spans="1:10" ht="14.25" x14ac:dyDescent="0.2">
      <c r="A58" s="93" t="s">
        <v>23</v>
      </c>
      <c r="B58" s="22">
        <v>1.83E-2</v>
      </c>
      <c r="C58" s="6">
        <v>0.25219999999999998</v>
      </c>
      <c r="D58" s="14"/>
      <c r="E58" s="15"/>
      <c r="F58" s="5"/>
      <c r="G58" s="6"/>
      <c r="H58" s="14"/>
      <c r="I58" s="15"/>
    </row>
    <row r="59" spans="1:10" ht="15" x14ac:dyDescent="0.25">
      <c r="A59" s="94" t="s">
        <v>21</v>
      </c>
      <c r="B59" s="24">
        <f>SUM(B57:B58)</f>
        <v>5.0600000000000006E-2</v>
      </c>
      <c r="C59" s="8">
        <f>SUM(C57:C58)</f>
        <v>1</v>
      </c>
      <c r="D59" s="16">
        <f t="shared" ref="D59:I59" si="10">SUM(D57:D58)</f>
        <v>0</v>
      </c>
      <c r="E59" s="17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</row>
    <row r="60" spans="1:10" ht="14.25" x14ac:dyDescent="0.2">
      <c r="A60" s="92" t="s">
        <v>24</v>
      </c>
      <c r="B60" s="22">
        <v>2.6000000000000002E-2</v>
      </c>
      <c r="C60" s="23">
        <v>0.78339999999999999</v>
      </c>
      <c r="D60" s="29"/>
      <c r="E60" s="30"/>
      <c r="F60" s="22"/>
      <c r="G60" s="23"/>
      <c r="H60" s="14"/>
      <c r="I60" s="30"/>
    </row>
    <row r="61" spans="1:10" ht="14.25" x14ac:dyDescent="0.2">
      <c r="A61" s="93" t="s">
        <v>25</v>
      </c>
      <c r="B61" s="22">
        <v>2.46E-2</v>
      </c>
      <c r="C61" s="6">
        <v>0.21660000000000001</v>
      </c>
      <c r="D61" s="14"/>
      <c r="E61" s="15"/>
      <c r="F61" s="5"/>
      <c r="G61" s="6"/>
      <c r="H61" s="14"/>
      <c r="I61" s="15"/>
    </row>
    <row r="62" spans="1:10" ht="15" x14ac:dyDescent="0.25">
      <c r="A62" s="96" t="s">
        <v>21</v>
      </c>
      <c r="B62" s="97">
        <f>SUM(B60:B61)</f>
        <v>5.0600000000000006E-2</v>
      </c>
      <c r="C62" s="98">
        <f>SUM(C60:C61)</f>
        <v>1</v>
      </c>
      <c r="D62" s="99">
        <f t="shared" ref="D62:I62" si="11">SUM(D60:D61)</f>
        <v>0</v>
      </c>
      <c r="E62" s="100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topLeftCell="A10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44.28515625" customWidth="1"/>
    <col min="2" max="2" width="19.140625" customWidth="1"/>
    <col min="3" max="3" width="16.42578125" customWidth="1"/>
    <col min="4" max="4" width="16.5703125" customWidth="1"/>
    <col min="5" max="5" width="16.28515625" customWidth="1"/>
    <col min="6" max="6" width="22" customWidth="1"/>
    <col min="7" max="7" width="21.28515625" customWidth="1"/>
    <col min="8" max="8" width="19.85546875" customWidth="1"/>
    <col min="9" max="9" width="19.425781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34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112" t="s">
        <v>1</v>
      </c>
    </row>
    <row r="6" spans="1:25" ht="14.25" x14ac:dyDescent="0.2">
      <c r="A6" s="92" t="s">
        <v>2</v>
      </c>
      <c r="B6" s="5">
        <v>-2.0000000000000001E-4</v>
      </c>
      <c r="C6" s="6">
        <v>9.2999999999999999E-2</v>
      </c>
      <c r="D6" s="14">
        <v>4.0000000000000002E-4</v>
      </c>
      <c r="E6" s="15">
        <v>7.7499999999999999E-2</v>
      </c>
      <c r="F6" s="5">
        <v>4.0000000000000002E-4</v>
      </c>
      <c r="G6" s="6">
        <v>0.15040000000000001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63"/>
    </row>
    <row r="7" spans="1:25" ht="14.25" x14ac:dyDescent="0.2">
      <c r="A7" s="93" t="s">
        <v>3</v>
      </c>
      <c r="B7" s="5">
        <v>2.0000000000000001E-4</v>
      </c>
      <c r="C7" s="6">
        <v>5.2499999999999998E-2</v>
      </c>
      <c r="D7" s="14">
        <v>5.0000000000000001E-4</v>
      </c>
      <c r="E7" s="15">
        <v>4.4600000000000001E-2</v>
      </c>
      <c r="F7" s="5">
        <v>1.4000000000000002E-3</v>
      </c>
      <c r="G7" s="6">
        <v>5.0999999999999997E-2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63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63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63"/>
    </row>
    <row r="10" spans="1:25" ht="14.25" x14ac:dyDescent="0.2">
      <c r="A10" s="93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63"/>
    </row>
    <row r="11" spans="1:25" ht="14.25" x14ac:dyDescent="0.2">
      <c r="A11" s="93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63"/>
    </row>
    <row r="12" spans="1:25" ht="14.25" x14ac:dyDescent="0.2">
      <c r="A12" s="93" t="s">
        <v>8</v>
      </c>
      <c r="B12" s="5">
        <v>1.2699999999999999E-2</v>
      </c>
      <c r="C12" s="6">
        <v>0.32240000000000002</v>
      </c>
      <c r="D12" s="14">
        <v>4.0000000000000001E-3</v>
      </c>
      <c r="E12" s="15">
        <v>0.33850000000000002</v>
      </c>
      <c r="F12" s="5">
        <v>1.3300000000000001E-2</v>
      </c>
      <c r="G12" s="6">
        <v>0.34920000000000001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63"/>
    </row>
    <row r="13" spans="1:25" ht="14.25" x14ac:dyDescent="0.2">
      <c r="A13" s="93" t="s">
        <v>60</v>
      </c>
      <c r="B13" s="5">
        <v>7.6E-3</v>
      </c>
      <c r="C13" s="6">
        <v>0.48130000000000001</v>
      </c>
      <c r="D13" s="14">
        <v>1.2500000000000001E-2</v>
      </c>
      <c r="E13" s="15">
        <v>0.498</v>
      </c>
      <c r="F13" s="5">
        <v>1.46E-2</v>
      </c>
      <c r="G13" s="6">
        <v>0.41039999999999999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63"/>
    </row>
    <row r="14" spans="1:25" ht="14.25" x14ac:dyDescent="0.2">
      <c r="A14" s="93" t="s">
        <v>10</v>
      </c>
      <c r="B14" s="5">
        <v>8.9999999999999998E-4</v>
      </c>
      <c r="C14" s="6">
        <v>1.4499999999999999E-2</v>
      </c>
      <c r="D14" s="14">
        <v>1E-3</v>
      </c>
      <c r="E14" s="15">
        <v>1.26E-2</v>
      </c>
      <c r="F14" s="5">
        <v>5.0000000000000001E-4</v>
      </c>
      <c r="G14" s="6">
        <v>1.03E-2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63"/>
    </row>
    <row r="15" spans="1:25" ht="14.25" x14ac:dyDescent="0.2">
      <c r="A15" s="93" t="s">
        <v>11</v>
      </c>
      <c r="B15" s="5">
        <v>8.0000000000000004E-4</v>
      </c>
      <c r="C15" s="6">
        <v>1.3100000000000001E-2</v>
      </c>
      <c r="D15" s="14">
        <v>5.0000000000000001E-4</v>
      </c>
      <c r="E15" s="15">
        <v>1.1000000000000001E-2</v>
      </c>
      <c r="F15" s="5">
        <v>1.1999999999999999E-3</v>
      </c>
      <c r="G15" s="6">
        <v>9.5999999999999992E-3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63"/>
    </row>
    <row r="16" spans="1:25" ht="14.25" x14ac:dyDescent="0.2">
      <c r="A16" s="93" t="s">
        <v>12</v>
      </c>
      <c r="B16" s="5">
        <v>5.9999999999999995E-4</v>
      </c>
      <c r="C16" s="6">
        <v>5.9999999999999995E-4</v>
      </c>
      <c r="D16" s="14">
        <v>1.1000000000000001E-3</v>
      </c>
      <c r="E16" s="15">
        <v>8.0000000000000004E-4</v>
      </c>
      <c r="F16" s="5">
        <v>1.1000000000000001E-3</v>
      </c>
      <c r="G16" s="6">
        <v>8.9999999999999998E-4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63"/>
    </row>
    <row r="17" spans="1:25" ht="14.25" x14ac:dyDescent="0.2">
      <c r="A17" s="93" t="s">
        <v>13</v>
      </c>
      <c r="B17" s="5">
        <v>-2.7000000000000001E-3</v>
      </c>
      <c r="C17" s="6">
        <v>-1.1999999999999999E-3</v>
      </c>
      <c r="D17" s="14">
        <v>1.2999999999999999E-3</v>
      </c>
      <c r="E17" s="15">
        <v>2.3E-3</v>
      </c>
      <c r="F17" s="5">
        <v>-1.9E-3</v>
      </c>
      <c r="G17" s="6">
        <v>-8.0000000000000004E-4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63"/>
    </row>
    <row r="18" spans="1:25" ht="14.25" x14ac:dyDescent="0.2">
      <c r="A18" s="93" t="s">
        <v>14</v>
      </c>
      <c r="B18" s="5">
        <v>-5.0000000000000001E-4</v>
      </c>
      <c r="C18" s="6">
        <v>7.000000000000001E-4</v>
      </c>
      <c r="D18" s="14">
        <v>1.1000000000000001E-3</v>
      </c>
      <c r="E18" s="15">
        <v>1.8E-3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63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63"/>
    </row>
    <row r="20" spans="1:25" ht="14.25" x14ac:dyDescent="0.2">
      <c r="A20" s="93" t="s">
        <v>16</v>
      </c>
      <c r="B20" s="5">
        <v>0</v>
      </c>
      <c r="C20" s="6">
        <v>2.5999999999999999E-3</v>
      </c>
      <c r="D20" s="14">
        <v>0</v>
      </c>
      <c r="E20" s="15">
        <v>2.3E-3</v>
      </c>
      <c r="F20" s="5">
        <v>8.9999999999999998E-4</v>
      </c>
      <c r="G20" s="6">
        <v>2E-3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63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63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63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63"/>
    </row>
    <row r="24" spans="1:25" ht="14.25" x14ac:dyDescent="0.2">
      <c r="A24" s="93" t="s">
        <v>20</v>
      </c>
      <c r="B24" s="5">
        <v>-2.9999999999999997E-4</v>
      </c>
      <c r="C24" s="6">
        <v>2.0499999999999997E-2</v>
      </c>
      <c r="D24" s="14">
        <v>7.000000000000001E-4</v>
      </c>
      <c r="E24" s="15">
        <v>1.06E-2</v>
      </c>
      <c r="F24" s="5">
        <v>1E-3</v>
      </c>
      <c r="G24" s="6">
        <v>1.7000000000000001E-2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63"/>
    </row>
    <row r="25" spans="1:25" ht="15" x14ac:dyDescent="0.25">
      <c r="A25" s="94" t="s">
        <v>21</v>
      </c>
      <c r="B25" s="7">
        <f t="shared" ref="B25:G25" si="0">SUM(B6:B24)</f>
        <v>1.9099999999999995E-2</v>
      </c>
      <c r="C25" s="8">
        <f t="shared" si="0"/>
        <v>1.0000000000000002</v>
      </c>
      <c r="D25" s="16">
        <f t="shared" si="0"/>
        <v>2.3099999999999999E-2</v>
      </c>
      <c r="E25" s="17">
        <f t="shared" si="0"/>
        <v>1</v>
      </c>
      <c r="F25" s="7">
        <f t="shared" si="0"/>
        <v>3.2500000000000001E-2</v>
      </c>
      <c r="G25" s="8">
        <f t="shared" si="0"/>
        <v>1</v>
      </c>
      <c r="H25" s="16">
        <f t="shared" ref="H25:Q25" si="1">SUM(H6:H24)</f>
        <v>0</v>
      </c>
      <c r="I25" s="17">
        <f t="shared" si="1"/>
        <v>0</v>
      </c>
      <c r="J25" s="7">
        <f t="shared" si="1"/>
        <v>0</v>
      </c>
      <c r="K25" s="8">
        <f t="shared" si="1"/>
        <v>0</v>
      </c>
      <c r="L25" s="16">
        <f t="shared" si="1"/>
        <v>0</v>
      </c>
      <c r="M25" s="16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13">
        <f>SUM(Y6:Y24)</f>
        <v>0</v>
      </c>
    </row>
    <row r="26" spans="1:25" ht="15" x14ac:dyDescent="0.25">
      <c r="A26" s="95" t="s">
        <v>28</v>
      </c>
      <c r="B26" s="10">
        <v>2470.6882043879891</v>
      </c>
      <c r="C26" s="11"/>
      <c r="D26" s="18">
        <v>3426.4100803575425</v>
      </c>
      <c r="E26" s="11"/>
      <c r="F26" s="10">
        <v>6840.2607892358301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09"/>
    </row>
    <row r="27" spans="1:25" ht="14.25" x14ac:dyDescent="0.2">
      <c r="A27" s="92" t="s">
        <v>22</v>
      </c>
      <c r="B27" s="22">
        <v>1.06E-2</v>
      </c>
      <c r="C27" s="23">
        <v>0.67610000000000003</v>
      </c>
      <c r="D27" s="29">
        <v>1.0200000000000001E-2</v>
      </c>
      <c r="E27" s="30">
        <v>0.63659999999999994</v>
      </c>
      <c r="F27" s="22">
        <v>2.6800000000000001E-2</v>
      </c>
      <c r="G27" s="23">
        <v>0.70389999999999997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29"/>
      <c r="Y27" s="62"/>
    </row>
    <row r="28" spans="1:25" ht="14.25" x14ac:dyDescent="0.2">
      <c r="A28" s="93" t="s">
        <v>23</v>
      </c>
      <c r="B28" s="5">
        <v>8.5000000000000006E-3</v>
      </c>
      <c r="C28" s="6">
        <v>0.32390000000000002</v>
      </c>
      <c r="D28" s="14">
        <v>1.29E-2</v>
      </c>
      <c r="E28" s="15">
        <v>0.36340000000000006</v>
      </c>
      <c r="F28" s="5">
        <v>5.6999999999999993E-3</v>
      </c>
      <c r="G28" s="6">
        <v>0.29609999999999997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63"/>
    </row>
    <row r="29" spans="1:25" ht="15" x14ac:dyDescent="0.25">
      <c r="A29" s="94" t="s">
        <v>21</v>
      </c>
      <c r="B29" s="24">
        <f t="shared" ref="B29:G29" si="3">SUM(B27:B28)</f>
        <v>1.9099999999999999E-2</v>
      </c>
      <c r="C29" s="8">
        <f t="shared" si="3"/>
        <v>1</v>
      </c>
      <c r="D29" s="16">
        <f t="shared" si="3"/>
        <v>2.3100000000000002E-2</v>
      </c>
      <c r="E29" s="17">
        <f t="shared" si="3"/>
        <v>1</v>
      </c>
      <c r="F29" s="24">
        <f t="shared" si="3"/>
        <v>3.2500000000000001E-2</v>
      </c>
      <c r="G29" s="8">
        <f t="shared" si="3"/>
        <v>1</v>
      </c>
      <c r="H29" s="16">
        <f>SUM(H27:H28)</f>
        <v>0</v>
      </c>
      <c r="I29" s="17">
        <f>SUM(I27:I28)</f>
        <v>0</v>
      </c>
      <c r="J29" s="24">
        <f>SUM(J27:J28)</f>
        <v>0</v>
      </c>
      <c r="K29" s="24">
        <f>SUM(K27:K28)</f>
        <v>0</v>
      </c>
      <c r="L29" s="16">
        <f t="shared" ref="L29:Q29" si="4">SUM(L27:L28)</f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7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08">
        <f>SUM(Y27:Y28)</f>
        <v>0</v>
      </c>
    </row>
    <row r="30" spans="1:25" ht="14.25" x14ac:dyDescent="0.2">
      <c r="A30" s="92" t="s">
        <v>24</v>
      </c>
      <c r="B30" s="22">
        <v>2.1000000000000001E-2</v>
      </c>
      <c r="C30" s="23">
        <v>0.94409999999999994</v>
      </c>
      <c r="D30" s="29">
        <v>1.9E-2</v>
      </c>
      <c r="E30" s="30">
        <v>0.95599999999999996</v>
      </c>
      <c r="F30" s="22">
        <v>2.4399999999999998E-2</v>
      </c>
      <c r="G30" s="23">
        <v>0.95030000000000003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29"/>
      <c r="Y30" s="62"/>
    </row>
    <row r="31" spans="1:25" ht="14.25" x14ac:dyDescent="0.2">
      <c r="A31" s="93" t="s">
        <v>25</v>
      </c>
      <c r="B31" s="5">
        <v>-1.9E-3</v>
      </c>
      <c r="C31" s="6">
        <v>5.5899999999999998E-2</v>
      </c>
      <c r="D31" s="14">
        <v>4.0999999999999995E-3</v>
      </c>
      <c r="E31" s="15">
        <v>4.4000000000000004E-2</v>
      </c>
      <c r="F31" s="5">
        <v>8.1000000000000013E-3</v>
      </c>
      <c r="G31" s="6">
        <v>4.9699999999999994E-2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63"/>
    </row>
    <row r="32" spans="1:25" ht="15" x14ac:dyDescent="0.25">
      <c r="A32" s="96" t="s">
        <v>21</v>
      </c>
      <c r="B32" s="97">
        <f t="shared" ref="B32:G32" si="6">SUM(B30:B31)</f>
        <v>1.9100000000000002E-2</v>
      </c>
      <c r="C32" s="98">
        <f t="shared" si="6"/>
        <v>0.99999999999999989</v>
      </c>
      <c r="D32" s="99">
        <f t="shared" si="6"/>
        <v>2.3099999999999999E-2</v>
      </c>
      <c r="E32" s="100">
        <f t="shared" si="6"/>
        <v>1</v>
      </c>
      <c r="F32" s="97">
        <f t="shared" si="6"/>
        <v>3.2500000000000001E-2</v>
      </c>
      <c r="G32" s="98">
        <f t="shared" si="6"/>
        <v>1</v>
      </c>
      <c r="H32" s="99">
        <f>SUM(H30:H31)</f>
        <v>0</v>
      </c>
      <c r="I32" s="100">
        <f>SUM(I30:I31)</f>
        <v>0</v>
      </c>
      <c r="J32" s="97">
        <f>SUM(J30:J31)</f>
        <v>0</v>
      </c>
      <c r="K32" s="97">
        <f>SUM(K30:K31)</f>
        <v>0</v>
      </c>
      <c r="L32" s="99">
        <f t="shared" ref="L32:Q32" si="7">SUM(L30:L31)</f>
        <v>0</v>
      </c>
      <c r="M32" s="99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99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99">
        <f>SUM(X30:X31)</f>
        <v>0</v>
      </c>
      <c r="Y32" s="114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5.0000000000000001E-4</v>
      </c>
      <c r="C36" s="6">
        <v>0.15040000000000001</v>
      </c>
      <c r="D36" s="14"/>
      <c r="E36" s="14"/>
      <c r="F36" s="5"/>
      <c r="G36" s="6"/>
      <c r="H36" s="14"/>
      <c r="I36" s="15"/>
    </row>
    <row r="37" spans="1:9" ht="14.25" x14ac:dyDescent="0.2">
      <c r="A37" s="93" t="s">
        <v>3</v>
      </c>
      <c r="B37" s="5">
        <v>2.2000000000000001E-3</v>
      </c>
      <c r="C37" s="6">
        <v>5.0999999999999997E-2</v>
      </c>
      <c r="D37" s="14"/>
      <c r="E37" s="14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9" ht="14.25" x14ac:dyDescent="0.2">
      <c r="A40" s="93" t="s">
        <v>6</v>
      </c>
      <c r="B40" s="5">
        <v>0</v>
      </c>
      <c r="C40" s="6">
        <v>0</v>
      </c>
      <c r="D40" s="14"/>
      <c r="E40" s="14"/>
      <c r="F40" s="5"/>
      <c r="G40" s="6"/>
      <c r="H40" s="14"/>
      <c r="I40" s="15"/>
    </row>
    <row r="41" spans="1:9" ht="14.25" x14ac:dyDescent="0.2">
      <c r="A41" s="93" t="s">
        <v>7</v>
      </c>
      <c r="B41" s="5">
        <v>0</v>
      </c>
      <c r="C41" s="6">
        <v>0</v>
      </c>
      <c r="D41" s="14"/>
      <c r="E41" s="14"/>
      <c r="F41" s="5"/>
      <c r="G41" s="6"/>
      <c r="H41" s="14"/>
      <c r="I41" s="15"/>
    </row>
    <row r="42" spans="1:9" ht="14.25" x14ac:dyDescent="0.2">
      <c r="A42" s="93" t="s">
        <v>8</v>
      </c>
      <c r="B42" s="5">
        <v>3.0299999999999997E-2</v>
      </c>
      <c r="C42" s="6">
        <v>0.34920000000000001</v>
      </c>
      <c r="D42" s="14"/>
      <c r="E42" s="14"/>
      <c r="F42" s="5"/>
      <c r="G42" s="6"/>
      <c r="H42" s="14"/>
      <c r="I42" s="15"/>
    </row>
    <row r="43" spans="1:9" ht="14.25" x14ac:dyDescent="0.2">
      <c r="A43" s="93" t="s">
        <v>60</v>
      </c>
      <c r="B43" s="5">
        <v>3.5099999999999999E-2</v>
      </c>
      <c r="C43" s="6">
        <v>0.41039999999999999</v>
      </c>
      <c r="D43" s="14"/>
      <c r="E43" s="14"/>
      <c r="F43" s="5"/>
      <c r="G43" s="6"/>
      <c r="H43" s="14"/>
      <c r="I43" s="15"/>
    </row>
    <row r="44" spans="1:9" ht="14.25" x14ac:dyDescent="0.2">
      <c r="A44" s="93" t="s">
        <v>10</v>
      </c>
      <c r="B44" s="5">
        <v>2.5000000000000001E-3</v>
      </c>
      <c r="C44" s="6">
        <v>1.03E-2</v>
      </c>
      <c r="D44" s="14"/>
      <c r="E44" s="14"/>
      <c r="F44" s="5"/>
      <c r="G44" s="6"/>
      <c r="H44" s="14"/>
      <c r="I44" s="15"/>
    </row>
    <row r="45" spans="1:9" ht="14.25" x14ac:dyDescent="0.2">
      <c r="A45" s="93" t="s">
        <v>11</v>
      </c>
      <c r="B45" s="5">
        <v>2.5000000000000001E-3</v>
      </c>
      <c r="C45" s="6">
        <v>9.5999999999999992E-3</v>
      </c>
      <c r="D45" s="14"/>
      <c r="E45" s="14"/>
      <c r="F45" s="5"/>
      <c r="G45" s="6"/>
      <c r="H45" s="14"/>
      <c r="I45" s="15"/>
    </row>
    <row r="46" spans="1:9" ht="14.25" x14ac:dyDescent="0.2">
      <c r="A46" s="93" t="s">
        <v>12</v>
      </c>
      <c r="B46" s="5">
        <v>2.8999999999999998E-3</v>
      </c>
      <c r="C46" s="6">
        <v>8.9999999999999998E-4</v>
      </c>
      <c r="D46" s="14"/>
      <c r="E46" s="14"/>
      <c r="F46" s="5"/>
      <c r="G46" s="6"/>
      <c r="H46" s="14"/>
      <c r="I46" s="15"/>
    </row>
    <row r="47" spans="1:9" ht="14.25" x14ac:dyDescent="0.2">
      <c r="A47" s="93" t="s">
        <v>13</v>
      </c>
      <c r="B47" s="5">
        <v>-3.2000000000000002E-3</v>
      </c>
      <c r="C47" s="6">
        <v>-8.0000000000000004E-4</v>
      </c>
      <c r="D47" s="14"/>
      <c r="E47" s="14"/>
      <c r="F47" s="5"/>
      <c r="G47" s="6"/>
      <c r="H47" s="14"/>
      <c r="I47" s="15"/>
    </row>
    <row r="48" spans="1:9" ht="14.25" x14ac:dyDescent="0.2">
      <c r="A48" s="93" t="s">
        <v>14</v>
      </c>
      <c r="B48" s="5">
        <v>5.9999999999999995E-4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1.7000000000000001E-3</v>
      </c>
      <c r="C50" s="6">
        <v>2E-3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5">
        <v>1.4000000000000002E-3</v>
      </c>
      <c r="C54" s="6">
        <v>1.7000000000000001E-2</v>
      </c>
      <c r="D54" s="14"/>
      <c r="E54" s="14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7.6499999999999999E-2</v>
      </c>
      <c r="C55" s="8">
        <f>SUM(C36:C54)</f>
        <v>1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12737.359073981363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4.87E-2</v>
      </c>
      <c r="C57" s="23">
        <v>0.70389999999999997</v>
      </c>
      <c r="D57" s="29"/>
      <c r="E57" s="29"/>
      <c r="F57" s="22"/>
      <c r="G57" s="23"/>
      <c r="H57" s="29"/>
      <c r="I57" s="30"/>
    </row>
    <row r="58" spans="1:9" ht="14.25" x14ac:dyDescent="0.2">
      <c r="A58" s="93" t="s">
        <v>23</v>
      </c>
      <c r="B58" s="5">
        <v>2.7799999999999998E-2</v>
      </c>
      <c r="C58" s="6">
        <v>0.29609999999999997</v>
      </c>
      <c r="D58" s="29"/>
      <c r="E58" s="29"/>
      <c r="F58" s="5"/>
      <c r="G58" s="6"/>
      <c r="H58" s="14"/>
      <c r="I58" s="15"/>
    </row>
    <row r="59" spans="1:9" ht="15" x14ac:dyDescent="0.25">
      <c r="A59" s="94" t="s">
        <v>21</v>
      </c>
      <c r="B59" s="24">
        <f>SUM(B57:B58)</f>
        <v>7.6499999999999999E-2</v>
      </c>
      <c r="C59" s="8">
        <f>SUM(C57:C58)</f>
        <v>1</v>
      </c>
      <c r="D59" s="16">
        <f t="shared" ref="D59:I59" si="10">SUM(D57:D58)</f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6.5799999999999997E-2</v>
      </c>
      <c r="C60" s="23">
        <v>0.95030000000000003</v>
      </c>
      <c r="D60" s="29"/>
      <c r="E60" s="29"/>
      <c r="F60" s="22"/>
      <c r="G60" s="23"/>
      <c r="H60" s="29"/>
      <c r="I60" s="30"/>
    </row>
    <row r="61" spans="1:9" ht="14.25" x14ac:dyDescent="0.2">
      <c r="A61" s="93" t="s">
        <v>25</v>
      </c>
      <c r="B61" s="5">
        <v>1.0700000000000001E-2</v>
      </c>
      <c r="C61" s="6">
        <v>4.9699999999999994E-2</v>
      </c>
      <c r="D61" s="29"/>
      <c r="E61" s="29"/>
      <c r="F61" s="5"/>
      <c r="G61" s="6"/>
      <c r="H61" s="14"/>
      <c r="I61" s="15"/>
    </row>
    <row r="62" spans="1:9" ht="15" x14ac:dyDescent="0.25">
      <c r="A62" s="96" t="s">
        <v>21</v>
      </c>
      <c r="B62" s="97">
        <f>SUM(B60:B61)</f>
        <v>7.6499999999999999E-2</v>
      </c>
      <c r="C62" s="98">
        <f>SUM(C60:C61)</f>
        <v>1</v>
      </c>
      <c r="D62" s="99">
        <f t="shared" ref="D62:I62" si="11">SUM(D60:D61)</f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8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70"/>
  <sheetViews>
    <sheetView rightToLeft="1" topLeftCell="A10" zoomScale="80" zoomScaleNormal="80" workbookViewId="0">
      <pane xSplit="1" topLeftCell="B1" activePane="topRight" state="frozen"/>
      <selection activeCell="L40" sqref="L40:M70"/>
      <selection pane="topRight" activeCell="A5" sqref="A5"/>
    </sheetView>
  </sheetViews>
  <sheetFormatPr defaultColWidth="0" defaultRowHeight="12.75" zeroHeight="1" x14ac:dyDescent="0.2"/>
  <cols>
    <col min="1" max="1" width="56.28515625" customWidth="1"/>
    <col min="2" max="2" width="19.28515625" customWidth="1"/>
    <col min="3" max="3" width="17.7109375" customWidth="1"/>
    <col min="4" max="4" width="18.5703125" customWidth="1"/>
    <col min="5" max="5" width="17.5703125" customWidth="1"/>
    <col min="6" max="6" width="21.42578125" customWidth="1"/>
    <col min="7" max="7" width="23.85546875" customWidth="1"/>
    <col min="8" max="8" width="20" customWidth="1"/>
    <col min="9" max="9" width="20.7109375" customWidth="1"/>
    <col min="10" max="11" width="11.42578125" customWidth="1"/>
    <col min="12" max="12" width="13.140625" customWidth="1"/>
    <col min="13" max="25" width="11.4257812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2.9999999999999997E-4</v>
      </c>
      <c r="C6" s="6">
        <v>3.3599999999999998E-2</v>
      </c>
      <c r="D6" s="14">
        <v>2.9999999999999997E-4</v>
      </c>
      <c r="E6" s="15">
        <v>5.3699999999999998E-2</v>
      </c>
      <c r="F6" s="5">
        <v>-1.5E-3</v>
      </c>
      <c r="G6" s="6">
        <v>4.9700000000000001E-2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4.0000000000000002E-4</v>
      </c>
      <c r="C7" s="6">
        <v>0.75609999999999999</v>
      </c>
      <c r="D7" s="14">
        <v>-7.9000000000000008E-3</v>
      </c>
      <c r="E7" s="15">
        <v>0.75360000000000005</v>
      </c>
      <c r="F7" s="5">
        <v>3.4999999999999996E-3</v>
      </c>
      <c r="G7" s="6">
        <v>0.75129999999999997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93" t="s">
        <v>6</v>
      </c>
      <c r="B10" s="5">
        <v>7.000000000000001E-4</v>
      </c>
      <c r="C10" s="6">
        <v>8.5699999999999998E-2</v>
      </c>
      <c r="D10" s="14">
        <v>7.000000000000001E-4</v>
      </c>
      <c r="E10" s="15">
        <v>7.4900000000000008E-2</v>
      </c>
      <c r="F10" s="5">
        <v>8.0000000000000004E-4</v>
      </c>
      <c r="G10" s="6">
        <v>6.7599999999999993E-2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93" t="s">
        <v>7</v>
      </c>
      <c r="B11" s="5">
        <v>2.9999999999999997E-4</v>
      </c>
      <c r="C11" s="6">
        <v>1.01E-2</v>
      </c>
      <c r="D11" s="14">
        <v>2.9999999999999997E-4</v>
      </c>
      <c r="E11" s="15">
        <v>9.8999999999999991E-3</v>
      </c>
      <c r="F11" s="5">
        <v>1E-4</v>
      </c>
      <c r="G11" s="6">
        <v>9.4999999999999998E-3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93" t="s">
        <v>8</v>
      </c>
      <c r="B12" s="5">
        <v>5.9999999999999995E-4</v>
      </c>
      <c r="C12" s="6">
        <v>3.6299999999999999E-2</v>
      </c>
      <c r="D12" s="14">
        <v>2.5000000000000001E-3</v>
      </c>
      <c r="E12" s="15">
        <v>3.7499999999999999E-2</v>
      </c>
      <c r="F12" s="5">
        <v>1E-4</v>
      </c>
      <c r="G12" s="6">
        <v>3.56E-2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93" t="s">
        <v>60</v>
      </c>
      <c r="B13" s="5">
        <v>8.9999999999999998E-4</v>
      </c>
      <c r="C13" s="6">
        <v>3.4500000000000003E-2</v>
      </c>
      <c r="D13" s="14">
        <v>2.9999999999999997E-4</v>
      </c>
      <c r="E13" s="15">
        <v>2.76E-2</v>
      </c>
      <c r="F13" s="5">
        <v>7.000000000000001E-4</v>
      </c>
      <c r="G13" s="6">
        <v>4.6600000000000003E-2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93" t="s">
        <v>10</v>
      </c>
      <c r="B14" s="5">
        <v>2.0000000000000001E-4</v>
      </c>
      <c r="C14" s="6">
        <v>5.7999999999999996E-3</v>
      </c>
      <c r="D14" s="14">
        <v>2.0000000000000001E-4</v>
      </c>
      <c r="E14" s="15">
        <v>5.6000000000000008E-3</v>
      </c>
      <c r="F14" s="5">
        <v>-2.0000000000000001E-4</v>
      </c>
      <c r="G14" s="6">
        <v>2.7000000000000001E-3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93" t="s">
        <v>11</v>
      </c>
      <c r="B15" s="5">
        <v>2.9999999999999997E-4</v>
      </c>
      <c r="C15" s="6">
        <v>1.3600000000000001E-2</v>
      </c>
      <c r="D15" s="14">
        <v>2.9999999999999997E-4</v>
      </c>
      <c r="E15" s="15">
        <v>1.34E-2</v>
      </c>
      <c r="F15" s="5">
        <v>1E-4</v>
      </c>
      <c r="G15" s="6">
        <v>1.2800000000000001E-2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-1.1000000000000001E-3</v>
      </c>
      <c r="C17" s="6">
        <v>-1.1000000000000001E-3</v>
      </c>
      <c r="D17" s="14">
        <v>2.9999999999999997E-4</v>
      </c>
      <c r="E17" s="15">
        <v>-7.000000000000001E-4</v>
      </c>
      <c r="F17" s="5">
        <v>8.9999999999999998E-4</v>
      </c>
      <c r="G17" s="6">
        <v>-2.0000000000000001E-4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1E-4</v>
      </c>
      <c r="C20" s="6">
        <v>1.6799999999999999E-2</v>
      </c>
      <c r="D20" s="14">
        <v>2.9999999999999997E-4</v>
      </c>
      <c r="E20" s="15">
        <v>1.6399999999999998E-2</v>
      </c>
      <c r="F20" s="5">
        <v>2.9999999999999997E-4</v>
      </c>
      <c r="G20" s="6">
        <v>1.6200000000000003E-2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-4.0000000000000002E-4</v>
      </c>
      <c r="C24" s="6">
        <v>8.6E-3</v>
      </c>
      <c r="D24" s="14">
        <v>2.0000000000000001E-4</v>
      </c>
      <c r="E24" s="15">
        <v>8.1000000000000013E-3</v>
      </c>
      <c r="F24" s="5">
        <v>2.0000000000000001E-4</v>
      </c>
      <c r="G24" s="6">
        <v>8.199999999999999E-3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G25" si="0">SUM(B6:B24)</f>
        <v>2.2999999999999995E-3</v>
      </c>
      <c r="C25" s="8">
        <f t="shared" si="0"/>
        <v>1</v>
      </c>
      <c r="D25" s="16">
        <f t="shared" si="0"/>
        <v>-2.5000000000000014E-3</v>
      </c>
      <c r="E25" s="17">
        <f t="shared" si="0"/>
        <v>0.99999999999999989</v>
      </c>
      <c r="F25" s="7">
        <f t="shared" si="0"/>
        <v>4.9999999999999984E-3</v>
      </c>
      <c r="G25" s="8">
        <f t="shared" si="0"/>
        <v>0.99999999999999989</v>
      </c>
      <c r="H25" s="16">
        <f>SUM(H6:H24)</f>
        <v>0</v>
      </c>
      <c r="I25" s="17">
        <f>SUM(I6:I24)</f>
        <v>0</v>
      </c>
      <c r="J25" s="7">
        <f>SUM(J6:J24)</f>
        <v>0</v>
      </c>
      <c r="K25" s="7">
        <f>SUM(K6:K24)</f>
        <v>0</v>
      </c>
      <c r="L25" s="16">
        <f t="shared" ref="L25:Q25" si="1">SUM(L6:L24)</f>
        <v>0</v>
      </c>
      <c r="M25" s="17">
        <f>SUM(M6:M24)</f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si="1"/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706.83739543743013</v>
      </c>
      <c r="C26" s="11"/>
      <c r="D26" s="18">
        <v>-817.89924134536056</v>
      </c>
      <c r="E26" s="11"/>
      <c r="F26" s="10">
        <v>1700.8325228425003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7.000000000000001E-4</v>
      </c>
      <c r="C27" s="23">
        <v>0.9516</v>
      </c>
      <c r="D27" s="29">
        <v>-3.5999999999999999E-3</v>
      </c>
      <c r="E27" s="30">
        <v>0.95779999999999998</v>
      </c>
      <c r="F27" s="22">
        <v>4.7999999999999996E-3</v>
      </c>
      <c r="G27" s="23">
        <v>0.93720000000000003</v>
      </c>
      <c r="H27" s="56"/>
      <c r="I27" s="57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1.6000000000000001E-3</v>
      </c>
      <c r="C28" s="6">
        <v>4.8399999999999999E-2</v>
      </c>
      <c r="D28" s="14">
        <v>1.1000000000000001E-3</v>
      </c>
      <c r="E28" s="15">
        <v>4.2199999999999994E-2</v>
      </c>
      <c r="F28" s="5">
        <v>2.0000000000000001E-4</v>
      </c>
      <c r="G28" s="6">
        <v>6.2800000000000009E-2</v>
      </c>
      <c r="H28" s="58"/>
      <c r="I28" s="59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24">
        <f t="shared" ref="B29:G29" si="3">SUM(B27:B28)</f>
        <v>2.3E-3</v>
      </c>
      <c r="C29" s="8">
        <f t="shared" si="3"/>
        <v>1</v>
      </c>
      <c r="D29" s="16">
        <f t="shared" si="3"/>
        <v>-2.4999999999999996E-3</v>
      </c>
      <c r="E29" s="17">
        <f t="shared" si="3"/>
        <v>1</v>
      </c>
      <c r="F29" s="24">
        <f t="shared" si="3"/>
        <v>4.9999999999999992E-3</v>
      </c>
      <c r="G29" s="8">
        <f t="shared" si="3"/>
        <v>1</v>
      </c>
      <c r="H29" s="16">
        <f>SUM(H27:H28)</f>
        <v>0</v>
      </c>
      <c r="I29" s="17">
        <v>1</v>
      </c>
      <c r="J29" s="24">
        <f>SUM(J27:J28)</f>
        <v>0</v>
      </c>
      <c r="K29" s="8">
        <f>SUM(K27:K28)</f>
        <v>0</v>
      </c>
      <c r="L29" s="16">
        <f t="shared" ref="L29:Q29" si="4">SUM(L27:L28)</f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42">
        <f>SUM(Y27:Y28)</f>
        <v>0</v>
      </c>
    </row>
    <row r="30" spans="1:25" ht="14.25" x14ac:dyDescent="0.2">
      <c r="A30" s="92" t="s">
        <v>24</v>
      </c>
      <c r="B30" s="22">
        <v>2.5000000000000001E-3</v>
      </c>
      <c r="C30" s="23">
        <v>0.9194</v>
      </c>
      <c r="D30" s="29">
        <v>-6.5000000000000006E-3</v>
      </c>
      <c r="E30" s="30">
        <v>0.91769999999999996</v>
      </c>
      <c r="F30" s="22">
        <v>3.5999999999999999E-3</v>
      </c>
      <c r="G30" s="23">
        <v>0.92019999999999991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-2.0000000000000001E-4</v>
      </c>
      <c r="C31" s="6">
        <v>8.0600000000000005E-2</v>
      </c>
      <c r="D31" s="14">
        <v>4.0000000000000001E-3</v>
      </c>
      <c r="E31" s="15">
        <v>8.2299999999999998E-2</v>
      </c>
      <c r="F31" s="5">
        <v>1.4000000000000002E-3</v>
      </c>
      <c r="G31" s="6">
        <v>7.980000000000001E-2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7">
        <f t="shared" ref="B32:G32" si="6">SUM(B30:B31)</f>
        <v>2.3E-3</v>
      </c>
      <c r="C32" s="98">
        <f t="shared" si="6"/>
        <v>1</v>
      </c>
      <c r="D32" s="99">
        <f t="shared" si="6"/>
        <v>-2.5000000000000005E-3</v>
      </c>
      <c r="E32" s="100">
        <f t="shared" si="6"/>
        <v>1</v>
      </c>
      <c r="F32" s="97">
        <f t="shared" si="6"/>
        <v>5.0000000000000001E-3</v>
      </c>
      <c r="G32" s="98">
        <f t="shared" si="6"/>
        <v>0.99999999999999989</v>
      </c>
      <c r="H32" s="99">
        <f>SUM(H30:H31)</f>
        <v>0</v>
      </c>
      <c r="I32" s="100">
        <v>1</v>
      </c>
      <c r="J32" s="97">
        <f>SUM(J30:J31)</f>
        <v>0</v>
      </c>
      <c r="K32" s="98">
        <f>SUM(K30:K31)</f>
        <v>0</v>
      </c>
      <c r="L32" s="99">
        <f t="shared" ref="L32:Q32" si="7">SUM(L30:L31)</f>
        <v>0</v>
      </c>
      <c r="M32" s="100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99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99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-8.9999999999999998E-4</v>
      </c>
      <c r="C36" s="6">
        <v>4.9700000000000001E-2</v>
      </c>
      <c r="D36" s="14"/>
      <c r="E36" s="14"/>
      <c r="F36" s="5"/>
      <c r="G36" s="6"/>
      <c r="H36" s="14"/>
      <c r="I36" s="15"/>
    </row>
    <row r="37" spans="1:9" ht="14.25" x14ac:dyDescent="0.2">
      <c r="A37" s="93" t="s">
        <v>3</v>
      </c>
      <c r="B37" s="5">
        <v>-4.0000000000000001E-3</v>
      </c>
      <c r="C37" s="6">
        <v>0.75129999999999997</v>
      </c>
      <c r="D37" s="14"/>
      <c r="E37" s="14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9" ht="14.25" x14ac:dyDescent="0.2">
      <c r="A40" s="93" t="s">
        <v>6</v>
      </c>
      <c r="B40" s="5">
        <v>2.0999999999999999E-3</v>
      </c>
      <c r="C40" s="6">
        <v>6.7599999999999993E-2</v>
      </c>
      <c r="D40" s="14"/>
      <c r="E40" s="14"/>
      <c r="F40" s="5"/>
      <c r="G40" s="6"/>
      <c r="H40" s="14"/>
      <c r="I40" s="15"/>
    </row>
    <row r="41" spans="1:9" ht="14.25" x14ac:dyDescent="0.2">
      <c r="A41" s="93" t="s">
        <v>7</v>
      </c>
      <c r="B41" s="5">
        <v>7.000000000000001E-4</v>
      </c>
      <c r="C41" s="6">
        <v>9.4999999999999998E-3</v>
      </c>
      <c r="D41" s="14"/>
      <c r="E41" s="14"/>
      <c r="F41" s="5"/>
      <c r="G41" s="6"/>
      <c r="H41" s="14"/>
      <c r="I41" s="15"/>
    </row>
    <row r="42" spans="1:9" ht="14.25" x14ac:dyDescent="0.2">
      <c r="A42" s="93" t="s">
        <v>8</v>
      </c>
      <c r="B42" s="5">
        <v>3.0999999999999999E-3</v>
      </c>
      <c r="C42" s="6">
        <v>3.56E-2</v>
      </c>
      <c r="D42" s="14"/>
      <c r="E42" s="14"/>
      <c r="F42" s="5"/>
      <c r="G42" s="6"/>
      <c r="H42" s="14"/>
      <c r="I42" s="15"/>
    </row>
    <row r="43" spans="1:9" ht="14.25" x14ac:dyDescent="0.2">
      <c r="A43" s="93" t="s">
        <v>60</v>
      </c>
      <c r="B43" s="5">
        <v>1.9E-3</v>
      </c>
      <c r="C43" s="6">
        <v>4.6600000000000003E-2</v>
      </c>
      <c r="D43" s="14"/>
      <c r="E43" s="14"/>
      <c r="F43" s="5"/>
      <c r="G43" s="6"/>
      <c r="H43" s="14"/>
      <c r="I43" s="15"/>
    </row>
    <row r="44" spans="1:9" ht="14.25" x14ac:dyDescent="0.2">
      <c r="A44" s="93" t="s">
        <v>10</v>
      </c>
      <c r="B44" s="5">
        <v>2.9999999999999997E-4</v>
      </c>
      <c r="C44" s="6">
        <v>2.7000000000000001E-3</v>
      </c>
      <c r="D44" s="14"/>
      <c r="E44" s="14"/>
      <c r="F44" s="5"/>
      <c r="G44" s="6"/>
      <c r="H44" s="14"/>
      <c r="I44" s="15"/>
    </row>
    <row r="45" spans="1:9" ht="14.25" x14ac:dyDescent="0.2">
      <c r="A45" s="93" t="s">
        <v>11</v>
      </c>
      <c r="B45" s="5">
        <v>5.9999999999999995E-4</v>
      </c>
      <c r="C45" s="6">
        <v>1.2800000000000001E-2</v>
      </c>
      <c r="D45" s="14"/>
      <c r="E45" s="14"/>
      <c r="F45" s="5"/>
      <c r="G45" s="6"/>
      <c r="H45" s="14"/>
      <c r="I45" s="15"/>
    </row>
    <row r="46" spans="1:9" ht="14.25" x14ac:dyDescent="0.2">
      <c r="A46" s="93" t="s">
        <v>12</v>
      </c>
      <c r="B46" s="5">
        <v>0</v>
      </c>
      <c r="C46" s="6">
        <v>0</v>
      </c>
      <c r="D46" s="14"/>
      <c r="E46" s="14"/>
      <c r="F46" s="5"/>
      <c r="G46" s="6"/>
      <c r="H46" s="14"/>
      <c r="I46" s="15"/>
    </row>
    <row r="47" spans="1:9" ht="14.25" x14ac:dyDescent="0.2">
      <c r="A47" s="93" t="s">
        <v>13</v>
      </c>
      <c r="B47" s="5">
        <v>1E-4</v>
      </c>
      <c r="C47" s="6">
        <v>-2.0000000000000001E-4</v>
      </c>
      <c r="D47" s="14"/>
      <c r="E47" s="14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7.000000000000001E-4</v>
      </c>
      <c r="C50" s="6">
        <v>1.6200000000000003E-2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70">
        <v>2.0000000000000001E-4</v>
      </c>
      <c r="C54" s="67">
        <v>8.199999999999999E-3</v>
      </c>
      <c r="D54" s="77"/>
      <c r="E54" s="77"/>
      <c r="F54" s="70"/>
      <c r="G54" s="67"/>
      <c r="H54" s="77"/>
      <c r="I54" s="78"/>
    </row>
    <row r="55" spans="1:9" ht="15" x14ac:dyDescent="0.25">
      <c r="A55" s="94" t="s">
        <v>21</v>
      </c>
      <c r="B55" s="73">
        <f>SUM(B36:B54)</f>
        <v>4.7999999999999996E-3</v>
      </c>
      <c r="C55" s="74">
        <f>SUM(C36:C54)</f>
        <v>0.99999999999999989</v>
      </c>
      <c r="D55" s="75">
        <f t="shared" ref="D55:I55" si="9">SUM(D36:D54)</f>
        <v>0</v>
      </c>
      <c r="E55" s="75">
        <f t="shared" si="9"/>
        <v>0</v>
      </c>
      <c r="F55" s="73">
        <f t="shared" si="9"/>
        <v>0</v>
      </c>
      <c r="G55" s="74">
        <f t="shared" si="9"/>
        <v>0</v>
      </c>
      <c r="H55" s="76">
        <f t="shared" si="9"/>
        <v>0</v>
      </c>
      <c r="I55" s="76">
        <f t="shared" si="9"/>
        <v>0</v>
      </c>
    </row>
    <row r="56" spans="1:9" ht="15" x14ac:dyDescent="0.25">
      <c r="A56" s="95" t="s">
        <v>28</v>
      </c>
      <c r="B56" s="10">
        <v>1589.77067693457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1.9E-3</v>
      </c>
      <c r="C57" s="23">
        <v>0.93720000000000003</v>
      </c>
      <c r="D57" s="29"/>
      <c r="E57" s="29"/>
      <c r="F57" s="22"/>
      <c r="G57" s="23"/>
      <c r="H57" s="29"/>
      <c r="I57" s="30"/>
    </row>
    <row r="58" spans="1:9" ht="14.25" x14ac:dyDescent="0.2">
      <c r="A58" s="93" t="s">
        <v>23</v>
      </c>
      <c r="B58" s="70">
        <v>2.8999999999999998E-3</v>
      </c>
      <c r="C58" s="67">
        <v>6.2800000000000009E-2</v>
      </c>
      <c r="D58" s="79"/>
      <c r="E58" s="79"/>
      <c r="F58" s="80"/>
      <c r="G58" s="67"/>
      <c r="H58" s="77"/>
      <c r="I58" s="78"/>
    </row>
    <row r="59" spans="1:9" ht="15" x14ac:dyDescent="0.25">
      <c r="A59" s="94" t="s">
        <v>21</v>
      </c>
      <c r="B59" s="73">
        <f t="shared" ref="B59:I59" si="10">SUM(B57:B58)</f>
        <v>4.7999999999999996E-3</v>
      </c>
      <c r="C59" s="74">
        <f t="shared" si="10"/>
        <v>1</v>
      </c>
      <c r="D59" s="75">
        <f t="shared" si="10"/>
        <v>0</v>
      </c>
      <c r="E59" s="75">
        <f t="shared" si="10"/>
        <v>0</v>
      </c>
      <c r="F59" s="73">
        <f t="shared" si="10"/>
        <v>0</v>
      </c>
      <c r="G59" s="74">
        <f t="shared" si="10"/>
        <v>0</v>
      </c>
      <c r="H59" s="75">
        <f t="shared" si="10"/>
        <v>0</v>
      </c>
      <c r="I59" s="75">
        <f t="shared" si="10"/>
        <v>0</v>
      </c>
    </row>
    <row r="60" spans="1:9" ht="14.25" x14ac:dyDescent="0.2">
      <c r="A60" s="92" t="s">
        <v>24</v>
      </c>
      <c r="B60" s="22">
        <v>-4.0000000000000002E-4</v>
      </c>
      <c r="C60" s="23">
        <v>0.92019999999999991</v>
      </c>
      <c r="D60" s="29"/>
      <c r="E60" s="29"/>
      <c r="F60" s="22"/>
      <c r="G60" s="23"/>
      <c r="H60" s="29"/>
      <c r="I60" s="30"/>
    </row>
    <row r="61" spans="1:9" ht="14.25" x14ac:dyDescent="0.2">
      <c r="A61" s="93" t="s">
        <v>25</v>
      </c>
      <c r="B61" s="70">
        <v>5.1999999999999998E-3</v>
      </c>
      <c r="C61" s="67">
        <v>7.980000000000001E-2</v>
      </c>
      <c r="D61" s="79"/>
      <c r="E61" s="79"/>
      <c r="F61" s="80"/>
      <c r="G61" s="67"/>
      <c r="H61" s="77"/>
      <c r="I61" s="78"/>
    </row>
    <row r="62" spans="1:9" ht="15" x14ac:dyDescent="0.25">
      <c r="A62" s="96" t="s">
        <v>21</v>
      </c>
      <c r="B62" s="115">
        <f t="shared" ref="B62:I62" si="11">SUM(B60:B61)</f>
        <v>4.7999999999999996E-3</v>
      </c>
      <c r="C62" s="116">
        <f t="shared" si="11"/>
        <v>0.99999999999999989</v>
      </c>
      <c r="D62" s="117">
        <f t="shared" si="11"/>
        <v>0</v>
      </c>
      <c r="E62" s="117">
        <f t="shared" si="11"/>
        <v>0</v>
      </c>
      <c r="F62" s="115">
        <f t="shared" si="11"/>
        <v>0</v>
      </c>
      <c r="G62" s="116">
        <f t="shared" si="11"/>
        <v>0</v>
      </c>
      <c r="H62" s="117">
        <f t="shared" si="11"/>
        <v>0</v>
      </c>
      <c r="I62" s="117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opLeftCell="A16" zoomScale="80" zoomScaleNormal="80" workbookViewId="0">
      <selection activeCell="A33" sqref="A33"/>
    </sheetView>
  </sheetViews>
  <sheetFormatPr defaultColWidth="0" defaultRowHeight="12.75" zeroHeight="1" x14ac:dyDescent="0.2"/>
  <cols>
    <col min="1" max="1" width="55.5703125" customWidth="1"/>
    <col min="2" max="2" width="18.7109375" customWidth="1"/>
    <col min="3" max="3" width="18.5703125" customWidth="1"/>
    <col min="4" max="4" width="18.28515625" customWidth="1"/>
    <col min="5" max="5" width="16.7109375" customWidth="1"/>
    <col min="6" max="6" width="23.42578125" customWidth="1"/>
    <col min="7" max="8" width="21.42578125" customWidth="1"/>
    <col min="9" max="9" width="20.28515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02" t="s">
        <v>68</v>
      </c>
      <c r="B3" s="103" t="s">
        <v>69</v>
      </c>
      <c r="C3" s="107" t="s">
        <v>70</v>
      </c>
      <c r="D3" s="90" t="s">
        <v>71</v>
      </c>
      <c r="E3" s="90" t="s">
        <v>72</v>
      </c>
      <c r="F3" s="103" t="s">
        <v>73</v>
      </c>
      <c r="G3" s="107" t="s">
        <v>74</v>
      </c>
      <c r="H3" s="90" t="s">
        <v>75</v>
      </c>
      <c r="I3" s="90" t="s">
        <v>76</v>
      </c>
      <c r="J3" s="103" t="s">
        <v>77</v>
      </c>
      <c r="K3" s="107" t="s">
        <v>78</v>
      </c>
      <c r="L3" s="90" t="s">
        <v>79</v>
      </c>
      <c r="M3" s="90" t="s">
        <v>80</v>
      </c>
      <c r="N3" s="103" t="s">
        <v>81</v>
      </c>
      <c r="O3" s="107" t="s">
        <v>82</v>
      </c>
      <c r="P3" s="90" t="s">
        <v>83</v>
      </c>
      <c r="Q3" s="90" t="s">
        <v>84</v>
      </c>
      <c r="R3" s="103" t="s">
        <v>85</v>
      </c>
      <c r="S3" s="107" t="s">
        <v>86</v>
      </c>
      <c r="T3" s="90" t="s">
        <v>87</v>
      </c>
      <c r="U3" s="90" t="s">
        <v>88</v>
      </c>
      <c r="V3" s="103" t="s">
        <v>89</v>
      </c>
      <c r="W3" s="107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7">
        <v>44197</v>
      </c>
      <c r="D4" s="90">
        <v>44228</v>
      </c>
      <c r="E4" s="90">
        <v>44228</v>
      </c>
      <c r="F4" s="103">
        <v>44256</v>
      </c>
      <c r="G4" s="107">
        <v>44256</v>
      </c>
      <c r="H4" s="90">
        <v>44287</v>
      </c>
      <c r="I4" s="90">
        <v>44287</v>
      </c>
      <c r="J4" s="103">
        <v>44317</v>
      </c>
      <c r="K4" s="107">
        <v>44317</v>
      </c>
      <c r="L4" s="90">
        <v>44348</v>
      </c>
      <c r="M4" s="90">
        <v>44348</v>
      </c>
      <c r="N4" s="103">
        <v>44378</v>
      </c>
      <c r="O4" s="107">
        <v>44378</v>
      </c>
      <c r="P4" s="90">
        <v>44409</v>
      </c>
      <c r="Q4" s="90">
        <v>44409</v>
      </c>
      <c r="R4" s="103">
        <v>44440</v>
      </c>
      <c r="S4" s="107">
        <v>44440</v>
      </c>
      <c r="T4" s="90">
        <v>44470</v>
      </c>
      <c r="U4" s="90">
        <v>44470</v>
      </c>
      <c r="V4" s="103">
        <v>44501</v>
      </c>
      <c r="W4" s="107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-2.0000000000000001E-4</v>
      </c>
      <c r="C6" s="6">
        <v>5.1399999999999994E-2</v>
      </c>
      <c r="D6" s="14">
        <v>0</v>
      </c>
      <c r="E6" s="15">
        <v>0.12839999999999999</v>
      </c>
      <c r="F6" s="5">
        <v>0</v>
      </c>
      <c r="G6" s="6">
        <v>5.1999999999999998E-2</v>
      </c>
      <c r="H6" s="14"/>
      <c r="I6" s="15"/>
      <c r="J6" s="5"/>
      <c r="K6" s="6"/>
      <c r="L6" s="14"/>
      <c r="M6" s="14"/>
      <c r="N6" s="5"/>
      <c r="O6" s="6"/>
      <c r="P6" s="14"/>
      <c r="Q6" s="15"/>
      <c r="R6" s="5"/>
      <c r="S6" s="6"/>
      <c r="T6" s="14"/>
      <c r="U6" s="15"/>
      <c r="V6" s="5"/>
      <c r="W6" s="6"/>
      <c r="X6" s="34"/>
      <c r="Y6" s="35"/>
    </row>
    <row r="7" spans="1:25" ht="14.25" x14ac:dyDescent="0.2">
      <c r="A7" s="93" t="s">
        <v>3</v>
      </c>
      <c r="B7" s="5">
        <v>0</v>
      </c>
      <c r="C7" s="6">
        <v>0.86560000000000004</v>
      </c>
      <c r="D7" s="14">
        <v>-1E-4</v>
      </c>
      <c r="E7" s="15">
        <v>0.80500000000000005</v>
      </c>
      <c r="F7" s="5">
        <v>-1E-4</v>
      </c>
      <c r="G7" s="6">
        <v>0.89800000000000002</v>
      </c>
      <c r="H7" s="14"/>
      <c r="I7" s="15"/>
      <c r="J7" s="5"/>
      <c r="K7" s="6"/>
      <c r="L7" s="14"/>
      <c r="M7" s="14"/>
      <c r="N7" s="5"/>
      <c r="O7" s="6"/>
      <c r="P7" s="14"/>
      <c r="Q7" s="15"/>
      <c r="R7" s="5"/>
      <c r="S7" s="6"/>
      <c r="T7" s="14"/>
      <c r="U7" s="15"/>
      <c r="V7" s="5"/>
      <c r="W7" s="6"/>
      <c r="X7" s="34"/>
      <c r="Y7" s="3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4"/>
      <c r="N8" s="5"/>
      <c r="O8" s="6"/>
      <c r="P8" s="14"/>
      <c r="Q8" s="15"/>
      <c r="R8" s="5"/>
      <c r="S8" s="6"/>
      <c r="T8" s="14"/>
      <c r="U8" s="15"/>
      <c r="V8" s="5"/>
      <c r="W8" s="6"/>
      <c r="X8" s="34"/>
      <c r="Y8" s="3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4"/>
      <c r="N9" s="5"/>
      <c r="O9" s="6"/>
      <c r="P9" s="14"/>
      <c r="Q9" s="15"/>
      <c r="R9" s="5"/>
      <c r="S9" s="6"/>
      <c r="T9" s="14"/>
      <c r="U9" s="15"/>
      <c r="V9" s="5"/>
      <c r="W9" s="6"/>
      <c r="X9" s="34"/>
      <c r="Y9" s="35"/>
    </row>
    <row r="10" spans="1:25" ht="14.25" x14ac:dyDescent="0.2">
      <c r="A10" s="93" t="s">
        <v>6</v>
      </c>
      <c r="B10" s="5">
        <v>2.9999999999999997E-4</v>
      </c>
      <c r="C10" s="6">
        <v>2.5099999999999997E-2</v>
      </c>
      <c r="D10" s="14">
        <v>1E-4</v>
      </c>
      <c r="E10" s="15">
        <v>2.18E-2</v>
      </c>
      <c r="F10" s="5">
        <v>-1E-4</v>
      </c>
      <c r="G10" s="6">
        <v>1.7600000000000001E-2</v>
      </c>
      <c r="H10" s="14"/>
      <c r="I10" s="15"/>
      <c r="J10" s="5"/>
      <c r="K10" s="6"/>
      <c r="L10" s="14"/>
      <c r="M10" s="14"/>
      <c r="N10" s="5"/>
      <c r="O10" s="6"/>
      <c r="P10" s="14"/>
      <c r="Q10" s="15"/>
      <c r="R10" s="5"/>
      <c r="S10" s="6"/>
      <c r="T10" s="14"/>
      <c r="U10" s="15"/>
      <c r="V10" s="5"/>
      <c r="W10" s="6"/>
      <c r="X10" s="34"/>
      <c r="Y10" s="35"/>
    </row>
    <row r="11" spans="1:25" ht="14.25" x14ac:dyDescent="0.2">
      <c r="A11" s="93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/>
      <c r="I11" s="15"/>
      <c r="J11" s="5"/>
      <c r="K11" s="6"/>
      <c r="L11" s="14"/>
      <c r="M11" s="14"/>
      <c r="N11" s="5"/>
      <c r="O11" s="6"/>
      <c r="P11" s="14"/>
      <c r="Q11" s="15"/>
      <c r="R11" s="5"/>
      <c r="S11" s="6"/>
      <c r="T11" s="14"/>
      <c r="U11" s="15"/>
      <c r="V11" s="5"/>
      <c r="W11" s="6"/>
      <c r="X11" s="34"/>
      <c r="Y11" s="35"/>
    </row>
    <row r="12" spans="1:25" ht="14.25" x14ac:dyDescent="0.2">
      <c r="A12" s="93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/>
      <c r="I12" s="15"/>
      <c r="J12" s="5"/>
      <c r="K12" s="6"/>
      <c r="L12" s="14"/>
      <c r="M12" s="14"/>
      <c r="N12" s="5"/>
      <c r="O12" s="6"/>
      <c r="P12" s="14"/>
      <c r="Q12" s="15"/>
      <c r="R12" s="5"/>
      <c r="S12" s="6"/>
      <c r="T12" s="14"/>
      <c r="U12" s="15"/>
      <c r="V12" s="5"/>
      <c r="W12" s="6"/>
      <c r="X12" s="34"/>
      <c r="Y12" s="35"/>
    </row>
    <row r="13" spans="1:25" ht="14.25" x14ac:dyDescent="0.2">
      <c r="A13" s="93" t="s">
        <v>60</v>
      </c>
      <c r="B13" s="5">
        <v>1E-4</v>
      </c>
      <c r="C13" s="6">
        <v>5.0300000000000004E-2</v>
      </c>
      <c r="D13" s="14">
        <v>-1E-4</v>
      </c>
      <c r="E13" s="15">
        <v>3.6699999999999997E-2</v>
      </c>
      <c r="F13" s="5">
        <v>0</v>
      </c>
      <c r="G13" s="6">
        <v>2.4799999999999999E-2</v>
      </c>
      <c r="H13" s="14"/>
      <c r="I13" s="15"/>
      <c r="J13" s="5"/>
      <c r="K13" s="6"/>
      <c r="L13" s="14"/>
      <c r="M13" s="14"/>
      <c r="N13" s="5"/>
      <c r="O13" s="6"/>
      <c r="P13" s="14"/>
      <c r="Q13" s="15"/>
      <c r="R13" s="5"/>
      <c r="S13" s="6"/>
      <c r="T13" s="14"/>
      <c r="U13" s="15"/>
      <c r="V13" s="5"/>
      <c r="W13" s="6"/>
      <c r="X13" s="34"/>
      <c r="Y13" s="35"/>
    </row>
    <row r="14" spans="1:25" ht="14.25" x14ac:dyDescent="0.2">
      <c r="A14" s="93" t="s">
        <v>10</v>
      </c>
      <c r="B14" s="5">
        <v>2.0000000000000001E-4</v>
      </c>
      <c r="C14" s="6">
        <v>5.6999999999999993E-3</v>
      </c>
      <c r="D14" s="14">
        <v>0</v>
      </c>
      <c r="E14" s="15">
        <v>6.0999999999999995E-3</v>
      </c>
      <c r="F14" s="5">
        <v>0</v>
      </c>
      <c r="G14" s="6">
        <v>0</v>
      </c>
      <c r="H14" s="14"/>
      <c r="I14" s="15"/>
      <c r="J14" s="5"/>
      <c r="K14" s="6"/>
      <c r="L14" s="14"/>
      <c r="M14" s="14"/>
      <c r="N14" s="5"/>
      <c r="O14" s="6"/>
      <c r="P14" s="14"/>
      <c r="Q14" s="15"/>
      <c r="R14" s="5"/>
      <c r="S14" s="6"/>
      <c r="T14" s="14"/>
      <c r="U14" s="15"/>
      <c r="V14" s="5"/>
      <c r="W14" s="6"/>
      <c r="X14" s="34"/>
      <c r="Y14" s="35"/>
    </row>
    <row r="15" spans="1:25" ht="14.25" x14ac:dyDescent="0.2">
      <c r="A15" s="93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/>
      <c r="I15" s="15"/>
      <c r="J15" s="5"/>
      <c r="K15" s="6"/>
      <c r="L15" s="14"/>
      <c r="M15" s="14"/>
      <c r="N15" s="5"/>
      <c r="O15" s="6"/>
      <c r="P15" s="14"/>
      <c r="Q15" s="15"/>
      <c r="R15" s="5"/>
      <c r="S15" s="6"/>
      <c r="T15" s="14"/>
      <c r="U15" s="15"/>
      <c r="V15" s="5"/>
      <c r="W15" s="6"/>
      <c r="X15" s="34"/>
      <c r="Y15" s="35"/>
    </row>
    <row r="16" spans="1:25" ht="14.25" x14ac:dyDescent="0.2">
      <c r="A16" s="93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/>
      <c r="I16" s="15"/>
      <c r="J16" s="5"/>
      <c r="K16" s="6"/>
      <c r="L16" s="14"/>
      <c r="M16" s="14"/>
      <c r="N16" s="5"/>
      <c r="O16" s="6"/>
      <c r="P16" s="14"/>
      <c r="Q16" s="15"/>
      <c r="R16" s="5"/>
      <c r="S16" s="6"/>
      <c r="T16" s="14"/>
      <c r="U16" s="15"/>
      <c r="V16" s="5"/>
      <c r="W16" s="6"/>
      <c r="X16" s="34"/>
      <c r="Y16" s="35"/>
    </row>
    <row r="17" spans="1:25" ht="14.25" x14ac:dyDescent="0.2">
      <c r="A17" s="93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/>
      <c r="I17" s="15"/>
      <c r="J17" s="5"/>
      <c r="K17" s="6"/>
      <c r="L17" s="14"/>
      <c r="M17" s="14"/>
      <c r="N17" s="5"/>
      <c r="O17" s="6"/>
      <c r="P17" s="14"/>
      <c r="Q17" s="15"/>
      <c r="R17" s="5"/>
      <c r="S17" s="6"/>
      <c r="T17" s="14"/>
      <c r="U17" s="15"/>
      <c r="V17" s="5"/>
      <c r="W17" s="6"/>
      <c r="X17" s="34"/>
      <c r="Y17" s="35"/>
    </row>
    <row r="18" spans="1:25" ht="14.25" x14ac:dyDescent="0.2">
      <c r="A18" s="93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/>
      <c r="I18" s="15"/>
      <c r="J18" s="5"/>
      <c r="K18" s="6"/>
      <c r="L18" s="14"/>
      <c r="M18" s="14"/>
      <c r="N18" s="5"/>
      <c r="O18" s="6"/>
      <c r="P18" s="14"/>
      <c r="Q18" s="15"/>
      <c r="R18" s="5"/>
      <c r="S18" s="6"/>
      <c r="T18" s="14"/>
      <c r="U18" s="15"/>
      <c r="V18" s="5"/>
      <c r="W18" s="6"/>
      <c r="X18" s="34"/>
      <c r="Y18" s="3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4"/>
      <c r="N19" s="5"/>
      <c r="O19" s="6"/>
      <c r="P19" s="14"/>
      <c r="Q19" s="15"/>
      <c r="R19" s="5"/>
      <c r="S19" s="6"/>
      <c r="T19" s="14"/>
      <c r="U19" s="15"/>
      <c r="V19" s="5"/>
      <c r="W19" s="6"/>
      <c r="X19" s="34"/>
      <c r="Y19" s="35"/>
    </row>
    <row r="20" spans="1:25" ht="14.25" x14ac:dyDescent="0.2">
      <c r="A20" s="93" t="s">
        <v>16</v>
      </c>
      <c r="B20" s="5">
        <v>2.0000000000000001E-4</v>
      </c>
      <c r="C20" s="6">
        <v>1.9E-3</v>
      </c>
      <c r="D20" s="14">
        <v>0</v>
      </c>
      <c r="E20" s="15">
        <v>2E-3</v>
      </c>
      <c r="F20" s="5">
        <v>5.0000000000000001E-4</v>
      </c>
      <c r="G20" s="6">
        <v>7.6E-3</v>
      </c>
      <c r="H20" s="14"/>
      <c r="I20" s="15"/>
      <c r="J20" s="5"/>
      <c r="K20" s="6"/>
      <c r="L20" s="14"/>
      <c r="M20" s="14"/>
      <c r="N20" s="5"/>
      <c r="O20" s="6"/>
      <c r="P20" s="14"/>
      <c r="Q20" s="15"/>
      <c r="R20" s="5"/>
      <c r="S20" s="6"/>
      <c r="T20" s="14"/>
      <c r="U20" s="15"/>
      <c r="V20" s="5"/>
      <c r="W20" s="6"/>
      <c r="X20" s="34"/>
      <c r="Y20" s="3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4"/>
      <c r="N21" s="5"/>
      <c r="O21" s="6"/>
      <c r="P21" s="14"/>
      <c r="Q21" s="15"/>
      <c r="R21" s="5"/>
      <c r="S21" s="6"/>
      <c r="T21" s="14"/>
      <c r="U21" s="15"/>
      <c r="V21" s="5"/>
      <c r="W21" s="6"/>
      <c r="X21" s="34"/>
      <c r="Y21" s="3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4"/>
      <c r="N22" s="5"/>
      <c r="O22" s="6"/>
      <c r="P22" s="14"/>
      <c r="Q22" s="15"/>
      <c r="R22" s="5"/>
      <c r="S22" s="6"/>
      <c r="T22" s="14"/>
      <c r="U22" s="15"/>
      <c r="V22" s="5"/>
      <c r="W22" s="6"/>
      <c r="X22" s="34"/>
      <c r="Y22" s="3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4"/>
      <c r="N23" s="5"/>
      <c r="O23" s="6"/>
      <c r="P23" s="14"/>
      <c r="Q23" s="15"/>
      <c r="R23" s="5"/>
      <c r="S23" s="6"/>
      <c r="T23" s="14"/>
      <c r="U23" s="15"/>
      <c r="V23" s="5"/>
      <c r="W23" s="6"/>
      <c r="X23" s="34"/>
      <c r="Y23" s="35"/>
    </row>
    <row r="24" spans="1:25" ht="14.25" x14ac:dyDescent="0.2">
      <c r="A24" s="93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/>
      <c r="I24" s="15"/>
      <c r="J24" s="5"/>
      <c r="K24" s="6"/>
      <c r="L24" s="14"/>
      <c r="M24" s="14"/>
      <c r="N24" s="5"/>
      <c r="O24" s="6"/>
      <c r="P24" s="14"/>
      <c r="Q24" s="15"/>
      <c r="R24" s="5"/>
      <c r="S24" s="6"/>
      <c r="T24" s="14"/>
      <c r="U24" s="15"/>
      <c r="V24" s="5"/>
      <c r="W24" s="6"/>
      <c r="X24" s="34"/>
      <c r="Y24" s="35"/>
    </row>
    <row r="25" spans="1:25" ht="15" x14ac:dyDescent="0.25">
      <c r="A25" s="94" t="s">
        <v>21</v>
      </c>
      <c r="B25" s="8">
        <f t="shared" ref="B25:I25" si="0">SUM(B6:B24)</f>
        <v>5.9999999999999995E-4</v>
      </c>
      <c r="C25" s="8">
        <f t="shared" si="0"/>
        <v>1</v>
      </c>
      <c r="D25" s="16">
        <f t="shared" si="0"/>
        <v>-1E-4</v>
      </c>
      <c r="E25" s="17">
        <f t="shared" si="0"/>
        <v>1</v>
      </c>
      <c r="F25" s="7">
        <f t="shared" si="0"/>
        <v>3.0000000000000003E-4</v>
      </c>
      <c r="G25" s="8">
        <f>SUM(G6:G24)</f>
        <v>1</v>
      </c>
      <c r="H25" s="16">
        <f t="shared" si="0"/>
        <v>0</v>
      </c>
      <c r="I25" s="17">
        <f t="shared" si="0"/>
        <v>0</v>
      </c>
      <c r="J25" s="7">
        <f t="shared" ref="J25:P25" si="1">SUM(J6:J24)</f>
        <v>0</v>
      </c>
      <c r="K25" s="8">
        <f t="shared" si="1"/>
        <v>0</v>
      </c>
      <c r="L25" s="16">
        <f t="shared" si="1"/>
        <v>0</v>
      </c>
      <c r="M25" s="16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>SUM(Q6:Q24)</f>
        <v>0</v>
      </c>
      <c r="R25" s="7">
        <f t="shared" ref="R25:W25" si="2">SUM(R6:R24)</f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42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143.63700348831</v>
      </c>
      <c r="C26" s="11"/>
      <c r="D26" s="18">
        <v>-26.33579606858002</v>
      </c>
      <c r="E26" s="11"/>
      <c r="F26" s="10">
        <v>71.073314081829992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43"/>
      <c r="Y26" s="44"/>
    </row>
    <row r="27" spans="1:25" ht="14.25" x14ac:dyDescent="0.2">
      <c r="A27" s="92" t="s">
        <v>22</v>
      </c>
      <c r="B27" s="22">
        <v>5.9999999999999995E-4</v>
      </c>
      <c r="C27" s="23">
        <v>0.99430000000000007</v>
      </c>
      <c r="D27" s="29">
        <v>-1E-4</v>
      </c>
      <c r="E27" s="30">
        <v>0.99390000000000001</v>
      </c>
      <c r="F27" s="22">
        <v>2.9999999999999997E-4</v>
      </c>
      <c r="G27" s="23">
        <v>1</v>
      </c>
      <c r="H27" s="29"/>
      <c r="I27" s="30"/>
      <c r="J27" s="22"/>
      <c r="K27" s="23"/>
      <c r="L27" s="29"/>
      <c r="M27" s="29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45"/>
      <c r="Y27" s="46"/>
    </row>
    <row r="28" spans="1:25" ht="14.25" x14ac:dyDescent="0.2">
      <c r="A28" s="93" t="s">
        <v>23</v>
      </c>
      <c r="B28" s="5">
        <v>0</v>
      </c>
      <c r="C28" s="6">
        <v>5.6999999999999993E-3</v>
      </c>
      <c r="D28" s="14">
        <v>0</v>
      </c>
      <c r="E28" s="15">
        <v>6.0999999999999995E-3</v>
      </c>
      <c r="F28" s="5">
        <v>0</v>
      </c>
      <c r="G28" s="6">
        <v>0</v>
      </c>
      <c r="H28" s="14"/>
      <c r="I28" s="15"/>
      <c r="J28" s="5"/>
      <c r="K28" s="6"/>
      <c r="L28" s="29"/>
      <c r="M28" s="30"/>
      <c r="N28" s="5"/>
      <c r="O28" s="6"/>
      <c r="P28" s="14"/>
      <c r="Q28" s="15"/>
      <c r="R28" s="5"/>
      <c r="S28" s="6"/>
      <c r="T28" s="14"/>
      <c r="U28" s="15"/>
      <c r="V28" s="5"/>
      <c r="W28" s="6"/>
      <c r="X28" s="34"/>
      <c r="Y28" s="35"/>
    </row>
    <row r="29" spans="1:25" ht="15" x14ac:dyDescent="0.25">
      <c r="A29" s="94" t="s">
        <v>21</v>
      </c>
      <c r="B29" s="8">
        <f t="shared" ref="B29:G29" si="3">SUM(B27:B28)</f>
        <v>5.9999999999999995E-4</v>
      </c>
      <c r="C29" s="8">
        <f t="shared" si="3"/>
        <v>1</v>
      </c>
      <c r="D29" s="16">
        <f t="shared" si="3"/>
        <v>-1E-4</v>
      </c>
      <c r="E29" s="17">
        <f t="shared" si="3"/>
        <v>1</v>
      </c>
      <c r="F29" s="24">
        <f t="shared" si="3"/>
        <v>2.9999999999999997E-4</v>
      </c>
      <c r="G29" s="8">
        <f t="shared" si="3"/>
        <v>1</v>
      </c>
      <c r="H29" s="16">
        <f>SUM(H27:H28)</f>
        <v>0</v>
      </c>
      <c r="I29" s="17">
        <f>SUM(I27:I28)</f>
        <v>0</v>
      </c>
      <c r="J29" s="24">
        <f>SUM(J27:J28)</f>
        <v>0</v>
      </c>
      <c r="K29" s="24">
        <f>SUM(K27:K28)</f>
        <v>0</v>
      </c>
      <c r="L29" s="16">
        <f t="shared" ref="L29:Q29" si="4">SUM(L27:L28)</f>
        <v>0</v>
      </c>
      <c r="M29" s="17">
        <f t="shared" si="4"/>
        <v>0</v>
      </c>
      <c r="N29" s="24">
        <f t="shared" si="4"/>
        <v>0</v>
      </c>
      <c r="O29" s="24">
        <f t="shared" si="4"/>
        <v>0</v>
      </c>
      <c r="P29" s="16">
        <f t="shared" si="4"/>
        <v>0</v>
      </c>
      <c r="Q29" s="16">
        <f t="shared" si="4"/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6">
        <f>SUM(U27:U28)</f>
        <v>0</v>
      </c>
      <c r="V29" s="24">
        <f t="shared" si="5"/>
        <v>0</v>
      </c>
      <c r="W29" s="24">
        <f t="shared" si="5"/>
        <v>0</v>
      </c>
      <c r="X29" s="42">
        <f>SUM(X27:X28)</f>
        <v>0</v>
      </c>
      <c r="Y29" s="16">
        <f>SUM(Y27:Y28)</f>
        <v>0</v>
      </c>
    </row>
    <row r="30" spans="1:25" ht="14.25" x14ac:dyDescent="0.2">
      <c r="A30" s="92" t="s">
        <v>24</v>
      </c>
      <c r="B30" s="22">
        <v>5.0000000000000001E-4</v>
      </c>
      <c r="C30" s="23">
        <v>0.99809999999999999</v>
      </c>
      <c r="D30" s="29">
        <v>-1E-4</v>
      </c>
      <c r="E30" s="30">
        <v>0.998</v>
      </c>
      <c r="F30" s="22">
        <v>-1E-4</v>
      </c>
      <c r="G30" s="23">
        <v>0.99239999999999995</v>
      </c>
      <c r="H30" s="29"/>
      <c r="I30" s="30"/>
      <c r="J30" s="22"/>
      <c r="K30" s="23"/>
      <c r="L30" s="29"/>
      <c r="M30" s="29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45"/>
      <c r="Y30" s="46"/>
    </row>
    <row r="31" spans="1:25" ht="14.25" x14ac:dyDescent="0.2">
      <c r="A31" s="93" t="s">
        <v>25</v>
      </c>
      <c r="B31" s="5">
        <v>1E-4</v>
      </c>
      <c r="C31" s="6">
        <v>1.9E-3</v>
      </c>
      <c r="D31" s="14">
        <v>0</v>
      </c>
      <c r="E31" s="15">
        <v>2E-3</v>
      </c>
      <c r="F31" s="5">
        <v>4.0000000000000002E-4</v>
      </c>
      <c r="G31" s="6">
        <v>7.6E-3</v>
      </c>
      <c r="H31" s="14"/>
      <c r="I31" s="15"/>
      <c r="J31" s="5"/>
      <c r="K31" s="6"/>
      <c r="L31" s="29"/>
      <c r="M31" s="30"/>
      <c r="N31" s="5"/>
      <c r="O31" s="6"/>
      <c r="P31" s="14"/>
      <c r="Q31" s="15"/>
      <c r="R31" s="5"/>
      <c r="S31" s="6"/>
      <c r="T31" s="14"/>
      <c r="U31" s="15"/>
      <c r="V31" s="5"/>
      <c r="W31" s="6"/>
      <c r="X31" s="34"/>
      <c r="Y31" s="35"/>
    </row>
    <row r="32" spans="1:25" ht="15" x14ac:dyDescent="0.25">
      <c r="A32" s="96" t="s">
        <v>21</v>
      </c>
      <c r="B32" s="98">
        <f t="shared" ref="B32:G32" si="6">SUM(B30:B31)</f>
        <v>6.0000000000000006E-4</v>
      </c>
      <c r="C32" s="98">
        <f t="shared" si="6"/>
        <v>1</v>
      </c>
      <c r="D32" s="99">
        <f t="shared" si="6"/>
        <v>-1E-4</v>
      </c>
      <c r="E32" s="100">
        <f t="shared" si="6"/>
        <v>1</v>
      </c>
      <c r="F32" s="97">
        <f t="shared" si="6"/>
        <v>3.0000000000000003E-4</v>
      </c>
      <c r="G32" s="98">
        <f t="shared" si="6"/>
        <v>1</v>
      </c>
      <c r="H32" s="99">
        <f>SUM(H30:H31)</f>
        <v>0</v>
      </c>
      <c r="I32" s="100">
        <f>SUM(I30:I31)</f>
        <v>0</v>
      </c>
      <c r="J32" s="97">
        <f>SUM(J30:J31)</f>
        <v>0</v>
      </c>
      <c r="K32" s="97">
        <f>SUM(K30:K31)</f>
        <v>0</v>
      </c>
      <c r="L32" s="99">
        <f t="shared" ref="L32:Q32" si="7">SUM(L30:L31)</f>
        <v>0</v>
      </c>
      <c r="M32" s="100">
        <f t="shared" si="7"/>
        <v>0</v>
      </c>
      <c r="N32" s="97">
        <f t="shared" si="7"/>
        <v>0</v>
      </c>
      <c r="O32" s="97">
        <f t="shared" si="7"/>
        <v>0</v>
      </c>
      <c r="P32" s="99">
        <f t="shared" si="7"/>
        <v>0</v>
      </c>
      <c r="Q32" s="99">
        <f t="shared" si="7"/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99">
        <f>SUM(U30:U31)</f>
        <v>0</v>
      </c>
      <c r="V32" s="97">
        <f t="shared" si="8"/>
        <v>0</v>
      </c>
      <c r="W32" s="97">
        <f t="shared" si="8"/>
        <v>0</v>
      </c>
      <c r="X32" s="101">
        <f>SUM(X30:X31)</f>
        <v>0</v>
      </c>
      <c r="Y32" s="99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14.2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-2.0000000000000001E-4</v>
      </c>
      <c r="C36" s="6">
        <v>5.1999999999999998E-2</v>
      </c>
      <c r="D36" s="14"/>
      <c r="E36" s="14"/>
      <c r="F36" s="5"/>
      <c r="G36" s="6"/>
      <c r="H36" s="14"/>
      <c r="I36" s="15"/>
    </row>
    <row r="37" spans="1:9" ht="14.25" x14ac:dyDescent="0.2">
      <c r="A37" s="93" t="s">
        <v>3</v>
      </c>
      <c r="B37" s="5">
        <v>-2.0000000000000001E-4</v>
      </c>
      <c r="C37" s="6">
        <v>0.89800000000000002</v>
      </c>
      <c r="D37" s="14"/>
      <c r="E37" s="14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9" ht="14.25" x14ac:dyDescent="0.2">
      <c r="A40" s="93" t="s">
        <v>6</v>
      </c>
      <c r="B40" s="5">
        <v>2.9999999999999997E-4</v>
      </c>
      <c r="C40" s="6">
        <v>1.7600000000000001E-2</v>
      </c>
      <c r="D40" s="14"/>
      <c r="E40" s="14"/>
      <c r="F40" s="5"/>
      <c r="G40" s="6"/>
      <c r="H40" s="14"/>
      <c r="I40" s="15"/>
    </row>
    <row r="41" spans="1:9" ht="14.25" x14ac:dyDescent="0.2">
      <c r="A41" s="93" t="s">
        <v>7</v>
      </c>
      <c r="B41" s="5">
        <v>0</v>
      </c>
      <c r="C41" s="6">
        <v>0</v>
      </c>
      <c r="D41" s="14"/>
      <c r="E41" s="14"/>
      <c r="F41" s="5"/>
      <c r="G41" s="6"/>
      <c r="H41" s="14"/>
      <c r="I41" s="15"/>
    </row>
    <row r="42" spans="1:9" ht="14.25" x14ac:dyDescent="0.2">
      <c r="A42" s="93" t="s">
        <v>8</v>
      </c>
      <c r="B42" s="5">
        <v>0</v>
      </c>
      <c r="C42" s="6">
        <v>0</v>
      </c>
      <c r="D42" s="14"/>
      <c r="E42" s="14"/>
      <c r="F42" s="5"/>
      <c r="G42" s="6"/>
      <c r="H42" s="14"/>
      <c r="I42" s="15"/>
    </row>
    <row r="43" spans="1:9" ht="14.25" x14ac:dyDescent="0.2">
      <c r="A43" s="93" t="s">
        <v>60</v>
      </c>
      <c r="B43" s="5">
        <v>1E-4</v>
      </c>
      <c r="C43" s="6">
        <v>2.4799999999999999E-2</v>
      </c>
      <c r="D43" s="14"/>
      <c r="E43" s="14"/>
      <c r="F43" s="5"/>
      <c r="G43" s="6"/>
      <c r="H43" s="14"/>
      <c r="I43" s="15"/>
    </row>
    <row r="44" spans="1:9" ht="14.25" x14ac:dyDescent="0.2">
      <c r="A44" s="93" t="s">
        <v>10</v>
      </c>
      <c r="B44" s="5">
        <v>2.0000000000000001E-4</v>
      </c>
      <c r="C44" s="6">
        <v>0</v>
      </c>
      <c r="D44" s="14"/>
      <c r="E44" s="14"/>
      <c r="F44" s="5"/>
      <c r="G44" s="6"/>
      <c r="H44" s="14"/>
      <c r="I44" s="15"/>
    </row>
    <row r="45" spans="1:9" ht="14.25" x14ac:dyDescent="0.2">
      <c r="A45" s="93" t="s">
        <v>11</v>
      </c>
      <c r="B45" s="5">
        <v>0</v>
      </c>
      <c r="C45" s="6">
        <v>0</v>
      </c>
      <c r="D45" s="14"/>
      <c r="E45" s="14"/>
      <c r="F45" s="5"/>
      <c r="G45" s="6"/>
      <c r="H45" s="14"/>
      <c r="I45" s="15"/>
    </row>
    <row r="46" spans="1:9" ht="14.25" x14ac:dyDescent="0.2">
      <c r="A46" s="93" t="s">
        <v>12</v>
      </c>
      <c r="B46" s="5">
        <v>0</v>
      </c>
      <c r="C46" s="6">
        <v>0</v>
      </c>
      <c r="D46" s="14"/>
      <c r="E46" s="14"/>
      <c r="F46" s="5"/>
      <c r="G46" s="6"/>
      <c r="H46" s="14"/>
      <c r="I46" s="15"/>
    </row>
    <row r="47" spans="1:9" ht="14.25" x14ac:dyDescent="0.2">
      <c r="A47" s="93" t="s">
        <v>13</v>
      </c>
      <c r="B47" s="5">
        <v>0</v>
      </c>
      <c r="C47" s="6">
        <v>0</v>
      </c>
      <c r="D47" s="14"/>
      <c r="E47" s="14"/>
      <c r="F47" s="5"/>
      <c r="G47" s="6"/>
      <c r="H47" s="14"/>
      <c r="I47" s="15"/>
    </row>
    <row r="48" spans="1:9" ht="14.25" x14ac:dyDescent="0.2">
      <c r="A48" s="93" t="s">
        <v>14</v>
      </c>
      <c r="B48" s="5">
        <v>0</v>
      </c>
      <c r="C48" s="6">
        <v>0</v>
      </c>
      <c r="D48" s="14"/>
      <c r="E48" s="14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9" ht="14.25" x14ac:dyDescent="0.2">
      <c r="A50" s="93" t="s">
        <v>16</v>
      </c>
      <c r="B50" s="5">
        <v>5.9999999999999995E-4</v>
      </c>
      <c r="C50" s="6">
        <v>7.6E-3</v>
      </c>
      <c r="D50" s="14"/>
      <c r="E50" s="14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9" ht="14.25" x14ac:dyDescent="0.2">
      <c r="A54" s="93" t="s">
        <v>20</v>
      </c>
      <c r="B54" s="5">
        <v>0</v>
      </c>
      <c r="C54" s="6">
        <v>0</v>
      </c>
      <c r="D54" s="14"/>
      <c r="E54" s="14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7.9999999999999993E-4</v>
      </c>
      <c r="C55" s="8">
        <f>SUM(C36:C54)</f>
        <v>1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7">
        <f t="shared" si="9"/>
        <v>0</v>
      </c>
      <c r="H55" s="17">
        <f t="shared" si="9"/>
        <v>0</v>
      </c>
      <c r="I55" s="17">
        <f t="shared" si="9"/>
        <v>0</v>
      </c>
    </row>
    <row r="56" spans="1:9" ht="15" x14ac:dyDescent="0.25">
      <c r="A56" s="95" t="s">
        <v>28</v>
      </c>
      <c r="B56" s="10">
        <v>188.37452150155997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8.0000000000000004E-4</v>
      </c>
      <c r="C57" s="23">
        <v>1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0</v>
      </c>
      <c r="C58" s="6">
        <v>0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 t="shared" ref="B59:I59" si="10">SUM(B57:B58)</f>
        <v>8.0000000000000004E-4</v>
      </c>
      <c r="C59" s="8">
        <f t="shared" si="10"/>
        <v>1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24">
        <f t="shared" si="10"/>
        <v>0</v>
      </c>
      <c r="H59" s="16">
        <f t="shared" si="10"/>
        <v>0</v>
      </c>
      <c r="I59" s="16">
        <f t="shared" si="10"/>
        <v>0</v>
      </c>
    </row>
    <row r="60" spans="1:9" ht="14.25" x14ac:dyDescent="0.2">
      <c r="A60" s="92" t="s">
        <v>24</v>
      </c>
      <c r="B60" s="22">
        <v>2.9999999999999997E-4</v>
      </c>
      <c r="C60" s="23">
        <v>0.99239999999999995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5.0000000000000001E-4</v>
      </c>
      <c r="C61" s="6">
        <v>7.6E-3</v>
      </c>
      <c r="D61" s="14"/>
      <c r="E61" s="15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1">SUM(B60:B61)</f>
        <v>7.9999999999999993E-4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7">
        <f t="shared" si="11"/>
        <v>0</v>
      </c>
      <c r="H62" s="99">
        <f t="shared" si="11"/>
        <v>0</v>
      </c>
      <c r="I62" s="99">
        <f t="shared" si="11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topLeftCell="A10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52.140625" customWidth="1"/>
    <col min="2" max="2" width="18.28515625" customWidth="1"/>
    <col min="3" max="3" width="17.28515625" customWidth="1"/>
    <col min="4" max="4" width="19.28515625" customWidth="1"/>
    <col min="5" max="5" width="16.5703125" customWidth="1"/>
    <col min="6" max="6" width="21.42578125" customWidth="1"/>
    <col min="7" max="7" width="21.7109375" customWidth="1"/>
    <col min="8" max="8" width="21.42578125" customWidth="1"/>
    <col min="9" max="9" width="18.85546875" customWidth="1"/>
    <col min="10" max="12" width="11.42578125" customWidth="1"/>
    <col min="13" max="13" width="11.7109375" customWidth="1"/>
    <col min="14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118" t="s">
        <v>2</v>
      </c>
      <c r="B6" s="5">
        <v>2.0000000000000001E-4</v>
      </c>
      <c r="C6" s="6">
        <v>5.62E-2</v>
      </c>
      <c r="D6" s="14">
        <v>2.0000000000000001E-4</v>
      </c>
      <c r="E6" s="15">
        <v>7.2999999999999995E-2</v>
      </c>
      <c r="F6" s="5">
        <v>5.9999999999999995E-4</v>
      </c>
      <c r="G6" s="6">
        <v>0.158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93" t="s">
        <v>3</v>
      </c>
      <c r="B7" s="5">
        <v>2.0000000000000001E-4</v>
      </c>
      <c r="C7" s="6">
        <v>0.1313</v>
      </c>
      <c r="D7" s="14">
        <v>-1.8E-3</v>
      </c>
      <c r="E7" s="15">
        <v>0.12710000000000002</v>
      </c>
      <c r="F7" s="5">
        <v>8.0000000000000004E-4</v>
      </c>
      <c r="G7" s="6">
        <v>0.1268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93" t="s">
        <v>6</v>
      </c>
      <c r="B10" s="5">
        <v>8.9999999999999998E-4</v>
      </c>
      <c r="C10" s="6">
        <v>0.1207</v>
      </c>
      <c r="D10" s="14">
        <v>8.0000000000000004E-4</v>
      </c>
      <c r="E10" s="15">
        <v>9.1899999999999996E-2</v>
      </c>
      <c r="F10" s="5">
        <v>1E-3</v>
      </c>
      <c r="G10" s="6">
        <v>8.2899999999999988E-2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93" t="s">
        <v>7</v>
      </c>
      <c r="B11" s="5">
        <v>2.9999999999999997E-4</v>
      </c>
      <c r="C11" s="6">
        <v>9.8999999999999991E-3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93" t="s">
        <v>8</v>
      </c>
      <c r="B12" s="5">
        <v>6.6E-3</v>
      </c>
      <c r="C12" s="6">
        <v>0.2959</v>
      </c>
      <c r="D12" s="14">
        <v>6.9999999999999993E-3</v>
      </c>
      <c r="E12" s="15">
        <v>0.30709999999999998</v>
      </c>
      <c r="F12" s="5">
        <v>2.7400000000000001E-2</v>
      </c>
      <c r="G12" s="6">
        <v>0.32729999999999998</v>
      </c>
      <c r="H12" s="15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93" t="s">
        <v>60</v>
      </c>
      <c r="B13" s="5">
        <v>4.0000000000000001E-3</v>
      </c>
      <c r="C13" s="6">
        <v>0.21879999999999999</v>
      </c>
      <c r="D13" s="14">
        <v>4.5000000000000005E-3</v>
      </c>
      <c r="E13" s="15">
        <v>0.23089999999999999</v>
      </c>
      <c r="F13" s="5">
        <v>1.8E-3</v>
      </c>
      <c r="G13" s="6">
        <v>0.14300000000000002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93" t="s">
        <v>10</v>
      </c>
      <c r="B14" s="5">
        <v>1E-3</v>
      </c>
      <c r="C14" s="6">
        <v>2.1600000000000001E-2</v>
      </c>
      <c r="D14" s="14">
        <v>4.0000000000000002E-4</v>
      </c>
      <c r="E14" s="15">
        <v>2.1499999999999998E-2</v>
      </c>
      <c r="F14" s="5">
        <v>-4.0000000000000002E-4</v>
      </c>
      <c r="G14" s="6">
        <v>1.78E-2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93" t="s">
        <v>11</v>
      </c>
      <c r="B15" s="5">
        <v>3.4000000000000002E-3</v>
      </c>
      <c r="C15" s="6">
        <v>0.11320000000000001</v>
      </c>
      <c r="D15" s="14">
        <v>-2.9999999999999997E-4</v>
      </c>
      <c r="E15" s="15">
        <v>0.1105</v>
      </c>
      <c r="F15" s="5">
        <v>4.4000000000000003E-3</v>
      </c>
      <c r="G15" s="6">
        <v>0.10949999999999999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0</v>
      </c>
      <c r="C16" s="6">
        <v>2.9999999999999997E-4</v>
      </c>
      <c r="D16" s="14">
        <v>5.9999999999999995E-4</v>
      </c>
      <c r="E16" s="15">
        <v>8.0000000000000004E-4</v>
      </c>
      <c r="F16" s="5">
        <v>2.0000000000000001E-4</v>
      </c>
      <c r="G16" s="6">
        <v>8.0000000000000004E-4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-3.8E-3</v>
      </c>
      <c r="C17" s="6">
        <v>2.3E-3</v>
      </c>
      <c r="D17" s="14">
        <v>4.0000000000000002E-4</v>
      </c>
      <c r="E17" s="15">
        <v>3.5999999999999999E-3</v>
      </c>
      <c r="F17" s="5">
        <v>-2.3999999999999998E-3</v>
      </c>
      <c r="G17" s="6">
        <v>-1.6000000000000001E-3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-2.0000000000000001E-4</v>
      </c>
      <c r="C18" s="6">
        <v>4.0000000000000002E-4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2.0000000000000001E-4</v>
      </c>
      <c r="C20" s="6">
        <v>1.5800000000000002E-2</v>
      </c>
      <c r="D20" s="14">
        <v>2.0000000000000001E-4</v>
      </c>
      <c r="E20" s="15">
        <v>1.5600000000000001E-2</v>
      </c>
      <c r="F20" s="5">
        <v>5.0000000000000001E-4</v>
      </c>
      <c r="G20" s="6">
        <v>1.55E-2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-1E-4</v>
      </c>
      <c r="C24" s="6">
        <v>1.3600000000000001E-2</v>
      </c>
      <c r="D24" s="14">
        <v>2.0000000000000001E-4</v>
      </c>
      <c r="E24" s="15">
        <v>7.0999999999999995E-3</v>
      </c>
      <c r="F24" s="5">
        <v>2.0000000000000001E-4</v>
      </c>
      <c r="G24" s="6">
        <v>1.04E-2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G25" si="0">SUM(B6:B24)</f>
        <v>1.2700000000000001E-2</v>
      </c>
      <c r="C25" s="8">
        <f t="shared" si="0"/>
        <v>1</v>
      </c>
      <c r="D25" s="16">
        <f t="shared" si="0"/>
        <v>1.2799999999999999E-2</v>
      </c>
      <c r="E25" s="17">
        <f t="shared" si="0"/>
        <v>1</v>
      </c>
      <c r="F25" s="7">
        <f t="shared" si="0"/>
        <v>3.4000000000000002E-2</v>
      </c>
      <c r="G25" s="8">
        <f t="shared" si="0"/>
        <v>0.99999999999999978</v>
      </c>
      <c r="H25" s="16">
        <f t="shared" ref="H25:P25" si="1">SUM(H6:H24)</f>
        <v>0</v>
      </c>
      <c r="I25" s="17">
        <f t="shared" si="1"/>
        <v>0</v>
      </c>
      <c r="J25" s="7">
        <f t="shared" si="1"/>
        <v>0</v>
      </c>
      <c r="K25" s="7">
        <f t="shared" si="1"/>
        <v>0</v>
      </c>
      <c r="L25" s="16">
        <f t="shared" si="1"/>
        <v>0</v>
      </c>
      <c r="M25" s="17">
        <f t="shared" si="1"/>
        <v>0</v>
      </c>
      <c r="N25" s="7">
        <f t="shared" si="1"/>
        <v>0</v>
      </c>
      <c r="O25" s="7">
        <f t="shared" si="1"/>
        <v>0</v>
      </c>
      <c r="P25" s="16">
        <f t="shared" si="1"/>
        <v>0</v>
      </c>
      <c r="Q25" s="16">
        <f t="shared" ref="Q25:W25" si="2">SUM(Q6:Q24)</f>
        <v>0</v>
      </c>
      <c r="R25" s="7">
        <f t="shared" si="2"/>
        <v>0</v>
      </c>
      <c r="S25" s="7">
        <f t="shared" si="2"/>
        <v>0</v>
      </c>
      <c r="T25" s="16">
        <f>SUM(T6:T24)</f>
        <v>0</v>
      </c>
      <c r="U25" s="16">
        <f>SUM(U6:U24)</f>
        <v>0</v>
      </c>
      <c r="V25" s="7">
        <f t="shared" si="2"/>
        <v>0</v>
      </c>
      <c r="W25" s="7">
        <f t="shared" si="2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3572.6220542380092</v>
      </c>
      <c r="C26" s="11"/>
      <c r="D26" s="18">
        <v>3627.3571399763405</v>
      </c>
      <c r="E26" s="11"/>
      <c r="F26" s="10">
        <v>9706.5143746417543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92" t="s">
        <v>22</v>
      </c>
      <c r="B27" s="22">
        <v>1.7000000000000001E-3</v>
      </c>
      <c r="C27" s="23">
        <v>0.69840000000000002</v>
      </c>
      <c r="D27" s="29">
        <v>4.0000000000000001E-3</v>
      </c>
      <c r="E27" s="30">
        <v>0.69420000000000004</v>
      </c>
      <c r="F27" s="22">
        <v>3.44E-2</v>
      </c>
      <c r="G27" s="23">
        <v>0.72349999999999992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93" t="s">
        <v>23</v>
      </c>
      <c r="B28" s="5">
        <v>1.1000000000000001E-2</v>
      </c>
      <c r="C28" s="6">
        <v>0.30159999999999998</v>
      </c>
      <c r="D28" s="14">
        <v>8.8000000000000005E-3</v>
      </c>
      <c r="E28" s="15">
        <v>0.30579999999999996</v>
      </c>
      <c r="F28" s="5">
        <v>-4.0000000000000002E-4</v>
      </c>
      <c r="G28" s="6">
        <v>0.27649999999999997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94" t="s">
        <v>21</v>
      </c>
      <c r="B29" s="24">
        <f t="shared" ref="B29:G29" si="3">SUM(B27:B28)</f>
        <v>1.2700000000000001E-2</v>
      </c>
      <c r="C29" s="8">
        <f t="shared" si="3"/>
        <v>1</v>
      </c>
      <c r="D29" s="16">
        <f t="shared" si="3"/>
        <v>1.2800000000000001E-2</v>
      </c>
      <c r="E29" s="17">
        <f t="shared" si="3"/>
        <v>1</v>
      </c>
      <c r="F29" s="24">
        <f t="shared" si="3"/>
        <v>3.4000000000000002E-2</v>
      </c>
      <c r="G29" s="8">
        <f t="shared" si="3"/>
        <v>0.99999999999999989</v>
      </c>
      <c r="H29" s="16">
        <f>SUM(H27:H28)</f>
        <v>0</v>
      </c>
      <c r="I29" s="17">
        <v>1</v>
      </c>
      <c r="J29" s="24">
        <f t="shared" ref="J29:O29" si="4">SUM(J27:J28)</f>
        <v>0</v>
      </c>
      <c r="K29" s="24">
        <f t="shared" si="4"/>
        <v>0</v>
      </c>
      <c r="L29" s="16">
        <f>SUM(L27:L28)</f>
        <v>0</v>
      </c>
      <c r="M29" s="17">
        <v>1</v>
      </c>
      <c r="N29" s="24">
        <f t="shared" si="4"/>
        <v>0</v>
      </c>
      <c r="O29" s="24">
        <f t="shared" si="4"/>
        <v>0</v>
      </c>
      <c r="P29" s="16">
        <f>SUM(P27:P28)</f>
        <v>0</v>
      </c>
      <c r="Q29" s="17">
        <f>SUM(Q27:Q28)</f>
        <v>0</v>
      </c>
      <c r="R29" s="24">
        <f t="shared" ref="R29:W29" si="5">SUM(R27:R28)</f>
        <v>0</v>
      </c>
      <c r="S29" s="24">
        <f t="shared" si="5"/>
        <v>0</v>
      </c>
      <c r="T29" s="16">
        <f>SUM(T27:T28)</f>
        <v>0</v>
      </c>
      <c r="U29" s="17">
        <f>SUM(U27:U28)</f>
        <v>0</v>
      </c>
      <c r="V29" s="24">
        <f t="shared" si="5"/>
        <v>0</v>
      </c>
      <c r="W29" s="24">
        <f t="shared" si="5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92" t="s">
        <v>24</v>
      </c>
      <c r="B30" s="22">
        <v>1.1699999999999999E-2</v>
      </c>
      <c r="C30" s="23">
        <v>0.78420000000000001</v>
      </c>
      <c r="D30" s="29">
        <v>8.8999999999999999E-3</v>
      </c>
      <c r="E30" s="30">
        <v>0.78780000000000006</v>
      </c>
      <c r="F30" s="22">
        <v>8.8000000000000005E-3</v>
      </c>
      <c r="G30" s="23">
        <v>0.76959999999999995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93" t="s">
        <v>25</v>
      </c>
      <c r="B31" s="5">
        <v>1E-3</v>
      </c>
      <c r="C31" s="6">
        <v>0.21579999999999999</v>
      </c>
      <c r="D31" s="14">
        <v>3.9000000000000003E-3</v>
      </c>
      <c r="E31" s="15">
        <v>0.2122</v>
      </c>
      <c r="F31" s="5">
        <v>2.52E-2</v>
      </c>
      <c r="G31" s="6">
        <v>0.23039999999999999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96" t="s">
        <v>21</v>
      </c>
      <c r="B32" s="97">
        <f t="shared" ref="B32:G32" si="6">SUM(B30:B31)</f>
        <v>1.2699999999999999E-2</v>
      </c>
      <c r="C32" s="98">
        <f t="shared" si="6"/>
        <v>1</v>
      </c>
      <c r="D32" s="99">
        <f t="shared" si="6"/>
        <v>1.2800000000000001E-2</v>
      </c>
      <c r="E32" s="100">
        <f t="shared" si="6"/>
        <v>1</v>
      </c>
      <c r="F32" s="97">
        <f t="shared" si="6"/>
        <v>3.4000000000000002E-2</v>
      </c>
      <c r="G32" s="98">
        <f t="shared" si="6"/>
        <v>1</v>
      </c>
      <c r="H32" s="99">
        <f>SUM(H30:H31)</f>
        <v>0</v>
      </c>
      <c r="I32" s="100">
        <v>1</v>
      </c>
      <c r="J32" s="97">
        <f t="shared" ref="J32:O32" si="7">SUM(J30:J31)</f>
        <v>0</v>
      </c>
      <c r="K32" s="97">
        <f t="shared" si="7"/>
        <v>0</v>
      </c>
      <c r="L32" s="99">
        <f>SUM(L30:L31)</f>
        <v>0</v>
      </c>
      <c r="M32" s="100">
        <v>1</v>
      </c>
      <c r="N32" s="97">
        <f t="shared" si="7"/>
        <v>0</v>
      </c>
      <c r="O32" s="97">
        <f t="shared" si="7"/>
        <v>0</v>
      </c>
      <c r="P32" s="99">
        <f>SUM(P30:P31)</f>
        <v>0</v>
      </c>
      <c r="Q32" s="100">
        <f>SUM(Q30:Q31)</f>
        <v>0</v>
      </c>
      <c r="R32" s="97">
        <f t="shared" ref="R32:W32" si="8">SUM(R30:R31)</f>
        <v>0</v>
      </c>
      <c r="S32" s="97">
        <f t="shared" si="8"/>
        <v>0</v>
      </c>
      <c r="T32" s="99">
        <f>SUM(T30:T31)</f>
        <v>0</v>
      </c>
      <c r="U32" s="100">
        <f>SUM(U30:U31)</f>
        <v>0</v>
      </c>
      <c r="V32" s="97">
        <f t="shared" si="8"/>
        <v>0</v>
      </c>
      <c r="W32" s="97">
        <f t="shared" si="8"/>
        <v>0</v>
      </c>
      <c r="X32" s="99">
        <f>SUM(X30:X31)</f>
        <v>0</v>
      </c>
      <c r="Y32" s="100">
        <f>SUM(Y30:Y31)</f>
        <v>0</v>
      </c>
    </row>
    <row r="33" spans="1:13" ht="15" x14ac:dyDescent="0.25">
      <c r="A33" s="102" t="s">
        <v>68</v>
      </c>
      <c r="B33" s="103" t="s">
        <v>69</v>
      </c>
      <c r="C33" s="107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13" ht="15" x14ac:dyDescent="0.25">
      <c r="A34" s="102" t="s">
        <v>29</v>
      </c>
      <c r="B34" s="103" t="s">
        <v>64</v>
      </c>
      <c r="C34" s="107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13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13" ht="14.25" x14ac:dyDescent="0.2">
      <c r="A36" s="92" t="s">
        <v>2</v>
      </c>
      <c r="B36" s="5">
        <v>1.1000000000000001E-3</v>
      </c>
      <c r="C36" s="6">
        <v>0.158</v>
      </c>
      <c r="D36" s="14"/>
      <c r="E36" s="14"/>
      <c r="F36" s="5"/>
      <c r="G36" s="6"/>
      <c r="H36" s="14"/>
      <c r="I36" s="15"/>
      <c r="M36" s="72"/>
    </row>
    <row r="37" spans="1:13" ht="14.25" x14ac:dyDescent="0.2">
      <c r="A37" s="93" t="s">
        <v>3</v>
      </c>
      <c r="B37" s="5">
        <v>-8.0000000000000004E-4</v>
      </c>
      <c r="C37" s="6">
        <v>0.1268</v>
      </c>
      <c r="D37" s="14"/>
      <c r="E37" s="14"/>
      <c r="F37" s="5"/>
      <c r="G37" s="6"/>
      <c r="H37" s="14"/>
      <c r="I37" s="15"/>
    </row>
    <row r="38" spans="1:13" ht="14.25" x14ac:dyDescent="0.2">
      <c r="A38" s="93" t="s">
        <v>4</v>
      </c>
      <c r="B38" s="5">
        <v>0</v>
      </c>
      <c r="C38" s="6">
        <v>0</v>
      </c>
      <c r="D38" s="14"/>
      <c r="E38" s="14"/>
      <c r="F38" s="5"/>
      <c r="G38" s="6"/>
      <c r="H38" s="14"/>
      <c r="I38" s="15"/>
    </row>
    <row r="39" spans="1:13" ht="14.25" x14ac:dyDescent="0.2">
      <c r="A39" s="93" t="s">
        <v>5</v>
      </c>
      <c r="B39" s="5">
        <v>0</v>
      </c>
      <c r="C39" s="6">
        <v>0</v>
      </c>
      <c r="D39" s="14"/>
      <c r="E39" s="14"/>
      <c r="F39" s="5"/>
      <c r="G39" s="6"/>
      <c r="H39" s="14"/>
      <c r="I39" s="15"/>
    </row>
    <row r="40" spans="1:13" ht="14.25" x14ac:dyDescent="0.2">
      <c r="A40" s="93" t="s">
        <v>6</v>
      </c>
      <c r="B40" s="5">
        <v>2.7000000000000001E-3</v>
      </c>
      <c r="C40" s="6">
        <v>8.2899999999999988E-2</v>
      </c>
      <c r="D40" s="14"/>
      <c r="E40" s="14"/>
      <c r="F40" s="5"/>
      <c r="G40" s="6"/>
      <c r="H40" s="14"/>
      <c r="I40" s="15"/>
    </row>
    <row r="41" spans="1:13" ht="14.25" x14ac:dyDescent="0.2">
      <c r="A41" s="93" t="s">
        <v>7</v>
      </c>
      <c r="B41" s="5">
        <v>8.0000000000000004E-4</v>
      </c>
      <c r="C41" s="6">
        <v>9.5999999999999992E-3</v>
      </c>
      <c r="D41" s="14"/>
      <c r="E41" s="14"/>
      <c r="F41" s="5"/>
      <c r="G41" s="6"/>
      <c r="H41" s="14"/>
      <c r="I41" s="15"/>
    </row>
    <row r="42" spans="1:13" ht="14.25" x14ac:dyDescent="0.2">
      <c r="A42" s="93" t="s">
        <v>8</v>
      </c>
      <c r="B42" s="5">
        <v>4.1399999999999999E-2</v>
      </c>
      <c r="C42" s="6">
        <v>0.32729999999999998</v>
      </c>
      <c r="D42" s="14"/>
      <c r="E42" s="14"/>
      <c r="F42" s="5"/>
      <c r="G42" s="6"/>
      <c r="H42" s="14"/>
      <c r="I42" s="15"/>
    </row>
    <row r="43" spans="1:13" ht="14.25" x14ac:dyDescent="0.2">
      <c r="A43" s="93" t="s">
        <v>60</v>
      </c>
      <c r="B43" s="5">
        <v>1.04E-2</v>
      </c>
      <c r="C43" s="6">
        <v>0.14300000000000002</v>
      </c>
      <c r="D43" s="14"/>
      <c r="E43" s="14"/>
      <c r="F43" s="5"/>
      <c r="G43" s="6"/>
      <c r="H43" s="14"/>
      <c r="I43" s="15"/>
    </row>
    <row r="44" spans="1:13" ht="14.25" x14ac:dyDescent="0.2">
      <c r="A44" s="93" t="s">
        <v>10</v>
      </c>
      <c r="B44" s="5">
        <v>1.1000000000000001E-3</v>
      </c>
      <c r="C44" s="6">
        <v>1.78E-2</v>
      </c>
      <c r="D44" s="14"/>
      <c r="E44" s="14"/>
      <c r="F44" s="5"/>
      <c r="G44" s="6"/>
      <c r="H44" s="14"/>
      <c r="I44" s="15"/>
    </row>
    <row r="45" spans="1:13" ht="14.25" x14ac:dyDescent="0.2">
      <c r="A45" s="93" t="s">
        <v>11</v>
      </c>
      <c r="B45" s="5">
        <v>7.6E-3</v>
      </c>
      <c r="C45" s="6">
        <v>0.10949999999999999</v>
      </c>
      <c r="D45" s="14"/>
      <c r="E45" s="14"/>
      <c r="F45" s="5"/>
      <c r="G45" s="6"/>
      <c r="H45" s="14"/>
      <c r="I45" s="15"/>
    </row>
    <row r="46" spans="1:13" ht="14.25" x14ac:dyDescent="0.2">
      <c r="A46" s="93" t="s">
        <v>12</v>
      </c>
      <c r="B46" s="5">
        <v>8.0000000000000004E-4</v>
      </c>
      <c r="C46" s="6">
        <v>8.0000000000000004E-4</v>
      </c>
      <c r="D46" s="14"/>
      <c r="E46" s="14"/>
      <c r="F46" s="5"/>
      <c r="G46" s="6"/>
      <c r="H46" s="14"/>
      <c r="I46" s="15"/>
    </row>
    <row r="47" spans="1:13" ht="14.25" x14ac:dyDescent="0.2">
      <c r="A47" s="93" t="s">
        <v>13</v>
      </c>
      <c r="B47" s="5">
        <v>-5.6999999999999993E-3</v>
      </c>
      <c r="C47" s="6">
        <v>-1.6000000000000001E-3</v>
      </c>
      <c r="D47" s="14"/>
      <c r="E47" s="14"/>
      <c r="F47" s="5"/>
      <c r="G47" s="6"/>
      <c r="H47" s="14"/>
      <c r="I47" s="15"/>
    </row>
    <row r="48" spans="1:13" ht="14.25" x14ac:dyDescent="0.2">
      <c r="A48" s="93" t="s">
        <v>14</v>
      </c>
      <c r="B48" s="5">
        <v>-1E-4</v>
      </c>
      <c r="C48" s="6">
        <v>0</v>
      </c>
      <c r="D48" s="14"/>
      <c r="E48" s="14"/>
      <c r="F48" s="5"/>
      <c r="G48" s="6"/>
      <c r="H48" s="14"/>
      <c r="I48" s="15"/>
    </row>
    <row r="49" spans="1:10" ht="14.25" x14ac:dyDescent="0.2">
      <c r="A49" s="93" t="s">
        <v>15</v>
      </c>
      <c r="B49" s="5">
        <v>0</v>
      </c>
      <c r="C49" s="6">
        <v>0</v>
      </c>
      <c r="D49" s="14"/>
      <c r="E49" s="14"/>
      <c r="F49" s="5"/>
      <c r="G49" s="6"/>
      <c r="H49" s="14"/>
      <c r="I49" s="15"/>
    </row>
    <row r="50" spans="1:10" ht="14.25" x14ac:dyDescent="0.2">
      <c r="A50" s="93" t="s">
        <v>16</v>
      </c>
      <c r="B50" s="5">
        <v>8.9999999999999998E-4</v>
      </c>
      <c r="C50" s="6">
        <v>1.55E-2</v>
      </c>
      <c r="D50" s="14"/>
      <c r="E50" s="14"/>
      <c r="F50" s="5"/>
      <c r="G50" s="6"/>
      <c r="H50" s="14"/>
      <c r="I50" s="15"/>
    </row>
    <row r="51" spans="1:10" ht="14.25" x14ac:dyDescent="0.2">
      <c r="A51" s="93" t="s">
        <v>17</v>
      </c>
      <c r="B51" s="5">
        <v>0</v>
      </c>
      <c r="C51" s="6">
        <v>0</v>
      </c>
      <c r="D51" s="14"/>
      <c r="E51" s="14"/>
      <c r="F51" s="5"/>
      <c r="G51" s="6"/>
      <c r="H51" s="14"/>
      <c r="I51" s="15"/>
    </row>
    <row r="52" spans="1:10" ht="14.25" x14ac:dyDescent="0.2">
      <c r="A52" s="93" t="s">
        <v>18</v>
      </c>
      <c r="B52" s="5">
        <v>0</v>
      </c>
      <c r="C52" s="6">
        <v>0</v>
      </c>
      <c r="D52" s="14"/>
      <c r="E52" s="14"/>
      <c r="F52" s="5"/>
      <c r="G52" s="6"/>
      <c r="H52" s="14"/>
      <c r="I52" s="15"/>
    </row>
    <row r="53" spans="1:10" ht="14.25" x14ac:dyDescent="0.2">
      <c r="A53" s="93" t="s">
        <v>19</v>
      </c>
      <c r="B53" s="5">
        <v>0</v>
      </c>
      <c r="C53" s="6">
        <v>0</v>
      </c>
      <c r="D53" s="14"/>
      <c r="E53" s="14"/>
      <c r="F53" s="5"/>
      <c r="G53" s="6"/>
      <c r="H53" s="14"/>
      <c r="I53" s="15"/>
    </row>
    <row r="54" spans="1:10" ht="14.25" x14ac:dyDescent="0.2">
      <c r="A54" s="93" t="s">
        <v>20</v>
      </c>
      <c r="B54" s="5">
        <v>2.0000000000000001E-4</v>
      </c>
      <c r="C54" s="6">
        <v>1.04E-2</v>
      </c>
      <c r="D54" s="14"/>
      <c r="E54" s="14"/>
      <c r="F54" s="5"/>
      <c r="G54" s="6"/>
      <c r="H54" s="14"/>
      <c r="I54" s="15"/>
    </row>
    <row r="55" spans="1:10" ht="15" x14ac:dyDescent="0.25">
      <c r="A55" s="94" t="s">
        <v>21</v>
      </c>
      <c r="B55" s="24">
        <f>SUM(B36:B54)</f>
        <v>6.0399999999999988E-2</v>
      </c>
      <c r="C55" s="8">
        <f>SUM(C36:C54)</f>
        <v>0.99999999999999978</v>
      </c>
      <c r="D55" s="16">
        <f t="shared" ref="D55:I55" si="9">SUM(D36:D54)</f>
        <v>0</v>
      </c>
      <c r="E55" s="16">
        <f t="shared" si="9"/>
        <v>0</v>
      </c>
      <c r="F55" s="24">
        <f t="shared" si="9"/>
        <v>0</v>
      </c>
      <c r="G55" s="8">
        <f t="shared" si="9"/>
        <v>0</v>
      </c>
      <c r="H55" s="17">
        <f>SUM(H36:H54)</f>
        <v>0</v>
      </c>
      <c r="I55" s="17">
        <f t="shared" si="9"/>
        <v>0</v>
      </c>
    </row>
    <row r="56" spans="1:10" ht="15" x14ac:dyDescent="0.25">
      <c r="A56" s="95" t="s">
        <v>28</v>
      </c>
      <c r="B56" s="10">
        <v>16906.493568856102</v>
      </c>
      <c r="C56" s="11"/>
      <c r="D56" s="18"/>
      <c r="E56" s="11"/>
      <c r="F56" s="10"/>
      <c r="G56" s="11"/>
      <c r="H56" s="18"/>
      <c r="I56" s="11"/>
    </row>
    <row r="57" spans="1:10" ht="14.25" x14ac:dyDescent="0.2">
      <c r="A57" s="92" t="s">
        <v>22</v>
      </c>
      <c r="B57" s="22">
        <v>4.0599999999999997E-2</v>
      </c>
      <c r="C57" s="23">
        <v>0.72349999999999992</v>
      </c>
      <c r="D57" s="29"/>
      <c r="E57" s="30"/>
      <c r="F57" s="5"/>
      <c r="G57" s="23"/>
      <c r="H57" s="29"/>
      <c r="I57" s="30"/>
    </row>
    <row r="58" spans="1:10" ht="14.25" x14ac:dyDescent="0.2">
      <c r="A58" s="93" t="s">
        <v>23</v>
      </c>
      <c r="B58" s="5">
        <v>1.9799999999999998E-2</v>
      </c>
      <c r="C58" s="6">
        <v>0.27649999999999997</v>
      </c>
      <c r="D58" s="14"/>
      <c r="E58" s="15"/>
      <c r="F58" s="5"/>
      <c r="G58" s="6"/>
      <c r="H58" s="14"/>
      <c r="I58" s="15"/>
    </row>
    <row r="59" spans="1:10" ht="15" x14ac:dyDescent="0.25">
      <c r="A59" s="94" t="s">
        <v>21</v>
      </c>
      <c r="B59" s="24">
        <f t="shared" ref="B59:I59" si="10">SUM(B57:B58)</f>
        <v>6.0399999999999995E-2</v>
      </c>
      <c r="C59" s="8">
        <f t="shared" si="10"/>
        <v>0.99999999999999989</v>
      </c>
      <c r="D59" s="16">
        <f t="shared" si="10"/>
        <v>0</v>
      </c>
      <c r="E59" s="16">
        <f t="shared" si="10"/>
        <v>0</v>
      </c>
      <c r="F59" s="24">
        <f t="shared" si="10"/>
        <v>0</v>
      </c>
      <c r="G59" s="8">
        <f t="shared" si="10"/>
        <v>0</v>
      </c>
      <c r="H59" s="16">
        <f t="shared" si="10"/>
        <v>0</v>
      </c>
      <c r="I59" s="16">
        <f t="shared" si="10"/>
        <v>0</v>
      </c>
      <c r="J59" s="32"/>
    </row>
    <row r="60" spans="1:10" ht="14.25" x14ac:dyDescent="0.2">
      <c r="A60" s="92" t="s">
        <v>24</v>
      </c>
      <c r="B60" s="22">
        <v>2.9900000000000003E-2</v>
      </c>
      <c r="C60" s="23">
        <v>0.76959999999999995</v>
      </c>
      <c r="D60" s="29"/>
      <c r="E60" s="30"/>
      <c r="F60" s="22"/>
      <c r="G60" s="23"/>
      <c r="H60" s="29"/>
      <c r="I60" s="30"/>
    </row>
    <row r="61" spans="1:10" ht="14.25" x14ac:dyDescent="0.2">
      <c r="A61" s="93" t="s">
        <v>25</v>
      </c>
      <c r="B61" s="5">
        <v>3.0499999999999999E-2</v>
      </c>
      <c r="C61" s="6">
        <v>0.23039999999999999</v>
      </c>
      <c r="D61" s="14"/>
      <c r="E61" s="15"/>
      <c r="F61" s="5"/>
      <c r="G61" s="6"/>
      <c r="H61" s="29"/>
      <c r="I61" s="15"/>
    </row>
    <row r="62" spans="1:10" ht="15" x14ac:dyDescent="0.25">
      <c r="A62" s="96" t="s">
        <v>21</v>
      </c>
      <c r="B62" s="97">
        <f t="shared" ref="B62:I62" si="11">SUM(B60:B61)</f>
        <v>6.0400000000000002E-2</v>
      </c>
      <c r="C62" s="98">
        <f t="shared" si="11"/>
        <v>1</v>
      </c>
      <c r="D62" s="99">
        <f t="shared" si="11"/>
        <v>0</v>
      </c>
      <c r="E62" s="99">
        <f t="shared" si="11"/>
        <v>0</v>
      </c>
      <c r="F62" s="97">
        <f t="shared" si="11"/>
        <v>0</v>
      </c>
      <c r="G62" s="98">
        <f t="shared" si="11"/>
        <v>0</v>
      </c>
      <c r="H62" s="99">
        <f t="shared" si="11"/>
        <v>0</v>
      </c>
      <c r="I62" s="99">
        <f t="shared" si="11"/>
        <v>0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0"/>
  <sheetViews>
    <sheetView rightToLeft="1" topLeftCell="A19" zoomScale="80" zoomScaleNormal="80" workbookViewId="0">
      <pane xSplit="1" topLeftCell="B1" activePane="topRight" state="frozen"/>
      <selection activeCell="L40" sqref="L40:M70"/>
      <selection pane="topRight" activeCell="A35" sqref="A35"/>
    </sheetView>
  </sheetViews>
  <sheetFormatPr defaultColWidth="0" defaultRowHeight="12.75" zeroHeight="1" x14ac:dyDescent="0.2"/>
  <cols>
    <col min="1" max="1" width="36.5703125" customWidth="1"/>
    <col min="2" max="3" width="17.28515625" customWidth="1"/>
    <col min="4" max="4" width="18" customWidth="1"/>
    <col min="5" max="5" width="16.42578125" customWidth="1"/>
    <col min="6" max="6" width="22.5703125" customWidth="1"/>
    <col min="7" max="7" width="21.85546875" customWidth="1"/>
    <col min="8" max="8" width="20.42578125" customWidth="1"/>
    <col min="9" max="9" width="19.28515625" customWidth="1"/>
    <col min="10" max="25" width="11.4257812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38</v>
      </c>
    </row>
    <row r="3" spans="1:25" ht="15" x14ac:dyDescent="0.25">
      <c r="A3" s="102" t="s">
        <v>68</v>
      </c>
      <c r="B3" s="103" t="s">
        <v>69</v>
      </c>
      <c r="C3" s="103" t="s">
        <v>70</v>
      </c>
      <c r="D3" s="90" t="s">
        <v>71</v>
      </c>
      <c r="E3" s="90" t="s">
        <v>72</v>
      </c>
      <c r="F3" s="103" t="s">
        <v>73</v>
      </c>
      <c r="G3" s="103" t="s">
        <v>74</v>
      </c>
      <c r="H3" s="90" t="s">
        <v>75</v>
      </c>
      <c r="I3" s="90" t="s">
        <v>76</v>
      </c>
      <c r="J3" s="103" t="s">
        <v>77</v>
      </c>
      <c r="K3" s="103" t="s">
        <v>78</v>
      </c>
      <c r="L3" s="90" t="s">
        <v>79</v>
      </c>
      <c r="M3" s="90" t="s">
        <v>80</v>
      </c>
      <c r="N3" s="103" t="s">
        <v>81</v>
      </c>
      <c r="O3" s="103" t="s">
        <v>82</v>
      </c>
      <c r="P3" s="90" t="s">
        <v>83</v>
      </c>
      <c r="Q3" s="90" t="s">
        <v>84</v>
      </c>
      <c r="R3" s="103" t="s">
        <v>85</v>
      </c>
      <c r="S3" s="103" t="s">
        <v>86</v>
      </c>
      <c r="T3" s="90" t="s">
        <v>87</v>
      </c>
      <c r="U3" s="90" t="s">
        <v>88</v>
      </c>
      <c r="V3" s="103" t="s">
        <v>89</v>
      </c>
      <c r="W3" s="103" t="s">
        <v>90</v>
      </c>
      <c r="X3" s="90" t="s">
        <v>91</v>
      </c>
      <c r="Y3" s="90" t="s">
        <v>92</v>
      </c>
    </row>
    <row r="4" spans="1:25" ht="15" x14ac:dyDescent="0.25">
      <c r="A4" s="102" t="s">
        <v>32</v>
      </c>
      <c r="B4" s="103">
        <v>44197</v>
      </c>
      <c r="C4" s="103">
        <v>44197</v>
      </c>
      <c r="D4" s="90">
        <v>44228</v>
      </c>
      <c r="E4" s="90">
        <v>44228</v>
      </c>
      <c r="F4" s="103">
        <v>44256</v>
      </c>
      <c r="G4" s="103">
        <v>44256</v>
      </c>
      <c r="H4" s="90">
        <v>44287</v>
      </c>
      <c r="I4" s="90">
        <v>44287</v>
      </c>
      <c r="J4" s="103">
        <v>44317</v>
      </c>
      <c r="K4" s="103">
        <v>44317</v>
      </c>
      <c r="L4" s="90">
        <v>44348</v>
      </c>
      <c r="M4" s="90">
        <v>44348</v>
      </c>
      <c r="N4" s="103">
        <v>44378</v>
      </c>
      <c r="O4" s="103">
        <v>44378</v>
      </c>
      <c r="P4" s="90">
        <v>44409</v>
      </c>
      <c r="Q4" s="90">
        <v>44409</v>
      </c>
      <c r="R4" s="103">
        <v>44440</v>
      </c>
      <c r="S4" s="103">
        <v>44440</v>
      </c>
      <c r="T4" s="90">
        <v>44470</v>
      </c>
      <c r="U4" s="90">
        <v>44470</v>
      </c>
      <c r="V4" s="103">
        <v>44501</v>
      </c>
      <c r="W4" s="103">
        <v>44501</v>
      </c>
      <c r="X4" s="90">
        <v>44531</v>
      </c>
      <c r="Y4" s="90">
        <v>44531</v>
      </c>
    </row>
    <row r="5" spans="1:25" ht="28.5" x14ac:dyDescent="0.2">
      <c r="A5" s="91"/>
      <c r="B5" s="86" t="s">
        <v>27</v>
      </c>
      <c r="C5" s="87" t="s">
        <v>1</v>
      </c>
      <c r="D5" s="88" t="s">
        <v>27</v>
      </c>
      <c r="E5" s="89" t="s">
        <v>1</v>
      </c>
      <c r="F5" s="86" t="s">
        <v>27</v>
      </c>
      <c r="G5" s="87" t="s">
        <v>1</v>
      </c>
      <c r="H5" s="88" t="s">
        <v>0</v>
      </c>
      <c r="I5" s="89" t="s">
        <v>1</v>
      </c>
      <c r="J5" s="86" t="s">
        <v>0</v>
      </c>
      <c r="K5" s="87" t="s">
        <v>1</v>
      </c>
      <c r="L5" s="88" t="s">
        <v>0</v>
      </c>
      <c r="M5" s="89" t="s">
        <v>1</v>
      </c>
      <c r="N5" s="86" t="s">
        <v>0</v>
      </c>
      <c r="O5" s="87" t="s">
        <v>1</v>
      </c>
      <c r="P5" s="88" t="s">
        <v>0</v>
      </c>
      <c r="Q5" s="89" t="s">
        <v>1</v>
      </c>
      <c r="R5" s="86" t="s">
        <v>0</v>
      </c>
      <c r="S5" s="87" t="s">
        <v>1</v>
      </c>
      <c r="T5" s="88" t="s">
        <v>0</v>
      </c>
      <c r="U5" s="89" t="s">
        <v>1</v>
      </c>
      <c r="V5" s="86" t="s">
        <v>0</v>
      </c>
      <c r="W5" s="87" t="s">
        <v>1</v>
      </c>
      <c r="X5" s="88" t="s">
        <v>0</v>
      </c>
      <c r="Y5" s="89" t="s">
        <v>1</v>
      </c>
    </row>
    <row r="6" spans="1:25" ht="14.25" x14ac:dyDescent="0.2">
      <c r="A6" s="92" t="s">
        <v>2</v>
      </c>
      <c r="B6" s="5">
        <v>2.0000000000000001E-4</v>
      </c>
      <c r="C6" s="6">
        <v>5.0552686219357303E-2</v>
      </c>
      <c r="D6" s="14">
        <v>2.9999999999999997E-4</v>
      </c>
      <c r="E6" s="15">
        <v>8.3400000000000002E-2</v>
      </c>
      <c r="F6" s="5">
        <v>4.0000000000000002E-4</v>
      </c>
      <c r="G6" s="6">
        <v>0.15870000000000001</v>
      </c>
      <c r="H6" s="14"/>
      <c r="I6" s="15"/>
      <c r="J6" s="5"/>
      <c r="K6" s="6"/>
      <c r="L6" s="14"/>
      <c r="M6" s="15"/>
      <c r="N6" s="5"/>
      <c r="O6" s="6"/>
      <c r="P6" s="14"/>
      <c r="Q6" s="15"/>
      <c r="R6" s="5"/>
      <c r="S6" s="6"/>
      <c r="T6" s="14"/>
      <c r="U6" s="15"/>
      <c r="V6" s="5"/>
      <c r="W6" s="6"/>
      <c r="X6" s="14"/>
      <c r="Y6" s="15"/>
    </row>
    <row r="7" spans="1:25" ht="14.25" x14ac:dyDescent="0.2">
      <c r="A7" s="93" t="s">
        <v>3</v>
      </c>
      <c r="B7" s="5">
        <v>2.7E-4</v>
      </c>
      <c r="C7" s="6">
        <v>0.19503385239037102</v>
      </c>
      <c r="D7" s="14">
        <v>-2.0999999999999999E-3</v>
      </c>
      <c r="E7" s="15">
        <v>0.18940000000000001</v>
      </c>
      <c r="F7" s="5">
        <v>8.9999999999999998E-4</v>
      </c>
      <c r="G7" s="6">
        <v>0.18479999999999999</v>
      </c>
      <c r="H7" s="14"/>
      <c r="I7" s="15"/>
      <c r="J7" s="5"/>
      <c r="K7" s="6"/>
      <c r="L7" s="14"/>
      <c r="M7" s="15"/>
      <c r="N7" s="5"/>
      <c r="O7" s="6"/>
      <c r="P7" s="14"/>
      <c r="Q7" s="15"/>
      <c r="R7" s="5"/>
      <c r="S7" s="6"/>
      <c r="T7" s="14"/>
      <c r="U7" s="15"/>
      <c r="V7" s="5"/>
      <c r="W7" s="6"/>
      <c r="X7" s="14"/>
      <c r="Y7" s="15"/>
    </row>
    <row r="8" spans="1:25" ht="14.25" x14ac:dyDescent="0.2">
      <c r="A8" s="93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/>
      <c r="I8" s="15"/>
      <c r="J8" s="5"/>
      <c r="K8" s="6"/>
      <c r="L8" s="14"/>
      <c r="M8" s="15"/>
      <c r="N8" s="5"/>
      <c r="O8" s="6"/>
      <c r="P8" s="14"/>
      <c r="Q8" s="15"/>
      <c r="R8" s="5"/>
      <c r="S8" s="6"/>
      <c r="T8" s="14"/>
      <c r="U8" s="15"/>
      <c r="V8" s="5"/>
      <c r="W8" s="6"/>
      <c r="X8" s="14"/>
      <c r="Y8" s="15"/>
    </row>
    <row r="9" spans="1:25" ht="14.25" x14ac:dyDescent="0.2">
      <c r="A9" s="93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/>
      <c r="I9" s="15"/>
      <c r="J9" s="5"/>
      <c r="K9" s="6"/>
      <c r="L9" s="14"/>
      <c r="M9" s="15"/>
      <c r="N9" s="5"/>
      <c r="O9" s="6"/>
      <c r="P9" s="14"/>
      <c r="Q9" s="15"/>
      <c r="R9" s="5"/>
      <c r="S9" s="6"/>
      <c r="T9" s="14"/>
      <c r="U9" s="15"/>
      <c r="V9" s="5"/>
      <c r="W9" s="6"/>
      <c r="X9" s="14"/>
      <c r="Y9" s="15"/>
    </row>
    <row r="10" spans="1:25" ht="14.25" x14ac:dyDescent="0.2">
      <c r="A10" s="93" t="s">
        <v>6</v>
      </c>
      <c r="B10" s="5">
        <v>7.6997737873681462E-4</v>
      </c>
      <c r="C10" s="6">
        <v>0.11715754108661799</v>
      </c>
      <c r="D10" s="14">
        <v>7.000000000000001E-4</v>
      </c>
      <c r="E10" s="15">
        <v>0.1066</v>
      </c>
      <c r="F10" s="5">
        <v>1.1000000000000001E-3</v>
      </c>
      <c r="G10" s="6">
        <v>9.4899999999999998E-2</v>
      </c>
      <c r="H10" s="14"/>
      <c r="I10" s="15"/>
      <c r="J10" s="5"/>
      <c r="K10" s="6"/>
      <c r="L10" s="14"/>
      <c r="M10" s="15"/>
      <c r="N10" s="5"/>
      <c r="O10" s="6"/>
      <c r="P10" s="14"/>
      <c r="Q10" s="15"/>
      <c r="R10" s="5"/>
      <c r="S10" s="6"/>
      <c r="T10" s="14"/>
      <c r="U10" s="15"/>
      <c r="V10" s="5"/>
      <c r="W10" s="6"/>
      <c r="X10" s="14"/>
      <c r="Y10" s="15"/>
    </row>
    <row r="11" spans="1:25" ht="14.25" x14ac:dyDescent="0.2">
      <c r="A11" s="93" t="s">
        <v>7</v>
      </c>
      <c r="B11" s="5">
        <v>1.7278006907632293E-4</v>
      </c>
      <c r="C11" s="6">
        <v>9.9848965263242394E-3</v>
      </c>
      <c r="D11" s="14">
        <v>2.0000000000000001E-4</v>
      </c>
      <c r="E11" s="15">
        <v>9.7999999999999997E-3</v>
      </c>
      <c r="F11" s="5">
        <v>2.0000000000000001E-4</v>
      </c>
      <c r="G11" s="6">
        <v>9.5999999999999992E-3</v>
      </c>
      <c r="H11" s="14"/>
      <c r="I11" s="15"/>
      <c r="J11" s="5"/>
      <c r="K11" s="6"/>
      <c r="L11" s="14"/>
      <c r="M11" s="15"/>
      <c r="N11" s="5"/>
      <c r="O11" s="6"/>
      <c r="P11" s="14"/>
      <c r="Q11" s="15"/>
      <c r="R11" s="5"/>
      <c r="S11" s="6"/>
      <c r="T11" s="14"/>
      <c r="U11" s="15"/>
      <c r="V11" s="5"/>
      <c r="W11" s="6"/>
      <c r="X11" s="14"/>
      <c r="Y11" s="15"/>
    </row>
    <row r="12" spans="1:25" ht="14.25" x14ac:dyDescent="0.2">
      <c r="A12" s="93" t="s">
        <v>8</v>
      </c>
      <c r="B12" s="5">
        <v>5.5000000000000005E-3</v>
      </c>
      <c r="C12" s="6">
        <v>0.25240824052044702</v>
      </c>
      <c r="D12" s="14">
        <v>6.3E-3</v>
      </c>
      <c r="E12" s="15">
        <v>0.26340000000000002</v>
      </c>
      <c r="F12" s="5">
        <v>2.2599999999999999E-2</v>
      </c>
      <c r="G12" s="6">
        <v>0.28050000000000003</v>
      </c>
      <c r="H12" s="14"/>
      <c r="I12" s="15"/>
      <c r="J12" s="5"/>
      <c r="K12" s="6"/>
      <c r="L12" s="14"/>
      <c r="M12" s="15"/>
      <c r="N12" s="5"/>
      <c r="O12" s="6"/>
      <c r="P12" s="14"/>
      <c r="Q12" s="15"/>
      <c r="R12" s="5"/>
      <c r="S12" s="6"/>
      <c r="T12" s="14"/>
      <c r="U12" s="15"/>
      <c r="V12" s="5"/>
      <c r="W12" s="6"/>
      <c r="X12" s="14"/>
      <c r="Y12" s="15"/>
    </row>
    <row r="13" spans="1:25" ht="14.25" x14ac:dyDescent="0.2">
      <c r="A13" s="93" t="s">
        <v>60</v>
      </c>
      <c r="B13" s="5">
        <v>3.8E-3</v>
      </c>
      <c r="C13" s="6">
        <v>0.213790937310361</v>
      </c>
      <c r="D13" s="14">
        <v>4.7999999999999996E-3</v>
      </c>
      <c r="E13" s="15">
        <v>0.2054</v>
      </c>
      <c r="F13" s="5">
        <v>2.0999999999999999E-3</v>
      </c>
      <c r="G13" s="6">
        <v>0.1351</v>
      </c>
      <c r="H13" s="14"/>
      <c r="I13" s="15"/>
      <c r="J13" s="5"/>
      <c r="K13" s="6"/>
      <c r="L13" s="14"/>
      <c r="M13" s="15"/>
      <c r="N13" s="5"/>
      <c r="O13" s="6"/>
      <c r="P13" s="14"/>
      <c r="Q13" s="15"/>
      <c r="R13" s="5"/>
      <c r="S13" s="6"/>
      <c r="T13" s="14"/>
      <c r="U13" s="15"/>
      <c r="V13" s="5"/>
      <c r="W13" s="6"/>
      <c r="X13" s="14"/>
      <c r="Y13" s="15"/>
    </row>
    <row r="14" spans="1:25" ht="14.25" x14ac:dyDescent="0.2">
      <c r="A14" s="93" t="s">
        <v>10</v>
      </c>
      <c r="B14" s="5">
        <v>7.8137442056281205E-4</v>
      </c>
      <c r="C14" s="6">
        <v>1.7973451393379501E-2</v>
      </c>
      <c r="D14" s="14">
        <v>4.0000000000000002E-4</v>
      </c>
      <c r="E14" s="15">
        <v>1.78E-2</v>
      </c>
      <c r="F14" s="5">
        <v>-2.9999999999999997E-4</v>
      </c>
      <c r="G14" s="6">
        <v>1.4499999999999999E-2</v>
      </c>
      <c r="H14" s="14"/>
      <c r="I14" s="15"/>
      <c r="J14" s="5"/>
      <c r="K14" s="6"/>
      <c r="L14" s="14"/>
      <c r="M14" s="15"/>
      <c r="N14" s="5"/>
      <c r="O14" s="6"/>
      <c r="P14" s="14"/>
      <c r="Q14" s="15"/>
      <c r="R14" s="5"/>
      <c r="S14" s="6"/>
      <c r="T14" s="14"/>
      <c r="U14" s="15"/>
      <c r="V14" s="5"/>
      <c r="W14" s="6"/>
      <c r="X14" s="14"/>
      <c r="Y14" s="15"/>
    </row>
    <row r="15" spans="1:25" ht="14.25" x14ac:dyDescent="0.2">
      <c r="A15" s="93" t="s">
        <v>11</v>
      </c>
      <c r="B15" s="5">
        <v>3.0000000000000001E-3</v>
      </c>
      <c r="C15" s="6">
        <v>9.5697326414659792E-2</v>
      </c>
      <c r="D15" s="14">
        <v>-2.0000000000000001E-4</v>
      </c>
      <c r="E15" s="15">
        <v>9.2899999999999996E-2</v>
      </c>
      <c r="F15" s="5">
        <v>3.7000000000000002E-3</v>
      </c>
      <c r="G15" s="6">
        <v>9.2699999999999991E-2</v>
      </c>
      <c r="H15" s="14"/>
      <c r="I15" s="15"/>
      <c r="J15" s="5"/>
      <c r="K15" s="6"/>
      <c r="L15" s="14"/>
      <c r="M15" s="15"/>
      <c r="N15" s="5"/>
      <c r="O15" s="6"/>
      <c r="P15" s="14"/>
      <c r="Q15" s="15"/>
      <c r="R15" s="5"/>
      <c r="S15" s="6"/>
      <c r="T15" s="14"/>
      <c r="U15" s="15"/>
      <c r="V15" s="5"/>
      <c r="W15" s="6"/>
      <c r="X15" s="14"/>
      <c r="Y15" s="15"/>
    </row>
    <row r="16" spans="1:25" ht="14.25" x14ac:dyDescent="0.2">
      <c r="A16" s="93" t="s">
        <v>12</v>
      </c>
      <c r="B16" s="5">
        <v>-5.642817006872469E-5</v>
      </c>
      <c r="C16" s="6">
        <v>2.35925761823694E-4</v>
      </c>
      <c r="D16" s="14">
        <v>5.0000000000000001E-4</v>
      </c>
      <c r="E16" s="15">
        <v>7.000000000000001E-4</v>
      </c>
      <c r="F16" s="5">
        <v>2.0000000000000001E-4</v>
      </c>
      <c r="G16" s="6">
        <v>7.000000000000001E-4</v>
      </c>
      <c r="H16" s="14"/>
      <c r="I16" s="15"/>
      <c r="J16" s="5"/>
      <c r="K16" s="6"/>
      <c r="L16" s="14"/>
      <c r="M16" s="15"/>
      <c r="N16" s="5"/>
      <c r="O16" s="6"/>
      <c r="P16" s="14"/>
      <c r="Q16" s="15"/>
      <c r="R16" s="5"/>
      <c r="S16" s="6"/>
      <c r="T16" s="14"/>
      <c r="U16" s="15"/>
      <c r="V16" s="5"/>
      <c r="W16" s="6"/>
      <c r="X16" s="14"/>
      <c r="Y16" s="15"/>
    </row>
    <row r="17" spans="1:25" ht="14.25" x14ac:dyDescent="0.2">
      <c r="A17" s="93" t="s">
        <v>13</v>
      </c>
      <c r="B17" s="5">
        <v>-3.0082080925383993E-3</v>
      </c>
      <c r="C17" s="6">
        <v>2.3689219408489699E-3</v>
      </c>
      <c r="D17" s="14">
        <v>2.9999999999999997E-4</v>
      </c>
      <c r="E17" s="15">
        <v>3.4999999999999996E-3</v>
      </c>
      <c r="F17" s="5">
        <v>-1.8E-3</v>
      </c>
      <c r="G17" s="6">
        <v>-1.7000000000000001E-3</v>
      </c>
      <c r="H17" s="14"/>
      <c r="I17" s="15"/>
      <c r="J17" s="5"/>
      <c r="K17" s="6"/>
      <c r="L17" s="14"/>
      <c r="M17" s="15"/>
      <c r="N17" s="5"/>
      <c r="O17" s="6"/>
      <c r="P17" s="14"/>
      <c r="Q17" s="15"/>
      <c r="R17" s="5"/>
      <c r="S17" s="6"/>
      <c r="T17" s="14"/>
      <c r="U17" s="15"/>
      <c r="V17" s="5"/>
      <c r="W17" s="6"/>
      <c r="X17" s="14"/>
      <c r="Y17" s="15"/>
    </row>
    <row r="18" spans="1:25" ht="14.25" x14ac:dyDescent="0.2">
      <c r="A18" s="93" t="s">
        <v>14</v>
      </c>
      <c r="B18" s="5">
        <v>-3.164576016278829E-4</v>
      </c>
      <c r="C18" s="6">
        <v>4.06006077652161E-4</v>
      </c>
      <c r="D18" s="14">
        <v>4.0000000000000002E-4</v>
      </c>
      <c r="E18" s="15">
        <v>1.1000000000000001E-3</v>
      </c>
      <c r="F18" s="5">
        <v>-2.9999999999999997E-4</v>
      </c>
      <c r="G18" s="6">
        <v>0</v>
      </c>
      <c r="H18" s="14"/>
      <c r="I18" s="15"/>
      <c r="J18" s="5"/>
      <c r="K18" s="6"/>
      <c r="L18" s="14"/>
      <c r="M18" s="15"/>
      <c r="N18" s="5"/>
      <c r="O18" s="6"/>
      <c r="P18" s="14"/>
      <c r="Q18" s="15"/>
      <c r="R18" s="5"/>
      <c r="S18" s="6"/>
      <c r="T18" s="14"/>
      <c r="U18" s="15"/>
      <c r="V18" s="5"/>
      <c r="W18" s="6"/>
      <c r="X18" s="14"/>
      <c r="Y18" s="15"/>
    </row>
    <row r="19" spans="1:25" ht="14.25" x14ac:dyDescent="0.2">
      <c r="A19" s="93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/>
      <c r="I19" s="15"/>
      <c r="J19" s="5"/>
      <c r="K19" s="6"/>
      <c r="L19" s="14"/>
      <c r="M19" s="15"/>
      <c r="N19" s="5"/>
      <c r="O19" s="6"/>
      <c r="P19" s="14"/>
      <c r="Q19" s="15"/>
      <c r="R19" s="5"/>
      <c r="S19" s="6"/>
      <c r="T19" s="14"/>
      <c r="U19" s="15"/>
      <c r="V19" s="5"/>
      <c r="W19" s="6"/>
      <c r="X19" s="14"/>
      <c r="Y19" s="15"/>
    </row>
    <row r="20" spans="1:25" ht="14.25" x14ac:dyDescent="0.2">
      <c r="A20" s="93" t="s">
        <v>16</v>
      </c>
      <c r="B20" s="5">
        <v>1E-4</v>
      </c>
      <c r="C20" s="6">
        <v>1.23458316737988E-2</v>
      </c>
      <c r="D20" s="14">
        <v>2.0000000000000001E-4</v>
      </c>
      <c r="E20" s="15">
        <v>1.21E-2</v>
      </c>
      <c r="F20" s="5">
        <v>5.0000000000000001E-4</v>
      </c>
      <c r="G20" s="6">
        <v>1.21E-2</v>
      </c>
      <c r="H20" s="14"/>
      <c r="I20" s="15"/>
      <c r="J20" s="5"/>
      <c r="K20" s="6"/>
      <c r="L20" s="14"/>
      <c r="M20" s="15"/>
      <c r="N20" s="5"/>
      <c r="O20" s="6"/>
      <c r="P20" s="14"/>
      <c r="Q20" s="15"/>
      <c r="R20" s="5"/>
      <c r="S20" s="6"/>
      <c r="T20" s="14"/>
      <c r="U20" s="15"/>
      <c r="V20" s="5"/>
      <c r="W20" s="6"/>
      <c r="X20" s="14"/>
      <c r="Y20" s="15"/>
    </row>
    <row r="21" spans="1:25" ht="14.25" x14ac:dyDescent="0.2">
      <c r="A21" s="93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/>
      <c r="I21" s="15"/>
      <c r="J21" s="5"/>
      <c r="K21" s="6"/>
      <c r="L21" s="14"/>
      <c r="M21" s="15"/>
      <c r="N21" s="5"/>
      <c r="O21" s="6"/>
      <c r="P21" s="14"/>
      <c r="Q21" s="15"/>
      <c r="R21" s="5"/>
      <c r="S21" s="6"/>
      <c r="T21" s="14"/>
      <c r="U21" s="15"/>
      <c r="V21" s="5"/>
      <c r="W21" s="6"/>
      <c r="X21" s="14"/>
      <c r="Y21" s="15"/>
    </row>
    <row r="22" spans="1:25" ht="14.25" x14ac:dyDescent="0.2">
      <c r="A22" s="93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/>
      <c r="I22" s="15"/>
      <c r="J22" s="5"/>
      <c r="K22" s="6"/>
      <c r="L22" s="14"/>
      <c r="M22" s="15"/>
      <c r="N22" s="5"/>
      <c r="O22" s="6"/>
      <c r="P22" s="14"/>
      <c r="Q22" s="15"/>
      <c r="R22" s="5"/>
      <c r="S22" s="6"/>
      <c r="T22" s="14"/>
      <c r="U22" s="15"/>
      <c r="V22" s="5"/>
      <c r="W22" s="6"/>
      <c r="X22" s="14"/>
      <c r="Y22" s="15"/>
    </row>
    <row r="23" spans="1:25" ht="14.25" x14ac:dyDescent="0.2">
      <c r="A23" s="93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/>
      <c r="I23" s="15"/>
      <c r="J23" s="5"/>
      <c r="K23" s="6"/>
      <c r="L23" s="14"/>
      <c r="M23" s="15"/>
      <c r="N23" s="5"/>
      <c r="O23" s="6"/>
      <c r="P23" s="14"/>
      <c r="Q23" s="15"/>
      <c r="R23" s="5"/>
      <c r="S23" s="6"/>
      <c r="T23" s="14"/>
      <c r="U23" s="15"/>
      <c r="V23" s="5"/>
      <c r="W23" s="6"/>
      <c r="X23" s="14"/>
      <c r="Y23" s="15"/>
    </row>
    <row r="24" spans="1:25" ht="14.25" x14ac:dyDescent="0.2">
      <c r="A24" s="93" t="s">
        <v>20</v>
      </c>
      <c r="B24" s="5">
        <v>2.6859324668493102E-4</v>
      </c>
      <c r="C24" s="6">
        <v>3.2044382684357699E-2</v>
      </c>
      <c r="D24" s="14">
        <v>0</v>
      </c>
      <c r="E24" s="15">
        <v>1.3899999999999999E-2</v>
      </c>
      <c r="F24" s="5">
        <v>2.9999999999999997E-4</v>
      </c>
      <c r="G24" s="6">
        <v>1.8100000000000002E-2</v>
      </c>
      <c r="H24" s="14"/>
      <c r="I24" s="15"/>
      <c r="J24" s="5"/>
      <c r="K24" s="6"/>
      <c r="L24" s="14"/>
      <c r="M24" s="15"/>
      <c r="N24" s="5"/>
      <c r="O24" s="6"/>
      <c r="P24" s="14"/>
      <c r="Q24" s="15"/>
      <c r="R24" s="5"/>
      <c r="S24" s="6"/>
      <c r="T24" s="14"/>
      <c r="U24" s="15"/>
      <c r="V24" s="5"/>
      <c r="W24" s="6"/>
      <c r="X24" s="14"/>
      <c r="Y24" s="15"/>
    </row>
    <row r="25" spans="1:25" ht="15" x14ac:dyDescent="0.25">
      <c r="A25" s="94" t="s">
        <v>21</v>
      </c>
      <c r="B25" s="7">
        <f t="shared" ref="B25:L25" si="0">SUM(B6:B24)</f>
        <v>1.1481631250825875E-2</v>
      </c>
      <c r="C25" s="8">
        <f t="shared" si="0"/>
        <v>0.99999999999999911</v>
      </c>
      <c r="D25" s="16">
        <f t="shared" si="0"/>
        <v>1.18E-2</v>
      </c>
      <c r="E25" s="17">
        <f t="shared" si="0"/>
        <v>1</v>
      </c>
      <c r="F25" s="7">
        <f t="shared" si="0"/>
        <v>2.9599999999999998E-2</v>
      </c>
      <c r="G25" s="8">
        <f t="shared" si="0"/>
        <v>1</v>
      </c>
      <c r="H25" s="16">
        <f t="shared" si="0"/>
        <v>0</v>
      </c>
      <c r="I25" s="17">
        <f>SUM(I6:I24)</f>
        <v>0</v>
      </c>
      <c r="J25" s="7">
        <f t="shared" si="0"/>
        <v>0</v>
      </c>
      <c r="K25" s="8">
        <f t="shared" si="0"/>
        <v>0</v>
      </c>
      <c r="L25" s="16">
        <f t="shared" si="0"/>
        <v>0</v>
      </c>
      <c r="M25" s="17">
        <f>SUM(M6:M24)</f>
        <v>0</v>
      </c>
      <c r="N25" s="7">
        <f>SUM(N6:N24)</f>
        <v>0</v>
      </c>
      <c r="O25" s="7">
        <f>SUM(O6:O24)</f>
        <v>0</v>
      </c>
      <c r="P25" s="16">
        <f>SUM(P6:P24)</f>
        <v>0</v>
      </c>
      <c r="Q25" s="16">
        <f>SUM(Q6:Q24)</f>
        <v>0</v>
      </c>
      <c r="R25" s="7">
        <f t="shared" ref="R25:W25" si="1">SUM(R6:R24)</f>
        <v>0</v>
      </c>
      <c r="S25" s="7">
        <f t="shared" si="1"/>
        <v>0</v>
      </c>
      <c r="T25" s="16">
        <f>SUM(T6:T24)</f>
        <v>0</v>
      </c>
      <c r="U25" s="16">
        <f>SUM(U6:U24)</f>
        <v>0</v>
      </c>
      <c r="V25" s="7">
        <f t="shared" si="1"/>
        <v>0</v>
      </c>
      <c r="W25" s="7">
        <f t="shared" si="1"/>
        <v>0</v>
      </c>
      <c r="X25" s="16">
        <f>SUM(X6:X24)</f>
        <v>0</v>
      </c>
      <c r="Y25" s="16">
        <f>SUM(Y6:Y24)</f>
        <v>0</v>
      </c>
    </row>
    <row r="26" spans="1:25" ht="15" x14ac:dyDescent="0.25">
      <c r="A26" s="95" t="s">
        <v>28</v>
      </c>
      <c r="B26" s="10">
        <v>1264.4030755869101</v>
      </c>
      <c r="C26" s="11"/>
      <c r="D26" s="18">
        <v>1303.0725471438793</v>
      </c>
      <c r="E26" s="11"/>
      <c r="F26" s="10">
        <v>3321.3079159462895</v>
      </c>
      <c r="G26" s="11"/>
      <c r="H26" s="18"/>
      <c r="I26" s="11"/>
      <c r="J26" s="10"/>
      <c r="K26" s="11"/>
      <c r="L26" s="18"/>
      <c r="M26" s="11"/>
      <c r="N26" s="10"/>
      <c r="O26" s="11"/>
      <c r="P26" s="18"/>
      <c r="Q26" s="11"/>
      <c r="R26" s="10"/>
      <c r="S26" s="11"/>
      <c r="T26" s="18"/>
      <c r="U26" s="11"/>
      <c r="V26" s="10"/>
      <c r="W26" s="11"/>
      <c r="X26" s="18"/>
      <c r="Y26" s="11"/>
    </row>
    <row r="27" spans="1:25" ht="14.25" x14ac:dyDescent="0.2">
      <c r="A27" s="92" t="s">
        <v>22</v>
      </c>
      <c r="B27" s="22">
        <v>1.6000000000000001E-3</v>
      </c>
      <c r="C27" s="23">
        <v>0.71409999999999996</v>
      </c>
      <c r="D27" s="29">
        <v>3.9000000000000003E-3</v>
      </c>
      <c r="E27" s="30">
        <v>0.7278</v>
      </c>
      <c r="F27" s="22">
        <v>2.98E-2</v>
      </c>
      <c r="G27" s="23">
        <v>0.75629999999999997</v>
      </c>
      <c r="H27" s="29"/>
      <c r="I27" s="30"/>
      <c r="J27" s="22"/>
      <c r="K27" s="23"/>
      <c r="L27" s="29"/>
      <c r="M27" s="30"/>
      <c r="N27" s="22"/>
      <c r="O27" s="23"/>
      <c r="P27" s="14"/>
      <c r="Q27" s="30"/>
      <c r="R27" s="22"/>
      <c r="S27" s="23"/>
      <c r="T27" s="29"/>
      <c r="U27" s="30"/>
      <c r="V27" s="22"/>
      <c r="W27" s="23"/>
      <c r="X27" s="29"/>
      <c r="Y27" s="30"/>
    </row>
    <row r="28" spans="1:25" ht="14.25" x14ac:dyDescent="0.2">
      <c r="A28" s="93" t="s">
        <v>23</v>
      </c>
      <c r="B28" s="5">
        <v>9.8999999999999991E-3</v>
      </c>
      <c r="C28" s="6">
        <v>0.28589999999999999</v>
      </c>
      <c r="D28" s="14">
        <v>7.9000000000000008E-3</v>
      </c>
      <c r="E28" s="15">
        <v>0.2722</v>
      </c>
      <c r="F28" s="5">
        <v>-2.0000000000000001E-4</v>
      </c>
      <c r="G28" s="6">
        <v>0.2437</v>
      </c>
      <c r="H28" s="14"/>
      <c r="I28" s="15"/>
      <c r="J28" s="5"/>
      <c r="K28" s="6"/>
      <c r="L28" s="14"/>
      <c r="M28" s="15"/>
      <c r="N28" s="5"/>
      <c r="O28" s="6"/>
      <c r="P28" s="14"/>
      <c r="Q28" s="15"/>
      <c r="R28" s="5"/>
      <c r="S28" s="6"/>
      <c r="T28" s="14"/>
      <c r="U28" s="15"/>
      <c r="V28" s="5"/>
      <c r="W28" s="6"/>
      <c r="X28" s="14"/>
      <c r="Y28" s="15"/>
    </row>
    <row r="29" spans="1:25" ht="15" x14ac:dyDescent="0.25">
      <c r="A29" s="94" t="s">
        <v>21</v>
      </c>
      <c r="B29" s="24">
        <f t="shared" ref="B29:G29" si="2">SUM(B27:B28)</f>
        <v>1.15E-2</v>
      </c>
      <c r="C29" s="8">
        <f t="shared" si="2"/>
        <v>1</v>
      </c>
      <c r="D29" s="16">
        <f t="shared" si="2"/>
        <v>1.1800000000000001E-2</v>
      </c>
      <c r="E29" s="17">
        <f t="shared" si="2"/>
        <v>1</v>
      </c>
      <c r="F29" s="24">
        <f t="shared" si="2"/>
        <v>2.9600000000000001E-2</v>
      </c>
      <c r="G29" s="8">
        <f t="shared" si="2"/>
        <v>1</v>
      </c>
      <c r="H29" s="16">
        <f t="shared" ref="H29:M29" si="3">SUM(H27:H28)</f>
        <v>0</v>
      </c>
      <c r="I29" s="17">
        <f t="shared" si="3"/>
        <v>0</v>
      </c>
      <c r="J29" s="24">
        <f t="shared" si="3"/>
        <v>0</v>
      </c>
      <c r="K29" s="24">
        <f t="shared" si="3"/>
        <v>0</v>
      </c>
      <c r="L29" s="16">
        <f t="shared" si="3"/>
        <v>0</v>
      </c>
      <c r="M29" s="17">
        <f t="shared" si="3"/>
        <v>0</v>
      </c>
      <c r="N29" s="24">
        <f>SUM(N27:N28)</f>
        <v>0</v>
      </c>
      <c r="O29" s="24">
        <f>SUM(O27:O28)</f>
        <v>0</v>
      </c>
      <c r="P29" s="16">
        <f>SUM(P27:P28)</f>
        <v>0</v>
      </c>
      <c r="Q29" s="17">
        <f>SUM(Q27:Q28)</f>
        <v>0</v>
      </c>
      <c r="R29" s="24">
        <f t="shared" ref="R29:W29" si="4">SUM(R27:R28)</f>
        <v>0</v>
      </c>
      <c r="S29" s="24">
        <f t="shared" si="4"/>
        <v>0</v>
      </c>
      <c r="T29" s="16">
        <f>SUM(T27:T28)</f>
        <v>0</v>
      </c>
      <c r="U29" s="17">
        <f>SUM(U27:U28)</f>
        <v>0</v>
      </c>
      <c r="V29" s="24">
        <f t="shared" si="4"/>
        <v>0</v>
      </c>
      <c r="W29" s="24">
        <f t="shared" si="4"/>
        <v>0</v>
      </c>
      <c r="X29" s="16">
        <f>SUM(X27:X28)</f>
        <v>0</v>
      </c>
      <c r="Y29" s="17">
        <f>SUM(Y27:Y28)</f>
        <v>0</v>
      </c>
    </row>
    <row r="30" spans="1:25" ht="14.25" x14ac:dyDescent="0.2">
      <c r="A30" s="92" t="s">
        <v>24</v>
      </c>
      <c r="B30" s="22">
        <v>9.8999999999999991E-3</v>
      </c>
      <c r="C30" s="23">
        <v>0.79760000000000009</v>
      </c>
      <c r="D30" s="29">
        <v>8.6E-3</v>
      </c>
      <c r="E30" s="30">
        <v>0.81420000000000003</v>
      </c>
      <c r="F30" s="22">
        <v>8.3000000000000001E-3</v>
      </c>
      <c r="G30" s="23">
        <v>0.79610000000000003</v>
      </c>
      <c r="H30" s="29"/>
      <c r="I30" s="30"/>
      <c r="J30" s="22"/>
      <c r="K30" s="23"/>
      <c r="L30" s="29"/>
      <c r="M30" s="30"/>
      <c r="N30" s="22"/>
      <c r="O30" s="23"/>
      <c r="P30" s="14"/>
      <c r="Q30" s="30"/>
      <c r="R30" s="22"/>
      <c r="S30" s="23"/>
      <c r="T30" s="29"/>
      <c r="U30" s="30"/>
      <c r="V30" s="22"/>
      <c r="W30" s="23"/>
      <c r="X30" s="29"/>
      <c r="Y30" s="30"/>
    </row>
    <row r="31" spans="1:25" ht="14.25" x14ac:dyDescent="0.2">
      <c r="A31" s="93" t="s">
        <v>25</v>
      </c>
      <c r="B31" s="5">
        <v>1.6000000000000001E-3</v>
      </c>
      <c r="C31" s="6">
        <v>0.2024</v>
      </c>
      <c r="D31" s="14">
        <v>3.2000000000000002E-3</v>
      </c>
      <c r="E31" s="15">
        <v>0.18579999999999999</v>
      </c>
      <c r="F31" s="5">
        <v>2.1299999999999999E-2</v>
      </c>
      <c r="G31" s="6">
        <v>0.2039</v>
      </c>
      <c r="H31" s="14"/>
      <c r="I31" s="15"/>
      <c r="J31" s="5"/>
      <c r="K31" s="6"/>
      <c r="L31" s="14"/>
      <c r="M31" s="15"/>
      <c r="N31" s="5"/>
      <c r="O31" s="6"/>
      <c r="P31" s="14"/>
      <c r="Q31" s="15"/>
      <c r="R31" s="5"/>
      <c r="S31" s="6"/>
      <c r="T31" s="14"/>
      <c r="U31" s="15"/>
      <c r="V31" s="5"/>
      <c r="W31" s="6"/>
      <c r="X31" s="14"/>
      <c r="Y31" s="15"/>
    </row>
    <row r="32" spans="1:25" ht="15" x14ac:dyDescent="0.25">
      <c r="A32" s="96" t="s">
        <v>21</v>
      </c>
      <c r="B32" s="97">
        <f t="shared" ref="B32:G32" si="5">SUM(B30:B31)</f>
        <v>1.15E-2</v>
      </c>
      <c r="C32" s="98">
        <f t="shared" si="5"/>
        <v>1</v>
      </c>
      <c r="D32" s="99">
        <f t="shared" si="5"/>
        <v>1.18E-2</v>
      </c>
      <c r="E32" s="100">
        <f t="shared" si="5"/>
        <v>1</v>
      </c>
      <c r="F32" s="97">
        <f t="shared" si="5"/>
        <v>2.9600000000000001E-2</v>
      </c>
      <c r="G32" s="98">
        <f t="shared" si="5"/>
        <v>1</v>
      </c>
      <c r="H32" s="99">
        <f t="shared" ref="H32:M32" si="6">SUM(H30:H31)</f>
        <v>0</v>
      </c>
      <c r="I32" s="100">
        <f t="shared" si="6"/>
        <v>0</v>
      </c>
      <c r="J32" s="97">
        <f t="shared" si="6"/>
        <v>0</v>
      </c>
      <c r="K32" s="97">
        <f t="shared" si="6"/>
        <v>0</v>
      </c>
      <c r="L32" s="99">
        <f t="shared" si="6"/>
        <v>0</v>
      </c>
      <c r="M32" s="100">
        <f t="shared" si="6"/>
        <v>0</v>
      </c>
      <c r="N32" s="97">
        <f>SUM(N30:N31)</f>
        <v>0</v>
      </c>
      <c r="O32" s="97">
        <f>SUM(O30:O31)</f>
        <v>0</v>
      </c>
      <c r="P32" s="99">
        <f>SUM(P30:P31)</f>
        <v>0</v>
      </c>
      <c r="Q32" s="100">
        <f>SUM(Q30:Q31)</f>
        <v>0</v>
      </c>
      <c r="R32" s="97">
        <f t="shared" ref="R32:W32" si="7">SUM(R30:R31)</f>
        <v>0</v>
      </c>
      <c r="S32" s="97">
        <f t="shared" si="7"/>
        <v>0</v>
      </c>
      <c r="T32" s="99">
        <f>SUM(T30:T31)</f>
        <v>0</v>
      </c>
      <c r="U32" s="100">
        <f>SUM(U30:U31)</f>
        <v>0</v>
      </c>
      <c r="V32" s="97">
        <f t="shared" si="7"/>
        <v>0</v>
      </c>
      <c r="W32" s="97">
        <f t="shared" si="7"/>
        <v>0</v>
      </c>
      <c r="X32" s="99">
        <f>SUM(X30:X31)</f>
        <v>0</v>
      </c>
      <c r="Y32" s="100">
        <f>SUM(Y30:Y31)</f>
        <v>0</v>
      </c>
    </row>
    <row r="33" spans="1:9" ht="15" x14ac:dyDescent="0.25">
      <c r="A33" s="102" t="s">
        <v>68</v>
      </c>
      <c r="B33" s="103" t="s">
        <v>69</v>
      </c>
      <c r="C33" s="103" t="s">
        <v>70</v>
      </c>
      <c r="D33" s="106" t="s">
        <v>71</v>
      </c>
      <c r="E33" s="106" t="s">
        <v>72</v>
      </c>
      <c r="F33" s="103" t="s">
        <v>73</v>
      </c>
      <c r="G33" s="103" t="s">
        <v>74</v>
      </c>
      <c r="H33" s="106" t="s">
        <v>75</v>
      </c>
      <c r="I33" s="106" t="s">
        <v>76</v>
      </c>
    </row>
    <row r="34" spans="1:9" ht="15" x14ac:dyDescent="0.25">
      <c r="A34" s="102" t="s">
        <v>29</v>
      </c>
      <c r="B34" s="103" t="s">
        <v>64</v>
      </c>
      <c r="C34" s="103" t="s">
        <v>64</v>
      </c>
      <c r="D34" s="106" t="s">
        <v>65</v>
      </c>
      <c r="E34" s="106" t="s">
        <v>65</v>
      </c>
      <c r="F34" s="103" t="s">
        <v>66</v>
      </c>
      <c r="G34" s="103" t="s">
        <v>66</v>
      </c>
      <c r="H34" s="106" t="s">
        <v>67</v>
      </c>
      <c r="I34" s="106" t="s">
        <v>67</v>
      </c>
    </row>
    <row r="35" spans="1:9" ht="28.5" x14ac:dyDescent="0.2">
      <c r="A35" s="105"/>
      <c r="B35" s="86" t="s">
        <v>0</v>
      </c>
      <c r="C35" s="87" t="s">
        <v>1</v>
      </c>
      <c r="D35" s="88" t="s">
        <v>0</v>
      </c>
      <c r="E35" s="89" t="s">
        <v>1</v>
      </c>
      <c r="F35" s="86" t="s">
        <v>0</v>
      </c>
      <c r="G35" s="87" t="s">
        <v>1</v>
      </c>
      <c r="H35" s="88" t="s">
        <v>0</v>
      </c>
      <c r="I35" s="89" t="s">
        <v>1</v>
      </c>
    </row>
    <row r="36" spans="1:9" ht="14.25" x14ac:dyDescent="0.2">
      <c r="A36" s="92" t="s">
        <v>2</v>
      </c>
      <c r="B36" s="5">
        <v>9.0026002400001026E-4</v>
      </c>
      <c r="C36" s="6">
        <v>9.755089540645244E-2</v>
      </c>
      <c r="D36" s="14"/>
      <c r="E36" s="15"/>
      <c r="F36" s="5"/>
      <c r="G36" s="6"/>
      <c r="H36" s="14"/>
      <c r="I36" s="15"/>
    </row>
    <row r="37" spans="1:9" ht="14.25" x14ac:dyDescent="0.2">
      <c r="A37" s="93" t="s">
        <v>3</v>
      </c>
      <c r="B37" s="5">
        <v>-9.3221451030001123E-4</v>
      </c>
      <c r="C37" s="6">
        <v>0.18974461746345703</v>
      </c>
      <c r="D37" s="14"/>
      <c r="E37" s="15"/>
      <c r="F37" s="5"/>
      <c r="G37" s="6"/>
      <c r="H37" s="14"/>
      <c r="I37" s="15"/>
    </row>
    <row r="38" spans="1:9" ht="14.25" x14ac:dyDescent="0.2">
      <c r="A38" s="93" t="s">
        <v>4</v>
      </c>
      <c r="B38" s="5">
        <v>0</v>
      </c>
      <c r="C38" s="6">
        <v>0</v>
      </c>
      <c r="D38" s="14"/>
      <c r="E38" s="15"/>
      <c r="F38" s="5"/>
      <c r="G38" s="6"/>
      <c r="H38" s="14"/>
      <c r="I38" s="15"/>
    </row>
    <row r="39" spans="1:9" ht="14.25" x14ac:dyDescent="0.2">
      <c r="A39" s="93" t="s">
        <v>5</v>
      </c>
      <c r="B39" s="5">
        <v>0</v>
      </c>
      <c r="C39" s="6">
        <v>0</v>
      </c>
      <c r="D39" s="14"/>
      <c r="E39" s="15"/>
      <c r="F39" s="5"/>
      <c r="G39" s="6"/>
      <c r="H39" s="14"/>
      <c r="I39" s="15"/>
    </row>
    <row r="40" spans="1:9" ht="14.25" x14ac:dyDescent="0.2">
      <c r="A40" s="93" t="s">
        <v>6</v>
      </c>
      <c r="B40" s="5">
        <v>2.5721339309010549E-3</v>
      </c>
      <c r="C40" s="6">
        <v>0.106219180362206</v>
      </c>
      <c r="D40" s="14"/>
      <c r="E40" s="15"/>
      <c r="F40" s="5"/>
      <c r="G40" s="6"/>
      <c r="H40" s="14"/>
      <c r="I40" s="15"/>
    </row>
    <row r="41" spans="1:9" ht="14.25" x14ac:dyDescent="0.2">
      <c r="A41" s="93" t="s">
        <v>7</v>
      </c>
      <c r="B41" s="5">
        <v>5.7288918801501332E-4</v>
      </c>
      <c r="C41" s="6">
        <v>9.7949655087747455E-3</v>
      </c>
      <c r="D41" s="14"/>
      <c r="E41" s="15"/>
      <c r="F41" s="5"/>
      <c r="G41" s="6"/>
      <c r="H41" s="14"/>
      <c r="I41" s="15"/>
    </row>
    <row r="42" spans="1:9" ht="14.25" x14ac:dyDescent="0.2">
      <c r="A42" s="93" t="s">
        <v>8</v>
      </c>
      <c r="B42" s="5">
        <v>3.49E-2</v>
      </c>
      <c r="C42" s="6">
        <v>0.26543608017348236</v>
      </c>
      <c r="D42" s="14"/>
      <c r="E42" s="15"/>
      <c r="F42" s="5"/>
      <c r="G42" s="6"/>
      <c r="H42" s="14"/>
      <c r="I42" s="15"/>
    </row>
    <row r="43" spans="1:9" ht="14.25" x14ac:dyDescent="0.2">
      <c r="A43" s="93" t="s">
        <v>60</v>
      </c>
      <c r="B43" s="5">
        <v>1.09E-2</v>
      </c>
      <c r="C43" s="6">
        <v>0.18476364577012036</v>
      </c>
      <c r="D43" s="14"/>
      <c r="E43" s="15"/>
      <c r="F43" s="5"/>
      <c r="G43" s="6"/>
      <c r="H43" s="14"/>
      <c r="I43" s="15"/>
    </row>
    <row r="44" spans="1:9" ht="14.25" x14ac:dyDescent="0.2">
      <c r="A44" s="93" t="s">
        <v>10</v>
      </c>
      <c r="B44" s="5">
        <v>1E-3</v>
      </c>
      <c r="C44" s="6">
        <v>1.67578171311265E-2</v>
      </c>
      <c r="D44" s="14"/>
      <c r="E44" s="15"/>
      <c r="F44" s="5"/>
      <c r="G44" s="6"/>
      <c r="H44" s="14"/>
      <c r="I44" s="15"/>
    </row>
    <row r="45" spans="1:9" ht="14.25" x14ac:dyDescent="0.2">
      <c r="A45" s="93" t="s">
        <v>11</v>
      </c>
      <c r="B45" s="5">
        <v>6.5097577799999584E-3</v>
      </c>
      <c r="C45" s="6">
        <v>9.376577547155325E-2</v>
      </c>
      <c r="D45" s="14"/>
      <c r="E45" s="15"/>
      <c r="F45" s="5"/>
      <c r="G45" s="6"/>
      <c r="H45" s="14"/>
      <c r="I45" s="15"/>
    </row>
    <row r="46" spans="1:9" ht="14.25" x14ac:dyDescent="0.2">
      <c r="A46" s="93" t="s">
        <v>12</v>
      </c>
      <c r="B46" s="5">
        <v>6.9999999999999999E-4</v>
      </c>
      <c r="C46" s="6">
        <v>5.453085872745648E-4</v>
      </c>
      <c r="D46" s="14"/>
      <c r="E46" s="15"/>
      <c r="F46" s="5"/>
      <c r="G46" s="6"/>
      <c r="H46" s="14"/>
      <c r="I46" s="15"/>
    </row>
    <row r="47" spans="1:9" ht="14.25" x14ac:dyDescent="0.2">
      <c r="A47" s="93" t="s">
        <v>13</v>
      </c>
      <c r="B47" s="5">
        <v>-4.504234155967346E-3</v>
      </c>
      <c r="C47" s="6">
        <v>1.3896406469496563E-3</v>
      </c>
      <c r="D47" s="14"/>
      <c r="E47" s="15"/>
      <c r="F47" s="5"/>
      <c r="G47" s="6"/>
      <c r="H47" s="14"/>
      <c r="I47" s="15"/>
    </row>
    <row r="48" spans="1:9" ht="14.25" x14ac:dyDescent="0.2">
      <c r="A48" s="93" t="s">
        <v>14</v>
      </c>
      <c r="B48" s="5">
        <v>-2.1660920941324324E-4</v>
      </c>
      <c r="C48" s="6">
        <v>5.0200202588405367E-4</v>
      </c>
      <c r="D48" s="14"/>
      <c r="E48" s="15"/>
      <c r="F48" s="5"/>
      <c r="G48" s="6"/>
      <c r="H48" s="14"/>
      <c r="I48" s="15"/>
    </row>
    <row r="49" spans="1:9" ht="14.25" x14ac:dyDescent="0.2">
      <c r="A49" s="93" t="s">
        <v>15</v>
      </c>
      <c r="B49" s="5">
        <v>0</v>
      </c>
      <c r="C49" s="6">
        <v>0</v>
      </c>
      <c r="D49" s="14"/>
      <c r="E49" s="15"/>
      <c r="F49" s="5"/>
      <c r="G49" s="6"/>
      <c r="H49" s="14"/>
      <c r="I49" s="15"/>
    </row>
    <row r="50" spans="1:9" ht="14.25" x14ac:dyDescent="0.2">
      <c r="A50" s="93" t="s">
        <v>16</v>
      </c>
      <c r="B50" s="5">
        <v>8.0017000999998977E-4</v>
      </c>
      <c r="C50" s="6">
        <v>1.2181943891266265E-2</v>
      </c>
      <c r="D50" s="14"/>
      <c r="E50" s="15"/>
      <c r="F50" s="5"/>
      <c r="G50" s="6"/>
      <c r="H50" s="14"/>
      <c r="I50" s="15"/>
    </row>
    <row r="51" spans="1:9" ht="14.25" x14ac:dyDescent="0.2">
      <c r="A51" s="93" t="s">
        <v>17</v>
      </c>
      <c r="B51" s="5">
        <v>0</v>
      </c>
      <c r="C51" s="6">
        <v>0</v>
      </c>
      <c r="D51" s="14"/>
      <c r="E51" s="15"/>
      <c r="F51" s="5"/>
      <c r="G51" s="6"/>
      <c r="H51" s="14"/>
      <c r="I51" s="15"/>
    </row>
    <row r="52" spans="1:9" ht="14.25" x14ac:dyDescent="0.2">
      <c r="A52" s="93" t="s">
        <v>18</v>
      </c>
      <c r="B52" s="5">
        <v>0</v>
      </c>
      <c r="C52" s="6">
        <v>0</v>
      </c>
      <c r="D52" s="14"/>
      <c r="E52" s="15"/>
      <c r="F52" s="5"/>
      <c r="G52" s="6"/>
      <c r="H52" s="14"/>
      <c r="I52" s="15"/>
    </row>
    <row r="53" spans="1:9" ht="14.25" x14ac:dyDescent="0.2">
      <c r="A53" s="93" t="s">
        <v>19</v>
      </c>
      <c r="B53" s="5">
        <v>0</v>
      </c>
      <c r="C53" s="6">
        <v>0</v>
      </c>
      <c r="D53" s="14"/>
      <c r="E53" s="15"/>
      <c r="F53" s="5"/>
      <c r="G53" s="6"/>
      <c r="H53" s="14"/>
      <c r="I53" s="15"/>
    </row>
    <row r="54" spans="1:9" ht="14.25" x14ac:dyDescent="0.2">
      <c r="A54" s="93" t="s">
        <v>20</v>
      </c>
      <c r="B54" s="5">
        <v>5.6867382465886074E-4</v>
      </c>
      <c r="C54" s="6">
        <v>2.134812756145257E-2</v>
      </c>
      <c r="D54" s="14"/>
      <c r="E54" s="15"/>
      <c r="F54" s="5"/>
      <c r="G54" s="6"/>
      <c r="H54" s="14"/>
      <c r="I54" s="15"/>
    </row>
    <row r="55" spans="1:9" ht="15" x14ac:dyDescent="0.25">
      <c r="A55" s="94" t="s">
        <v>21</v>
      </c>
      <c r="B55" s="24">
        <f>SUM(B36:B54)</f>
        <v>5.3770826881894287E-2</v>
      </c>
      <c r="C55" s="60">
        <f>(C25+E25+G25)/3</f>
        <v>0.99999999999999967</v>
      </c>
      <c r="D55" s="16">
        <f t="shared" ref="D55:I55" si="8">SUM(D36:D54)</f>
        <v>0</v>
      </c>
      <c r="E55" s="17">
        <f t="shared" si="8"/>
        <v>0</v>
      </c>
      <c r="F55" s="24">
        <f t="shared" si="8"/>
        <v>0</v>
      </c>
      <c r="G55" s="24">
        <f t="shared" si="8"/>
        <v>0</v>
      </c>
      <c r="H55" s="17">
        <f>SUM(H36:H54)</f>
        <v>0</v>
      </c>
      <c r="I55" s="17">
        <f t="shared" si="8"/>
        <v>0</v>
      </c>
    </row>
    <row r="56" spans="1:9" ht="15" x14ac:dyDescent="0.25">
      <c r="A56" s="95" t="s">
        <v>28</v>
      </c>
      <c r="B56" s="10">
        <v>5888.7835386770785</v>
      </c>
      <c r="C56" s="11"/>
      <c r="D56" s="18"/>
      <c r="E56" s="11"/>
      <c r="F56" s="10"/>
      <c r="G56" s="11"/>
      <c r="H56" s="18"/>
      <c r="I56" s="11"/>
    </row>
    <row r="57" spans="1:9" ht="14.25" x14ac:dyDescent="0.2">
      <c r="A57" s="92" t="s">
        <v>22</v>
      </c>
      <c r="B57" s="22">
        <v>3.5799999999999998E-2</v>
      </c>
      <c r="C57" s="23">
        <v>0.75629999999999997</v>
      </c>
      <c r="D57" s="29"/>
      <c r="E57" s="30"/>
      <c r="F57" s="22"/>
      <c r="G57" s="23"/>
      <c r="H57" s="29"/>
      <c r="I57" s="30"/>
    </row>
    <row r="58" spans="1:9" ht="14.25" x14ac:dyDescent="0.2">
      <c r="A58" s="93" t="s">
        <v>23</v>
      </c>
      <c r="B58" s="5">
        <v>1.8000000000000002E-2</v>
      </c>
      <c r="C58" s="6">
        <v>0.2437</v>
      </c>
      <c r="D58" s="14"/>
      <c r="E58" s="15"/>
      <c r="F58" s="5"/>
      <c r="G58" s="6"/>
      <c r="H58" s="14"/>
      <c r="I58" s="15"/>
    </row>
    <row r="59" spans="1:9" ht="15" x14ac:dyDescent="0.25">
      <c r="A59" s="94" t="s">
        <v>21</v>
      </c>
      <c r="B59" s="24">
        <f>SUM(B57:B58)</f>
        <v>5.3800000000000001E-2</v>
      </c>
      <c r="C59" s="8">
        <f t="shared" ref="C59:I59" si="9">SUM(C57:C58)</f>
        <v>1</v>
      </c>
      <c r="D59" s="16">
        <f t="shared" si="9"/>
        <v>0</v>
      </c>
      <c r="E59" s="16">
        <f t="shared" si="9"/>
        <v>0</v>
      </c>
      <c r="F59" s="24">
        <f t="shared" si="9"/>
        <v>0</v>
      </c>
      <c r="G59" s="8">
        <f t="shared" si="9"/>
        <v>0</v>
      </c>
      <c r="H59" s="16">
        <f t="shared" si="9"/>
        <v>0</v>
      </c>
      <c r="I59" s="16">
        <f t="shared" si="9"/>
        <v>0</v>
      </c>
    </row>
    <row r="60" spans="1:9" ht="14.25" x14ac:dyDescent="0.2">
      <c r="A60" s="92" t="s">
        <v>24</v>
      </c>
      <c r="B60" s="22">
        <v>2.7400000000000001E-2</v>
      </c>
      <c r="C60" s="23">
        <v>0.79610000000000003</v>
      </c>
      <c r="D60" s="29"/>
      <c r="E60" s="30"/>
      <c r="F60" s="22"/>
      <c r="G60" s="23"/>
      <c r="H60" s="29"/>
      <c r="I60" s="30"/>
    </row>
    <row r="61" spans="1:9" ht="14.25" x14ac:dyDescent="0.2">
      <c r="A61" s="93" t="s">
        <v>25</v>
      </c>
      <c r="B61" s="5">
        <v>2.64E-2</v>
      </c>
      <c r="C61" s="6">
        <v>0.2039</v>
      </c>
      <c r="D61" s="14"/>
      <c r="E61" s="15"/>
      <c r="F61" s="5"/>
      <c r="G61" s="6"/>
      <c r="H61" s="14"/>
      <c r="I61" s="15"/>
    </row>
    <row r="62" spans="1:9" ht="15" x14ac:dyDescent="0.25">
      <c r="A62" s="96" t="s">
        <v>21</v>
      </c>
      <c r="B62" s="97">
        <f t="shared" ref="B62:I62" si="10">SUM(B60:B61)</f>
        <v>5.3800000000000001E-2</v>
      </c>
      <c r="C62" s="98">
        <f t="shared" si="10"/>
        <v>1</v>
      </c>
      <c r="D62" s="99">
        <f t="shared" si="10"/>
        <v>0</v>
      </c>
      <c r="E62" s="99">
        <f t="shared" si="10"/>
        <v>0</v>
      </c>
      <c r="F62" s="97">
        <f t="shared" si="10"/>
        <v>0</v>
      </c>
      <c r="G62" s="98">
        <f t="shared" si="10"/>
        <v>0</v>
      </c>
      <c r="H62" s="99">
        <f t="shared" si="10"/>
        <v>0</v>
      </c>
      <c r="I62" s="99">
        <f t="shared" si="10"/>
        <v>0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244A07-6C65-4F7F-A265-774C9FA51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FA952-7E27-4E8C-8F14-196A892C262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6EA5AB4-B7D5-4588-B03A-40E4D90263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DC2DF5-2F12-4FBC-B34E-2F26552599C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ca4df27-5183-4bee-9dbd-0c46c9c4aa40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24</vt:i4>
      </vt:variant>
      <vt:variant>
        <vt:lpstr>טווחים בעלי שם</vt:lpstr>
      </vt:variant>
      <vt:variant>
        <vt:i4>5</vt:i4>
      </vt:variant>
    </vt:vector>
  </HeadingPairs>
  <TitlesOfParts>
    <vt:vector size="29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ילין לפידות כללי</vt:lpstr>
      <vt:lpstr>ילין לפידות אגח ממשלת ישראל</vt:lpstr>
      <vt:lpstr>ילין לפידות מניות</vt:lpstr>
      <vt:lpstr>אלטשולר אג"ח ממשלת ישראל</vt:lpstr>
      <vt:lpstr>אלטשולר כללי 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- מרץ 2021</dc:title>
  <dc:creator>ILDINSUR</dc:creator>
  <cp:lastModifiedBy>User</cp:lastModifiedBy>
  <cp:lastPrinted>2020-10-14T11:56:50Z</cp:lastPrinted>
  <dcterms:created xsi:type="dcterms:W3CDTF">2009-05-20T05:59:13Z</dcterms:created>
  <dcterms:modified xsi:type="dcterms:W3CDTF">2022-02-28T23:21:54Z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