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03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O487" i="1" s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Q487" i="1" s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S487" i="1" s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N479" i="1" s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R479" i="1" s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E472" i="1" s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S472" i="1" s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X472" i="1" s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L472" i="1" s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Z472" i="1" s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N472" i="1" s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B472" i="1" s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P472" i="1" s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K457" i="1" s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M457" i="1" s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O457" i="1" s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R257" i="1" s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CA257" i="1" s="1"/>
  <c r="BZ258" i="1"/>
  <c r="BY258" i="1"/>
  <c r="BX258" i="1"/>
  <c r="BX257" i="1" s="1"/>
  <c r="BW258" i="1"/>
  <c r="BW257" i="1" s="1"/>
  <c r="BV258" i="1"/>
  <c r="BU258" i="1"/>
  <c r="BT258" i="1"/>
  <c r="BS258" i="1"/>
  <c r="BR258" i="1"/>
  <c r="BQ258" i="1"/>
  <c r="BP258" i="1"/>
  <c r="BO258" i="1"/>
  <c r="BO257" i="1" s="1"/>
  <c r="BN258" i="1"/>
  <c r="BM258" i="1"/>
  <c r="BL258" i="1"/>
  <c r="BL257" i="1" s="1"/>
  <c r="BK258" i="1"/>
  <c r="BK257" i="1" s="1"/>
  <c r="BJ258" i="1"/>
  <c r="BI258" i="1"/>
  <c r="BH258" i="1"/>
  <c r="BG258" i="1"/>
  <c r="BF258" i="1"/>
  <c r="BE258" i="1"/>
  <c r="BD258" i="1"/>
  <c r="BC258" i="1"/>
  <c r="BC257" i="1" s="1"/>
  <c r="BB258" i="1"/>
  <c r="BA258" i="1"/>
  <c r="AZ258" i="1"/>
  <c r="AZ257" i="1" s="1"/>
  <c r="AY258" i="1"/>
  <c r="AY257" i="1" s="1"/>
  <c r="AX258" i="1"/>
  <c r="AW258" i="1"/>
  <c r="AV258" i="1"/>
  <c r="AU258" i="1"/>
  <c r="AT258" i="1"/>
  <c r="AS258" i="1"/>
  <c r="AR258" i="1"/>
  <c r="AR257" i="1" s="1"/>
  <c r="AQ258" i="1"/>
  <c r="AQ257" i="1" s="1"/>
  <c r="AP258" i="1"/>
  <c r="AO258" i="1"/>
  <c r="AN258" i="1"/>
  <c r="AN257" i="1" s="1"/>
  <c r="AM258" i="1"/>
  <c r="AL258" i="1"/>
  <c r="AK258" i="1"/>
  <c r="AJ258" i="1"/>
  <c r="AI258" i="1"/>
  <c r="AH258" i="1"/>
  <c r="AG258" i="1"/>
  <c r="AF258" i="1"/>
  <c r="AE258" i="1"/>
  <c r="AE257" i="1" s="1"/>
  <c r="AD258" i="1"/>
  <c r="AC258" i="1"/>
  <c r="AB258" i="1"/>
  <c r="AB257" i="1" s="1"/>
  <c r="AA258" i="1"/>
  <c r="Z258" i="1"/>
  <c r="Y258" i="1"/>
  <c r="X258" i="1"/>
  <c r="W258" i="1"/>
  <c r="V258" i="1"/>
  <c r="U258" i="1"/>
  <c r="T258" i="1"/>
  <c r="S258" i="1"/>
  <c r="S257" i="1" s="1"/>
  <c r="R258" i="1"/>
  <c r="Q258" i="1"/>
  <c r="P258" i="1"/>
  <c r="P257" i="1" s="1"/>
  <c r="O258" i="1"/>
  <c r="O257" i="1" s="1"/>
  <c r="N258" i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CK239" i="1"/>
  <c r="J240" i="1"/>
  <c r="CH238" i="1"/>
  <c r="J239" i="1"/>
  <c r="CK238" i="1" s="1"/>
  <c r="CH237" i="1"/>
  <c r="J238" i="1"/>
  <c r="CK237" i="1" s="1"/>
  <c r="CH236" i="1"/>
  <c r="CG237" i="1"/>
  <c r="CF237" i="1"/>
  <c r="CE237" i="1"/>
  <c r="CD237" i="1"/>
  <c r="CD236" i="1" s="1"/>
  <c r="CC237" i="1"/>
  <c r="CB237" i="1"/>
  <c r="CB236" i="1" s="1"/>
  <c r="CA237" i="1"/>
  <c r="BZ237" i="1"/>
  <c r="BY237" i="1"/>
  <c r="BX237" i="1"/>
  <c r="BX236" i="1" s="1"/>
  <c r="BW237" i="1"/>
  <c r="BV237" i="1"/>
  <c r="BU237" i="1"/>
  <c r="BT237" i="1"/>
  <c r="BS237" i="1"/>
  <c r="BR237" i="1"/>
  <c r="BR236" i="1" s="1"/>
  <c r="BQ237" i="1"/>
  <c r="BQ236" i="1" s="1"/>
  <c r="BP237" i="1"/>
  <c r="BP236" i="1" s="1"/>
  <c r="BO237" i="1"/>
  <c r="BN237" i="1"/>
  <c r="BM237" i="1"/>
  <c r="BL237" i="1"/>
  <c r="BL236" i="1" s="1"/>
  <c r="BK237" i="1"/>
  <c r="BJ237" i="1"/>
  <c r="BI237" i="1"/>
  <c r="BH237" i="1"/>
  <c r="BG237" i="1"/>
  <c r="BF237" i="1"/>
  <c r="BF236" i="1" s="1"/>
  <c r="BE237" i="1"/>
  <c r="BE236" i="1" s="1"/>
  <c r="BD237" i="1"/>
  <c r="BD236" i="1" s="1"/>
  <c r="BC237" i="1"/>
  <c r="BB237" i="1"/>
  <c r="BA237" i="1"/>
  <c r="AZ237" i="1"/>
  <c r="AZ236" i="1" s="1"/>
  <c r="AY237" i="1"/>
  <c r="AX237" i="1"/>
  <c r="AW237" i="1"/>
  <c r="AV237" i="1"/>
  <c r="AU237" i="1"/>
  <c r="AT237" i="1"/>
  <c r="AT236" i="1" s="1"/>
  <c r="AS237" i="1"/>
  <c r="AS236" i="1" s="1"/>
  <c r="AR237" i="1"/>
  <c r="AR236" i="1" s="1"/>
  <c r="AQ237" i="1"/>
  <c r="AP237" i="1"/>
  <c r="AO237" i="1"/>
  <c r="AN237" i="1"/>
  <c r="AN236" i="1" s="1"/>
  <c r="AM237" i="1"/>
  <c r="AL237" i="1"/>
  <c r="AK237" i="1"/>
  <c r="AJ237" i="1"/>
  <c r="AI237" i="1"/>
  <c r="AH237" i="1"/>
  <c r="AH236" i="1" s="1"/>
  <c r="AG237" i="1"/>
  <c r="AG236" i="1" s="1"/>
  <c r="AF237" i="1"/>
  <c r="AF236" i="1" s="1"/>
  <c r="AE237" i="1"/>
  <c r="AD237" i="1"/>
  <c r="AC237" i="1"/>
  <c r="AB237" i="1"/>
  <c r="AB236" i="1" s="1"/>
  <c r="AA237" i="1"/>
  <c r="Z237" i="1"/>
  <c r="Y237" i="1"/>
  <c r="X237" i="1"/>
  <c r="W237" i="1"/>
  <c r="V237" i="1"/>
  <c r="V236" i="1" s="1"/>
  <c r="U237" i="1"/>
  <c r="U236" i="1" s="1"/>
  <c r="T237" i="1"/>
  <c r="T236" i="1" s="1"/>
  <c r="S237" i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A227" i="1"/>
  <c r="BO227" i="1"/>
  <c r="AQ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G218" i="1" s="1"/>
  <c r="CF221" i="1"/>
  <c r="CF219" i="1" s="1"/>
  <c r="CF218" i="1" s="1"/>
  <c r="CE221" i="1"/>
  <c r="CE219" i="1" s="1"/>
  <c r="CD221" i="1"/>
  <c r="CD219" i="1" s="1"/>
  <c r="CC221" i="1"/>
  <c r="CC219" i="1" s="1"/>
  <c r="CB221" i="1"/>
  <c r="CB219" i="1" s="1"/>
  <c r="CA221" i="1"/>
  <c r="BZ221" i="1"/>
  <c r="BZ219" i="1" s="1"/>
  <c r="BY221" i="1"/>
  <c r="BY219" i="1" s="1"/>
  <c r="BX221" i="1"/>
  <c r="BX219" i="1" s="1"/>
  <c r="BW221" i="1"/>
  <c r="BW219" i="1" s="1"/>
  <c r="BW218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K218" i="1" s="1"/>
  <c r="BJ221" i="1"/>
  <c r="BJ219" i="1" s="1"/>
  <c r="BI221" i="1"/>
  <c r="BI219" i="1" s="1"/>
  <c r="BI218" i="1" s="1"/>
  <c r="BH221" i="1"/>
  <c r="BH219" i="1" s="1"/>
  <c r="BH218" i="1" s="1"/>
  <c r="BG221" i="1"/>
  <c r="BG219" i="1" s="1"/>
  <c r="BF221" i="1"/>
  <c r="BF219" i="1" s="1"/>
  <c r="BE221" i="1"/>
  <c r="BE219" i="1" s="1"/>
  <c r="BD221" i="1"/>
  <c r="BD219" i="1" s="1"/>
  <c r="BC221" i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V218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M218" i="1" s="1"/>
  <c r="AL221" i="1"/>
  <c r="AL219" i="1" s="1"/>
  <c r="AK221" i="1"/>
  <c r="AK219" i="1" s="1"/>
  <c r="AK218" i="1" s="1"/>
  <c r="AJ221" i="1"/>
  <c r="AJ219" i="1" s="1"/>
  <c r="AJ218" i="1" s="1"/>
  <c r="AI221" i="1"/>
  <c r="AI219" i="1" s="1"/>
  <c r="AH221" i="1"/>
  <c r="AH219" i="1" s="1"/>
  <c r="AG221" i="1"/>
  <c r="AG219" i="1" s="1"/>
  <c r="AF221" i="1"/>
  <c r="AF219" i="1" s="1"/>
  <c r="AE221" i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X218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O218" i="1" s="1"/>
  <c r="N221" i="1"/>
  <c r="N219" i="1" s="1"/>
  <c r="M221" i="1"/>
  <c r="M219" i="1" s="1"/>
  <c r="M218" i="1" s="1"/>
  <c r="L221" i="1"/>
  <c r="L219" i="1" s="1"/>
  <c r="K221" i="1"/>
  <c r="K219" i="1" s="1"/>
  <c r="J220" i="1"/>
  <c r="CK219" i="1" s="1"/>
  <c r="CA219" i="1"/>
  <c r="BC219" i="1"/>
  <c r="AE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Z210" i="1" s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N210" i="1" s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B210" i="1" s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P210" i="1" s="1"/>
  <c r="AO211" i="1"/>
  <c r="AN211" i="1"/>
  <c r="AM211" i="1"/>
  <c r="AL211" i="1"/>
  <c r="AK211" i="1"/>
  <c r="AJ211" i="1"/>
  <c r="AI211" i="1"/>
  <c r="AH211" i="1"/>
  <c r="AG211" i="1"/>
  <c r="AF211" i="1"/>
  <c r="AF210" i="1" s="1"/>
  <c r="AE211" i="1"/>
  <c r="AD211" i="1"/>
  <c r="AD210" i="1" s="1"/>
  <c r="AC211" i="1"/>
  <c r="AB211" i="1"/>
  <c r="AA211" i="1"/>
  <c r="Z211" i="1"/>
  <c r="Y211" i="1"/>
  <c r="X211" i="1"/>
  <c r="W211" i="1"/>
  <c r="V211" i="1"/>
  <c r="U211" i="1"/>
  <c r="T211" i="1"/>
  <c r="T210" i="1" s="1"/>
  <c r="S211" i="1"/>
  <c r="R211" i="1"/>
  <c r="R210" i="1" s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E198" i="1" s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G176" i="1" s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U176" i="1" s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I176" i="1" s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W176" i="1" s="1"/>
  <c r="AV177" i="1"/>
  <c r="AU177" i="1"/>
  <c r="AU176" i="1" s="1"/>
  <c r="AT177" i="1"/>
  <c r="AS177" i="1"/>
  <c r="AR177" i="1"/>
  <c r="AQ177" i="1"/>
  <c r="AP177" i="1"/>
  <c r="AO177" i="1"/>
  <c r="AN177" i="1"/>
  <c r="AM177" i="1"/>
  <c r="AL177" i="1"/>
  <c r="AK177" i="1"/>
  <c r="AK176" i="1" s="1"/>
  <c r="AJ177" i="1"/>
  <c r="AI177" i="1"/>
  <c r="AI176" i="1" s="1"/>
  <c r="AH177" i="1"/>
  <c r="AG177" i="1"/>
  <c r="AF177" i="1"/>
  <c r="AE177" i="1"/>
  <c r="AD177" i="1"/>
  <c r="AC177" i="1"/>
  <c r="AB177" i="1"/>
  <c r="AA177" i="1"/>
  <c r="Z177" i="1"/>
  <c r="Y177" i="1"/>
  <c r="Y176" i="1" s="1"/>
  <c r="X177" i="1"/>
  <c r="W177" i="1"/>
  <c r="W176" i="1" s="1"/>
  <c r="V177" i="1"/>
  <c r="U177" i="1"/>
  <c r="T177" i="1"/>
  <c r="S177" i="1"/>
  <c r="R177" i="1"/>
  <c r="Q177" i="1"/>
  <c r="P177" i="1"/>
  <c r="O177" i="1"/>
  <c r="N177" i="1"/>
  <c r="M177" i="1"/>
  <c r="M176" i="1" s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O167" i="1" s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C167" i="1" s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Q167" i="1" s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S167" i="1" s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G167" i="1" s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U167" i="1" s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I167" i="1" s="1"/>
  <c r="BH168" i="1"/>
  <c r="BG168" i="1"/>
  <c r="BF168" i="1"/>
  <c r="BE168" i="1"/>
  <c r="BD168" i="1"/>
  <c r="BC168" i="1"/>
  <c r="BB168" i="1"/>
  <c r="BA168" i="1"/>
  <c r="BA167" i="1" s="1"/>
  <c r="AZ168" i="1"/>
  <c r="AY168" i="1"/>
  <c r="AX168" i="1"/>
  <c r="AW168" i="1"/>
  <c r="AW167" i="1" s="1"/>
  <c r="AV168" i="1"/>
  <c r="AU168" i="1"/>
  <c r="AT168" i="1"/>
  <c r="AS168" i="1"/>
  <c r="AS167" i="1" s="1"/>
  <c r="AR168" i="1"/>
  <c r="AQ168" i="1"/>
  <c r="AP168" i="1"/>
  <c r="AO168" i="1"/>
  <c r="AO167" i="1" s="1"/>
  <c r="AN168" i="1"/>
  <c r="AM168" i="1"/>
  <c r="AL168" i="1"/>
  <c r="AK168" i="1"/>
  <c r="AK167" i="1" s="1"/>
  <c r="AJ168" i="1"/>
  <c r="AI168" i="1"/>
  <c r="AH168" i="1"/>
  <c r="AG168" i="1"/>
  <c r="AF168" i="1"/>
  <c r="AE168" i="1"/>
  <c r="AD168" i="1"/>
  <c r="AC168" i="1"/>
  <c r="AC167" i="1" s="1"/>
  <c r="AB168" i="1"/>
  <c r="AA168" i="1"/>
  <c r="Z168" i="1"/>
  <c r="Y168" i="1"/>
  <c r="Y167" i="1" s="1"/>
  <c r="X168" i="1"/>
  <c r="W168" i="1"/>
  <c r="V168" i="1"/>
  <c r="U168" i="1"/>
  <c r="T168" i="1"/>
  <c r="S168" i="1"/>
  <c r="R168" i="1"/>
  <c r="Q168" i="1"/>
  <c r="Q167" i="1" s="1"/>
  <c r="P168" i="1"/>
  <c r="O168" i="1"/>
  <c r="N168" i="1"/>
  <c r="M168" i="1"/>
  <c r="M167" i="1" s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H159" i="1"/>
  <c r="BQ158" i="1"/>
  <c r="BQ157" i="1" s="1"/>
  <c r="AS158" i="1"/>
  <c r="AS157" i="1" s="1"/>
  <c r="U158" i="1"/>
  <c r="U157" i="1" s="1"/>
  <c r="AG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N99" i="1" s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B77" i="1" s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P77" i="1" s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D77" i="1" s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R77" i="1" s="1"/>
  <c r="AQ78" i="1"/>
  <c r="AQ77" i="1" s="1"/>
  <c r="AP78" i="1"/>
  <c r="AO78" i="1"/>
  <c r="AN78" i="1"/>
  <c r="AM78" i="1"/>
  <c r="AL78" i="1"/>
  <c r="AK78" i="1"/>
  <c r="AJ78" i="1"/>
  <c r="AI78" i="1"/>
  <c r="AH78" i="1"/>
  <c r="AG78" i="1"/>
  <c r="AF78" i="1"/>
  <c r="AF77" i="1" s="1"/>
  <c r="AE78" i="1"/>
  <c r="AD78" i="1"/>
  <c r="AC78" i="1"/>
  <c r="AB78" i="1"/>
  <c r="AA78" i="1"/>
  <c r="Z78" i="1"/>
  <c r="Y78" i="1"/>
  <c r="X78" i="1"/>
  <c r="W78" i="1"/>
  <c r="V78" i="1"/>
  <c r="U78" i="1"/>
  <c r="T78" i="1"/>
  <c r="T77" i="1" s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M47" i="1" s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C47" i="1" s="1"/>
  <c r="AB48" i="1"/>
  <c r="AA48" i="1"/>
  <c r="Z48" i="1"/>
  <c r="Y48" i="1"/>
  <c r="X48" i="1"/>
  <c r="W48" i="1"/>
  <c r="V48" i="1"/>
  <c r="U48" i="1"/>
  <c r="T48" i="1"/>
  <c r="S48" i="1"/>
  <c r="R48" i="1"/>
  <c r="Q48" i="1"/>
  <c r="Q47" i="1" s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B37" i="1" s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P37" i="1" s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M37" i="1" s="1"/>
  <c r="BL38" i="1"/>
  <c r="BK38" i="1"/>
  <c r="BJ38" i="1"/>
  <c r="BI38" i="1"/>
  <c r="BH38" i="1"/>
  <c r="BH37" i="1" s="1"/>
  <c r="BG38" i="1"/>
  <c r="BF38" i="1"/>
  <c r="BE38" i="1"/>
  <c r="BD38" i="1"/>
  <c r="BC38" i="1"/>
  <c r="BB38" i="1"/>
  <c r="BA38" i="1"/>
  <c r="BA37" i="1" s="1"/>
  <c r="AZ38" i="1"/>
  <c r="AY38" i="1"/>
  <c r="AX38" i="1"/>
  <c r="AW38" i="1"/>
  <c r="AV38" i="1"/>
  <c r="AV37" i="1" s="1"/>
  <c r="AU38" i="1"/>
  <c r="AT38" i="1"/>
  <c r="AS38" i="1"/>
  <c r="AR38" i="1"/>
  <c r="AQ38" i="1"/>
  <c r="AP38" i="1"/>
  <c r="AO38" i="1"/>
  <c r="AO37" i="1" s="1"/>
  <c r="AN38" i="1"/>
  <c r="AM38" i="1"/>
  <c r="AL38" i="1"/>
  <c r="AK38" i="1"/>
  <c r="AJ38" i="1"/>
  <c r="AJ37" i="1" s="1"/>
  <c r="AI38" i="1"/>
  <c r="AH38" i="1"/>
  <c r="AG38" i="1"/>
  <c r="AF38" i="1"/>
  <c r="AE38" i="1"/>
  <c r="AD38" i="1"/>
  <c r="AC38" i="1"/>
  <c r="AC37" i="1" s="1"/>
  <c r="AB38" i="1"/>
  <c r="AA38" i="1"/>
  <c r="Z38" i="1"/>
  <c r="Y38" i="1"/>
  <c r="X38" i="1"/>
  <c r="X37" i="1" s="1"/>
  <c r="W38" i="1"/>
  <c r="V38" i="1"/>
  <c r="U38" i="1"/>
  <c r="T38" i="1"/>
  <c r="S38" i="1"/>
  <c r="R38" i="1"/>
  <c r="Q38" i="1"/>
  <c r="Q37" i="1" s="1"/>
  <c r="P38" i="1"/>
  <c r="O38" i="1"/>
  <c r="N38" i="1"/>
  <c r="M38" i="1"/>
  <c r="M37" i="1" s="1"/>
  <c r="L38" i="1"/>
  <c r="L37" i="1" s="1"/>
  <c r="K38" i="1"/>
  <c r="CG37" i="1"/>
  <c r="AW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C28" i="1"/>
  <c r="BC27" i="1" s="1"/>
  <c r="BB28" i="1"/>
  <c r="BB27" i="1" s="1"/>
  <c r="BA28" i="1"/>
  <c r="BA27" i="1" s="1"/>
  <c r="AZ28" i="1"/>
  <c r="AZ27" i="1" s="1"/>
  <c r="AY28" i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V28" i="1"/>
  <c r="V27" i="1" s="1"/>
  <c r="U28" i="1"/>
  <c r="U27" i="1" s="1"/>
  <c r="T28" i="1"/>
  <c r="T27" i="1" s="1"/>
  <c r="S28" i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E27" i="1"/>
  <c r="BS27" i="1"/>
  <c r="BD27" i="1"/>
  <c r="AY27" i="1"/>
  <c r="AI27" i="1"/>
  <c r="W27" i="1"/>
  <c r="S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S12" i="1" s="1"/>
  <c r="R14" i="1"/>
  <c r="Q14" i="1"/>
  <c r="Q13" i="1" s="1"/>
  <c r="P14" i="1"/>
  <c r="O14" i="1"/>
  <c r="M14" i="1"/>
  <c r="M13" i="1" s="1"/>
  <c r="CG13" i="1"/>
  <c r="CF13" i="1"/>
  <c r="CE13" i="1"/>
  <c r="CD13" i="1"/>
  <c r="CC13" i="1"/>
  <c r="CB13" i="1"/>
  <c r="CB12" i="1" s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P12" i="1" s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D12" i="1" s="1"/>
  <c r="BC13" i="1"/>
  <c r="BB13" i="1"/>
  <c r="BA13" i="1"/>
  <c r="AZ13" i="1"/>
  <c r="AZ12" i="1" s="1"/>
  <c r="AY13" i="1"/>
  <c r="AX13" i="1"/>
  <c r="AW13" i="1"/>
  <c r="AV13" i="1"/>
  <c r="AU13" i="1"/>
  <c r="AT13" i="1"/>
  <c r="AS13" i="1"/>
  <c r="AR13" i="1"/>
  <c r="AR12" i="1" s="1"/>
  <c r="AQ13" i="1"/>
  <c r="AP13" i="1"/>
  <c r="AO13" i="1"/>
  <c r="AN13" i="1"/>
  <c r="AN12" i="1" s="1"/>
  <c r="AM13" i="1"/>
  <c r="AG13" i="1"/>
  <c r="X13" i="1"/>
  <c r="X12" i="1" s="1"/>
  <c r="W13" i="1"/>
  <c r="V13" i="1"/>
  <c r="R13" i="1"/>
  <c r="O13" i="1"/>
  <c r="N13" i="1"/>
  <c r="L13" i="1"/>
  <c r="L12" i="1" s="1"/>
  <c r="K13" i="1"/>
  <c r="BL12" i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" i="1" s="1"/>
  <c r="B1" i="1"/>
  <c r="L10" i="1" s="1"/>
  <c r="A1" i="1"/>
  <c r="BB9" i="1"/>
  <c r="BB10" i="1"/>
  <c r="BA9" i="1"/>
  <c r="CL8" i="1"/>
  <c r="BC9" i="1"/>
  <c r="AZ10" i="1"/>
  <c r="AT457" i="1" l="1"/>
  <c r="Q156" i="1"/>
  <c r="AC156" i="1"/>
  <c r="AO156" i="1"/>
  <c r="BA156" i="1"/>
  <c r="BT218" i="1"/>
  <c r="CC198" i="1"/>
  <c r="CC236" i="1"/>
  <c r="U210" i="1"/>
  <c r="AG210" i="1"/>
  <c r="AS210" i="1"/>
  <c r="BE210" i="1"/>
  <c r="BQ210" i="1"/>
  <c r="CC210" i="1"/>
  <c r="T136" i="1"/>
  <c r="AF136" i="1"/>
  <c r="AR136" i="1"/>
  <c r="BD136" i="1"/>
  <c r="BP136" i="1"/>
  <c r="CB136" i="1"/>
  <c r="CA167" i="1"/>
  <c r="Z210" i="1"/>
  <c r="BG176" i="1"/>
  <c r="BS176" i="1"/>
  <c r="CE176" i="1"/>
  <c r="V210" i="1"/>
  <c r="U472" i="1"/>
  <c r="T464" i="1"/>
  <c r="BE77" i="1"/>
  <c r="U457" i="1"/>
  <c r="AG457" i="1"/>
  <c r="AS457" i="1"/>
  <c r="K464" i="1"/>
  <c r="W464" i="1"/>
  <c r="AI464" i="1"/>
  <c r="AU464" i="1"/>
  <c r="Y472" i="1"/>
  <c r="AK472" i="1"/>
  <c r="V12" i="1"/>
  <c r="BJ12" i="1"/>
  <c r="X479" i="1"/>
  <c r="N283" i="1"/>
  <c r="Z283" i="1"/>
  <c r="AL283" i="1"/>
  <c r="BJ283" i="1"/>
  <c r="BV283" i="1"/>
  <c r="V457" i="1"/>
  <c r="AH457" i="1"/>
  <c r="BF457" i="1"/>
  <c r="BR457" i="1"/>
  <c r="CD457" i="1"/>
  <c r="W472" i="1"/>
  <c r="AI472" i="1"/>
  <c r="AU472" i="1"/>
  <c r="BG472" i="1"/>
  <c r="BS472" i="1"/>
  <c r="CE472" i="1"/>
  <c r="AA167" i="1"/>
  <c r="AM167" i="1"/>
  <c r="AM156" i="1" s="1"/>
  <c r="AY167" i="1"/>
  <c r="BK176" i="1"/>
  <c r="P457" i="1"/>
  <c r="AB457" i="1"/>
  <c r="AN457" i="1"/>
  <c r="AZ457" i="1"/>
  <c r="BL457" i="1"/>
  <c r="BX457" i="1"/>
  <c r="Z479" i="1"/>
  <c r="BJ479" i="1"/>
  <c r="BV479" i="1"/>
  <c r="S37" i="1"/>
  <c r="S26" i="1" s="1"/>
  <c r="AE37" i="1"/>
  <c r="AQ37" i="1"/>
  <c r="AQ26" i="1" s="1"/>
  <c r="BC37" i="1"/>
  <c r="BO37" i="1"/>
  <c r="CA37" i="1"/>
  <c r="BG77" i="1"/>
  <c r="BM156" i="1"/>
  <c r="Q457" i="1"/>
  <c r="AC457" i="1"/>
  <c r="AO457" i="1"/>
  <c r="BA457" i="1"/>
  <c r="BM457" i="1"/>
  <c r="BY457" i="1"/>
  <c r="AC487" i="1"/>
  <c r="BM167" i="1"/>
  <c r="BY167" i="1"/>
  <c r="BY156" i="1" s="1"/>
  <c r="P198" i="1"/>
  <c r="AZ198" i="1"/>
  <c r="BN167" i="1"/>
  <c r="BZ167" i="1"/>
  <c r="AS176" i="1"/>
  <c r="CB257" i="1"/>
  <c r="CB235" i="1" s="1"/>
  <c r="AL457" i="1"/>
  <c r="AK236" i="1"/>
  <c r="AK235" i="1" s="1"/>
  <c r="CG236" i="1"/>
  <c r="U419" i="1"/>
  <c r="AG419" i="1"/>
  <c r="AS419" i="1"/>
  <c r="AS418" i="1" s="1"/>
  <c r="BE419" i="1"/>
  <c r="BQ419" i="1"/>
  <c r="CC419" i="1"/>
  <c r="T457" i="1"/>
  <c r="AF457" i="1"/>
  <c r="AR457" i="1"/>
  <c r="BD457" i="1"/>
  <c r="AG472" i="1"/>
  <c r="BQ472" i="1"/>
  <c r="CC472" i="1"/>
  <c r="R37" i="1"/>
  <c r="AF99" i="1"/>
  <c r="N218" i="1"/>
  <c r="Z218" i="1"/>
  <c r="AL218" i="1"/>
  <c r="AX218" i="1"/>
  <c r="BJ218" i="1"/>
  <c r="BV218" i="1"/>
  <c r="T257" i="1"/>
  <c r="T235" i="1" s="1"/>
  <c r="AF257" i="1"/>
  <c r="AF235" i="1" s="1"/>
  <c r="BD257" i="1"/>
  <c r="BD235" i="1" s="1"/>
  <c r="BP257" i="1"/>
  <c r="AI338" i="1"/>
  <c r="AU338" i="1"/>
  <c r="CE338" i="1"/>
  <c r="AT12" i="1"/>
  <c r="BF12" i="1"/>
  <c r="AK12" i="1"/>
  <c r="AL210" i="1"/>
  <c r="AX210" i="1"/>
  <c r="BV210" i="1"/>
  <c r="O236" i="1"/>
  <c r="O235" i="1" s="1"/>
  <c r="AA236" i="1"/>
  <c r="AM236" i="1"/>
  <c r="AY236" i="1"/>
  <c r="AY235" i="1" s="1"/>
  <c r="BK236" i="1"/>
  <c r="BK235" i="1" s="1"/>
  <c r="CD283" i="1"/>
  <c r="BX12" i="1"/>
  <c r="BU47" i="1"/>
  <c r="AR210" i="1"/>
  <c r="BD210" i="1"/>
  <c r="BP210" i="1"/>
  <c r="CB210" i="1"/>
  <c r="O210" i="1"/>
  <c r="L310" i="1"/>
  <c r="Q176" i="1"/>
  <c r="AC176" i="1"/>
  <c r="AO176" i="1"/>
  <c r="BA176" i="1"/>
  <c r="BM176" i="1"/>
  <c r="BY176" i="1"/>
  <c r="Q236" i="1"/>
  <c r="AC236" i="1"/>
  <c r="AO236" i="1"/>
  <c r="BM236" i="1"/>
  <c r="BY236" i="1"/>
  <c r="AH419" i="1"/>
  <c r="AH418" i="1" s="1"/>
  <c r="BF419" i="1"/>
  <c r="BF418" i="1" s="1"/>
  <c r="CD419" i="1"/>
  <c r="CD418" i="1" s="1"/>
  <c r="R12" i="1"/>
  <c r="AP12" i="1"/>
  <c r="BB12" i="1"/>
  <c r="BN12" i="1"/>
  <c r="BZ12" i="1"/>
  <c r="Y198" i="1"/>
  <c r="AW198" i="1"/>
  <c r="BU198" i="1"/>
  <c r="M12" i="1"/>
  <c r="BV198" i="1"/>
  <c r="BC198" i="1"/>
  <c r="CA198" i="1"/>
  <c r="S236" i="1"/>
  <c r="AE236" i="1"/>
  <c r="AQ236" i="1"/>
  <c r="BC236" i="1"/>
  <c r="BC235" i="1" s="1"/>
  <c r="BO236" i="1"/>
  <c r="CA236" i="1"/>
  <c r="L464" i="1"/>
  <c r="X464" i="1"/>
  <c r="AJ464" i="1"/>
  <c r="AV464" i="1"/>
  <c r="BH464" i="1"/>
  <c r="BT464" i="1"/>
  <c r="CF464" i="1"/>
  <c r="AC472" i="1"/>
  <c r="V37" i="1"/>
  <c r="AH37" i="1"/>
  <c r="AT37" i="1"/>
  <c r="AT26" i="1" s="1"/>
  <c r="BF37" i="1"/>
  <c r="BF26" i="1" s="1"/>
  <c r="BR37" i="1"/>
  <c r="CD37" i="1"/>
  <c r="CD26" i="1" s="1"/>
  <c r="T167" i="1"/>
  <c r="AF167" i="1"/>
  <c r="AR167" i="1"/>
  <c r="AR156" i="1" s="1"/>
  <c r="BD167" i="1"/>
  <c r="BP167" i="1"/>
  <c r="BP156" i="1" s="1"/>
  <c r="CB167" i="1"/>
  <c r="AJ210" i="1"/>
  <c r="AV210" i="1"/>
  <c r="CF210" i="1"/>
  <c r="M464" i="1"/>
  <c r="AK464" i="1"/>
  <c r="BI464" i="1"/>
  <c r="CB464" i="1"/>
  <c r="BT479" i="1"/>
  <c r="AD37" i="1"/>
  <c r="BN37" i="1"/>
  <c r="BZ37" i="1"/>
  <c r="BZ26" i="1" s="1"/>
  <c r="O77" i="1"/>
  <c r="AA77" i="1"/>
  <c r="R136" i="1"/>
  <c r="AD136" i="1"/>
  <c r="AP136" i="1"/>
  <c r="BB136" i="1"/>
  <c r="BZ136" i="1"/>
  <c r="L457" i="1"/>
  <c r="X457" i="1"/>
  <c r="AJ457" i="1"/>
  <c r="AV457" i="1"/>
  <c r="BH457" i="1"/>
  <c r="BT457" i="1"/>
  <c r="CF457" i="1"/>
  <c r="Z464" i="1"/>
  <c r="AX464" i="1"/>
  <c r="BJ464" i="1"/>
  <c r="BR136" i="1"/>
  <c r="S156" i="1"/>
  <c r="AQ156" i="1"/>
  <c r="CA156" i="1"/>
  <c r="P338" i="1"/>
  <c r="AB338" i="1"/>
  <c r="AW472" i="1"/>
  <c r="BI472" i="1"/>
  <c r="BU472" i="1"/>
  <c r="CG472" i="1"/>
  <c r="AL479" i="1"/>
  <c r="N236" i="1"/>
  <c r="Z236" i="1"/>
  <c r="AL236" i="1"/>
  <c r="AX236" i="1"/>
  <c r="BJ236" i="1"/>
  <c r="BV236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M156" i="1"/>
  <c r="Z12" i="1"/>
  <c r="X257" i="1"/>
  <c r="BH257" i="1"/>
  <c r="BT257" i="1"/>
  <c r="P37" i="1"/>
  <c r="P26" i="1" s="1"/>
  <c r="AB37" i="1"/>
  <c r="AN37" i="1"/>
  <c r="AZ37" i="1"/>
  <c r="BL37" i="1"/>
  <c r="BX37" i="1"/>
  <c r="M60" i="1"/>
  <c r="Y60" i="1"/>
  <c r="BI60" i="1"/>
  <c r="AY77" i="1"/>
  <c r="BK77" i="1"/>
  <c r="AG198" i="1"/>
  <c r="V283" i="1"/>
  <c r="AH283" i="1"/>
  <c r="AT283" i="1"/>
  <c r="BF283" i="1"/>
  <c r="BR283" i="1"/>
  <c r="U394" i="1"/>
  <c r="AG394" i="1"/>
  <c r="AG393" i="1" s="1"/>
  <c r="AB419" i="1"/>
  <c r="AB418" i="1" s="1"/>
  <c r="AZ419" i="1"/>
  <c r="BL419" i="1"/>
  <c r="BL418" i="1" s="1"/>
  <c r="BX419" i="1"/>
  <c r="BP457" i="1"/>
  <c r="CB457" i="1"/>
  <c r="AA487" i="1"/>
  <c r="AY487" i="1"/>
  <c r="BW487" i="1"/>
  <c r="AB12" i="1"/>
  <c r="U77" i="1"/>
  <c r="R167" i="1"/>
  <c r="R156" i="1" s="1"/>
  <c r="AD167" i="1"/>
  <c r="AD156" i="1" s="1"/>
  <c r="AP167" i="1"/>
  <c r="BB167" i="1"/>
  <c r="BB156" i="1" s="1"/>
  <c r="BN156" i="1"/>
  <c r="L167" i="1"/>
  <c r="X167" i="1"/>
  <c r="X156" i="1" s="1"/>
  <c r="AJ167" i="1"/>
  <c r="AV167" i="1"/>
  <c r="AV156" i="1" s="1"/>
  <c r="BH167" i="1"/>
  <c r="BT167" i="1"/>
  <c r="CF167" i="1"/>
  <c r="AE218" i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BA472" i="1"/>
  <c r="AL12" i="1"/>
  <c r="AX12" i="1"/>
  <c r="BV12" i="1"/>
  <c r="V136" i="1"/>
  <c r="AH136" i="1"/>
  <c r="BF136" i="1"/>
  <c r="BC156" i="1"/>
  <c r="BO156" i="1"/>
  <c r="AE167" i="1"/>
  <c r="AE156" i="1" s="1"/>
  <c r="BC176" i="1"/>
  <c r="W198" i="1"/>
  <c r="AJ310" i="1"/>
  <c r="BH310" i="1"/>
  <c r="AG338" i="1"/>
  <c r="V479" i="1"/>
  <c r="BT37" i="1"/>
  <c r="BT26" i="1" s="1"/>
  <c r="CF37" i="1"/>
  <c r="AC77" i="1"/>
  <c r="BA77" i="1"/>
  <c r="BY77" i="1"/>
  <c r="BM218" i="1"/>
  <c r="R457" i="1"/>
  <c r="AD457" i="1"/>
  <c r="AP457" i="1"/>
  <c r="BB457" i="1"/>
  <c r="BN457" i="1"/>
  <c r="BZ457" i="1"/>
  <c r="AD479" i="1"/>
  <c r="BB479" i="1"/>
  <c r="BZ479" i="1"/>
  <c r="N12" i="1"/>
  <c r="T37" i="1"/>
  <c r="T26" i="1" s="1"/>
  <c r="AF37" i="1"/>
  <c r="AR37" i="1"/>
  <c r="BD37" i="1"/>
  <c r="BD26" i="1" s="1"/>
  <c r="BP37" i="1"/>
  <c r="CB37" i="1"/>
  <c r="CB26" i="1" s="1"/>
  <c r="CA77" i="1"/>
  <c r="U167" i="1"/>
  <c r="AG167" i="1"/>
  <c r="AG156" i="1" s="1"/>
  <c r="BE167" i="1"/>
  <c r="BQ167" i="1"/>
  <c r="BQ156" i="1" s="1"/>
  <c r="CC167" i="1"/>
  <c r="BC218" i="1"/>
  <c r="N310" i="1"/>
  <c r="AL310" i="1"/>
  <c r="S457" i="1"/>
  <c r="AE457" i="1"/>
  <c r="AQ457" i="1"/>
  <c r="BC457" i="1"/>
  <c r="BO457" i="1"/>
  <c r="CA457" i="1"/>
  <c r="BO464" i="1"/>
  <c r="O12" i="1"/>
  <c r="N37" i="1"/>
  <c r="Z37" i="1"/>
  <c r="Z26" i="1" s="1"/>
  <c r="AL37" i="1"/>
  <c r="AL26" i="1" s="1"/>
  <c r="AX37" i="1"/>
  <c r="AX26" i="1" s="1"/>
  <c r="BJ37" i="1"/>
  <c r="BJ26" i="1" s="1"/>
  <c r="BV37" i="1"/>
  <c r="V167" i="1"/>
  <c r="AT167" i="1"/>
  <c r="AT156" i="1" s="1"/>
  <c r="BF167" i="1"/>
  <c r="BF156" i="1" s="1"/>
  <c r="CD167" i="1"/>
  <c r="CD156" i="1" s="1"/>
  <c r="S218" i="1"/>
  <c r="BO218" i="1"/>
  <c r="M236" i="1"/>
  <c r="Y236" i="1"/>
  <c r="AD257" i="1"/>
  <c r="AP257" i="1"/>
  <c r="BB257" i="1"/>
  <c r="AF464" i="1"/>
  <c r="AR464" i="1"/>
  <c r="BD464" i="1"/>
  <c r="BP464" i="1"/>
  <c r="T479" i="1"/>
  <c r="AF479" i="1"/>
  <c r="AR479" i="1"/>
  <c r="BD479" i="1"/>
  <c r="BP479" i="1"/>
  <c r="CB479" i="1"/>
  <c r="M487" i="1"/>
  <c r="BI487" i="1"/>
  <c r="BU487" i="1"/>
  <c r="AS77" i="1"/>
  <c r="BQ77" i="1"/>
  <c r="CC77" i="1"/>
  <c r="BS338" i="1"/>
  <c r="N457" i="1"/>
  <c r="Z457" i="1"/>
  <c r="Z456" i="1" s="1"/>
  <c r="AX457" i="1"/>
  <c r="BJ457" i="1"/>
  <c r="BV457" i="1"/>
  <c r="BW236" i="1"/>
  <c r="BW235" i="1" s="1"/>
  <c r="Q310" i="1"/>
  <c r="AC310" i="1"/>
  <c r="AO310" i="1"/>
  <c r="BA310" i="1"/>
  <c r="BM310" i="1"/>
  <c r="BY310" i="1"/>
  <c r="T310" i="1"/>
  <c r="BP310" i="1"/>
  <c r="CI5" i="1"/>
  <c r="T12" i="1"/>
  <c r="BY37" i="1"/>
  <c r="Y156" i="1"/>
  <c r="U12" i="1"/>
  <c r="K257" i="1"/>
  <c r="W257" i="1"/>
  <c r="AI257" i="1"/>
  <c r="AU257" i="1"/>
  <c r="BG257" i="1"/>
  <c r="BS257" i="1"/>
  <c r="CE257" i="1"/>
  <c r="AH257" i="1"/>
  <c r="BF257" i="1"/>
  <c r="BF235" i="1" s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AO218" i="1"/>
  <c r="BV26" i="1"/>
  <c r="M47" i="1"/>
  <c r="Y47" i="1"/>
  <c r="AK47" i="1"/>
  <c r="AW47" i="1"/>
  <c r="BI47" i="1"/>
  <c r="CG47" i="1"/>
  <c r="BQ60" i="1"/>
  <c r="W167" i="1"/>
  <c r="S198" i="1"/>
  <c r="AE198" i="1"/>
  <c r="AQ198" i="1"/>
  <c r="BO198" i="1"/>
  <c r="P210" i="1"/>
  <c r="AB210" i="1"/>
  <c r="AN210" i="1"/>
  <c r="AZ210" i="1"/>
  <c r="BL210" i="1"/>
  <c r="BX210" i="1"/>
  <c r="K236" i="1"/>
  <c r="K235" i="1" s="1"/>
  <c r="W236" i="1"/>
  <c r="W235" i="1" s="1"/>
  <c r="AI236" i="1"/>
  <c r="AU236" i="1"/>
  <c r="BG236" i="1"/>
  <c r="BS236" i="1"/>
  <c r="BS235" i="1" s="1"/>
  <c r="CE236" i="1"/>
  <c r="AA257" i="1"/>
  <c r="AM257" i="1"/>
  <c r="AM235" i="1" s="1"/>
  <c r="J339" i="1"/>
  <c r="CK338" i="1" s="1"/>
  <c r="Y338" i="1"/>
  <c r="AK338" i="1"/>
  <c r="AW338" i="1"/>
  <c r="BI338" i="1"/>
  <c r="BU338" i="1"/>
  <c r="CG338" i="1"/>
  <c r="AA338" i="1"/>
  <c r="AY338" i="1"/>
  <c r="BW338" i="1"/>
  <c r="U338" i="1"/>
  <c r="Q60" i="1"/>
  <c r="Q46" i="1" s="1"/>
  <c r="AC60" i="1"/>
  <c r="AC46" i="1" s="1"/>
  <c r="AO60" i="1"/>
  <c r="BA60" i="1"/>
  <c r="BM60" i="1"/>
  <c r="BY60" i="1"/>
  <c r="L136" i="1"/>
  <c r="X136" i="1"/>
  <c r="AJ136" i="1"/>
  <c r="AV136" i="1"/>
  <c r="BH136" i="1"/>
  <c r="BT136" i="1"/>
  <c r="CF136" i="1"/>
  <c r="BN136" i="1"/>
  <c r="BQ176" i="1"/>
  <c r="M198" i="1"/>
  <c r="AK198" i="1"/>
  <c r="BI198" i="1"/>
  <c r="CG198" i="1"/>
  <c r="AH210" i="1"/>
  <c r="AT210" i="1"/>
  <c r="BF210" i="1"/>
  <c r="BR210" i="1"/>
  <c r="CD210" i="1"/>
  <c r="Q210" i="1"/>
  <c r="AC210" i="1"/>
  <c r="AO210" i="1"/>
  <c r="BA210" i="1"/>
  <c r="BM210" i="1"/>
  <c r="BY210" i="1"/>
  <c r="AQ218" i="1"/>
  <c r="P419" i="1"/>
  <c r="P418" i="1" s="1"/>
  <c r="AN419" i="1"/>
  <c r="AN418" i="1" s="1"/>
  <c r="N419" i="1"/>
  <c r="N418" i="1" s="1"/>
  <c r="Z419" i="1"/>
  <c r="AL419" i="1"/>
  <c r="AL418" i="1" s="1"/>
  <c r="L419" i="1"/>
  <c r="L418" i="1" s="1"/>
  <c r="AJ419" i="1"/>
  <c r="AJ418" i="1" s="1"/>
  <c r="BH419" i="1"/>
  <c r="BH418" i="1" s="1"/>
  <c r="CF419" i="1"/>
  <c r="CF418" i="1" s="1"/>
  <c r="Q464" i="1"/>
  <c r="Q456" i="1" s="1"/>
  <c r="AC464" i="1"/>
  <c r="AC456" i="1" s="1"/>
  <c r="AO464" i="1"/>
  <c r="BA464" i="1"/>
  <c r="BM464" i="1"/>
  <c r="BY464" i="1"/>
  <c r="BG464" i="1"/>
  <c r="T487" i="1"/>
  <c r="AF487" i="1"/>
  <c r="AR487" i="1"/>
  <c r="BD487" i="1"/>
  <c r="BP487" i="1"/>
  <c r="CB487" i="1"/>
  <c r="U47" i="1"/>
  <c r="AG47" i="1"/>
  <c r="BQ47" i="1"/>
  <c r="CC47" i="1"/>
  <c r="P99" i="1"/>
  <c r="AB99" i="1"/>
  <c r="AZ99" i="1"/>
  <c r="BL99" i="1"/>
  <c r="BX99" i="1"/>
  <c r="CB99" i="1"/>
  <c r="AV99" i="1"/>
  <c r="V176" i="1"/>
  <c r="AH176" i="1"/>
  <c r="AT176" i="1"/>
  <c r="BF176" i="1"/>
  <c r="BR176" i="1"/>
  <c r="CD176" i="1"/>
  <c r="N198" i="1"/>
  <c r="Z198" i="1"/>
  <c r="AL198" i="1"/>
  <c r="AX198" i="1"/>
  <c r="BJ198" i="1"/>
  <c r="K210" i="1"/>
  <c r="W210" i="1"/>
  <c r="AI210" i="1"/>
  <c r="AU210" i="1"/>
  <c r="BG210" i="1"/>
  <c r="BS210" i="1"/>
  <c r="CE210" i="1"/>
  <c r="BN257" i="1"/>
  <c r="K338" i="1"/>
  <c r="BG338" i="1"/>
  <c r="BT365" i="1"/>
  <c r="Q419" i="1"/>
  <c r="AC419" i="1"/>
  <c r="AO419" i="1"/>
  <c r="AO418" i="1" s="1"/>
  <c r="BA419" i="1"/>
  <c r="BM419" i="1"/>
  <c r="BY419" i="1"/>
  <c r="N479" i="1"/>
  <c r="AX479" i="1"/>
  <c r="BO235" i="1"/>
  <c r="AN338" i="1"/>
  <c r="AZ338" i="1"/>
  <c r="BL338" i="1"/>
  <c r="BL337" i="1" s="1"/>
  <c r="BX338" i="1"/>
  <c r="CC338" i="1"/>
  <c r="AH365" i="1"/>
  <c r="R26" i="1"/>
  <c r="AP26" i="1"/>
  <c r="BB26" i="1"/>
  <c r="Y37" i="1"/>
  <c r="AK37" i="1"/>
  <c r="BI37" i="1"/>
  <c r="BI26" i="1" s="1"/>
  <c r="BU37" i="1"/>
  <c r="BU26" i="1" s="1"/>
  <c r="AG77" i="1"/>
  <c r="R115" i="1"/>
  <c r="AD115" i="1"/>
  <c r="AP115" i="1"/>
  <c r="BB115" i="1"/>
  <c r="BN115" i="1"/>
  <c r="BZ115" i="1"/>
  <c r="BH156" i="1"/>
  <c r="O176" i="1"/>
  <c r="AA176" i="1"/>
  <c r="AM176" i="1"/>
  <c r="AY176" i="1"/>
  <c r="BW176" i="1"/>
  <c r="K198" i="1"/>
  <c r="AI198" i="1"/>
  <c r="AU198" i="1"/>
  <c r="BG198" i="1"/>
  <c r="BS198" i="1"/>
  <c r="CE198" i="1"/>
  <c r="AB198" i="1"/>
  <c r="AN198" i="1"/>
  <c r="BL198" i="1"/>
  <c r="BX198" i="1"/>
  <c r="X310" i="1"/>
  <c r="AV310" i="1"/>
  <c r="BT310" i="1"/>
  <c r="CF310" i="1"/>
  <c r="R310" i="1"/>
  <c r="AD310" i="1"/>
  <c r="AP310" i="1"/>
  <c r="BB310" i="1"/>
  <c r="BN310" i="1"/>
  <c r="BZ310" i="1"/>
  <c r="U393" i="1"/>
  <c r="N464" i="1"/>
  <c r="AL464" i="1"/>
  <c r="AL456" i="1" s="1"/>
  <c r="BV464" i="1"/>
  <c r="CI4" i="1"/>
  <c r="AH12" i="1"/>
  <c r="U60" i="1"/>
  <c r="V77" i="1"/>
  <c r="AH77" i="1"/>
  <c r="AT77" i="1"/>
  <c r="S115" i="1"/>
  <c r="AQ115" i="1"/>
  <c r="BC115" i="1"/>
  <c r="BO115" i="1"/>
  <c r="AS156" i="1"/>
  <c r="AK156" i="1"/>
  <c r="BI156" i="1"/>
  <c r="BU156" i="1"/>
  <c r="CG156" i="1"/>
  <c r="J199" i="1"/>
  <c r="CK198" i="1" s="1"/>
  <c r="K218" i="1"/>
  <c r="CE218" i="1"/>
  <c r="AW236" i="1"/>
  <c r="BI236" i="1"/>
  <c r="BU236" i="1"/>
  <c r="U257" i="1"/>
  <c r="U235" i="1" s="1"/>
  <c r="AG257" i="1"/>
  <c r="AG235" i="1" s="1"/>
  <c r="AS257" i="1"/>
  <c r="BE257" i="1"/>
  <c r="BE235" i="1" s="1"/>
  <c r="BQ257" i="1"/>
  <c r="CC257" i="1"/>
  <c r="N472" i="1"/>
  <c r="Z472" i="1"/>
  <c r="AL472" i="1"/>
  <c r="AX472" i="1"/>
  <c r="BJ472" i="1"/>
  <c r="BV472" i="1"/>
  <c r="AJ12" i="1"/>
  <c r="AV12" i="1"/>
  <c r="BT12" i="1"/>
  <c r="K77" i="1"/>
  <c r="AI77" i="1"/>
  <c r="CE77" i="1"/>
  <c r="U418" i="1"/>
  <c r="AG418" i="1"/>
  <c r="BE418" i="1"/>
  <c r="BQ418" i="1"/>
  <c r="CC418" i="1"/>
  <c r="K457" i="1"/>
  <c r="W457" i="1"/>
  <c r="W456" i="1" s="1"/>
  <c r="AI457" i="1"/>
  <c r="AU457" i="1"/>
  <c r="AU456" i="1" s="1"/>
  <c r="BG457" i="1"/>
  <c r="BS457" i="1"/>
  <c r="CE457" i="1"/>
  <c r="O472" i="1"/>
  <c r="AA472" i="1"/>
  <c r="AM472" i="1"/>
  <c r="AY472" i="1"/>
  <c r="BK472" i="1"/>
  <c r="BW472" i="1"/>
  <c r="V26" i="1"/>
  <c r="AZ26" i="1"/>
  <c r="BL26" i="1"/>
  <c r="AW218" i="1"/>
  <c r="BU218" i="1"/>
  <c r="BA218" i="1"/>
  <c r="Y12" i="1"/>
  <c r="BR12" i="1"/>
  <c r="CD12" i="1"/>
  <c r="S77" i="1"/>
  <c r="AE77" i="1"/>
  <c r="BC77" i="1"/>
  <c r="BO77" i="1"/>
  <c r="S176" i="1"/>
  <c r="AE176" i="1"/>
  <c r="AQ176" i="1"/>
  <c r="BO176" i="1"/>
  <c r="CA176" i="1"/>
  <c r="L210" i="1"/>
  <c r="X210" i="1"/>
  <c r="BH210" i="1"/>
  <c r="BT210" i="1"/>
  <c r="AS338" i="1"/>
  <c r="BE338" i="1"/>
  <c r="BQ338" i="1"/>
  <c r="W338" i="1"/>
  <c r="M457" i="1"/>
  <c r="Y457" i="1"/>
  <c r="AK457" i="1"/>
  <c r="AW457" i="1"/>
  <c r="BI457" i="1"/>
  <c r="BU457" i="1"/>
  <c r="CG457" i="1"/>
  <c r="BY472" i="1"/>
  <c r="J116" i="1"/>
  <c r="CK115" i="1" s="1"/>
  <c r="W115" i="1"/>
  <c r="AI115" i="1"/>
  <c r="BS115" i="1"/>
  <c r="CE115" i="1"/>
  <c r="AT136" i="1"/>
  <c r="CD136" i="1"/>
  <c r="AR235" i="1"/>
  <c r="V338" i="1"/>
  <c r="AH338" i="1"/>
  <c r="AT338" i="1"/>
  <c r="BF338" i="1"/>
  <c r="BR338" i="1"/>
  <c r="CD338" i="1"/>
  <c r="BV456" i="1"/>
  <c r="Y464" i="1"/>
  <c r="AW464" i="1"/>
  <c r="BU464" i="1"/>
  <c r="BU456" i="1" s="1"/>
  <c r="CG464" i="1"/>
  <c r="S464" i="1"/>
  <c r="S456" i="1" s="1"/>
  <c r="AE464" i="1"/>
  <c r="AE456" i="1" s="1"/>
  <c r="AQ464" i="1"/>
  <c r="AQ456" i="1" s="1"/>
  <c r="BC464" i="1"/>
  <c r="CA464" i="1"/>
  <c r="BY218" i="1"/>
  <c r="L26" i="1"/>
  <c r="X26" i="1"/>
  <c r="AJ26" i="1"/>
  <c r="AV26" i="1"/>
  <c r="BH26" i="1"/>
  <c r="CF26" i="1"/>
  <c r="AM77" i="1"/>
  <c r="BW77" i="1"/>
  <c r="AM115" i="1"/>
  <c r="J172" i="1"/>
  <c r="CK171" i="1" s="1"/>
  <c r="BK167" i="1"/>
  <c r="BW167" i="1"/>
  <c r="R176" i="1"/>
  <c r="AD176" i="1"/>
  <c r="AP176" i="1"/>
  <c r="BB176" i="1"/>
  <c r="BN176" i="1"/>
  <c r="BZ176" i="1"/>
  <c r="V198" i="1"/>
  <c r="AH198" i="1"/>
  <c r="AT198" i="1"/>
  <c r="BF198" i="1"/>
  <c r="N210" i="1"/>
  <c r="BJ210" i="1"/>
  <c r="M257" i="1"/>
  <c r="M235" i="1" s="1"/>
  <c r="Y257" i="1"/>
  <c r="AK257" i="1"/>
  <c r="AW257" i="1"/>
  <c r="BI257" i="1"/>
  <c r="BU257" i="1"/>
  <c r="CG257" i="1"/>
  <c r="AS394" i="1"/>
  <c r="AS393" i="1" s="1"/>
  <c r="BE394" i="1"/>
  <c r="BE393" i="1" s="1"/>
  <c r="AA457" i="1"/>
  <c r="AY457" i="1"/>
  <c r="BW457" i="1"/>
  <c r="AT479" i="1"/>
  <c r="BR479" i="1"/>
  <c r="BA487" i="1"/>
  <c r="BY487" i="1"/>
  <c r="AW156" i="1"/>
  <c r="CI3" i="1"/>
  <c r="AG12" i="1"/>
  <c r="BH12" i="1"/>
  <c r="CF12" i="1"/>
  <c r="O60" i="1"/>
  <c r="AA60" i="1"/>
  <c r="AM60" i="1"/>
  <c r="AY60" i="1"/>
  <c r="BK60" i="1"/>
  <c r="BW60" i="1"/>
  <c r="L77" i="1"/>
  <c r="X77" i="1"/>
  <c r="AJ77" i="1"/>
  <c r="AV77" i="1"/>
  <c r="BH77" i="1"/>
  <c r="BT77" i="1"/>
  <c r="CF77" i="1"/>
  <c r="R99" i="1"/>
  <c r="AD99" i="1"/>
  <c r="AP99" i="1"/>
  <c r="BB99" i="1"/>
  <c r="BN99" i="1"/>
  <c r="BN98" i="1" s="1"/>
  <c r="BZ99" i="1"/>
  <c r="BZ98" i="1" s="1"/>
  <c r="M115" i="1"/>
  <c r="Y115" i="1"/>
  <c r="AK115" i="1"/>
  <c r="J137" i="1"/>
  <c r="CK136" i="1" s="1"/>
  <c r="N26" i="1"/>
  <c r="AR26" i="1"/>
  <c r="U46" i="1"/>
  <c r="U45" i="1" s="1"/>
  <c r="AH26" i="1"/>
  <c r="BR26" i="1"/>
  <c r="AB26" i="1"/>
  <c r="AN26" i="1"/>
  <c r="J126" i="1"/>
  <c r="AX283" i="1"/>
  <c r="BY47" i="1"/>
  <c r="AO47" i="1"/>
  <c r="AO46" i="1" s="1"/>
  <c r="BA47" i="1"/>
  <c r="BA46" i="1" s="1"/>
  <c r="BA45" i="1" s="1"/>
  <c r="J91" i="1"/>
  <c r="Y77" i="1"/>
  <c r="AK77" i="1"/>
  <c r="AW77" i="1"/>
  <c r="BI77" i="1"/>
  <c r="BU77" i="1"/>
  <c r="CG77" i="1"/>
  <c r="N136" i="1"/>
  <c r="Z136" i="1"/>
  <c r="AL136" i="1"/>
  <c r="AX136" i="1"/>
  <c r="BJ136" i="1"/>
  <c r="BV136" i="1"/>
  <c r="AF156" i="1"/>
  <c r="CB156" i="1"/>
  <c r="J14" i="1"/>
  <c r="CK13" i="1" s="1"/>
  <c r="AF12" i="1"/>
  <c r="J73" i="1"/>
  <c r="J87" i="1"/>
  <c r="N115" i="1"/>
  <c r="Z115" i="1"/>
  <c r="AL115" i="1"/>
  <c r="AX115" i="1"/>
  <c r="BJ115" i="1"/>
  <c r="BV115" i="1"/>
  <c r="J131" i="1"/>
  <c r="CK130" i="1" s="1"/>
  <c r="AU115" i="1"/>
  <c r="BG115" i="1"/>
  <c r="BE156" i="1"/>
  <c r="CC156" i="1"/>
  <c r="AI167" i="1"/>
  <c r="AI156" i="1" s="1"/>
  <c r="AU167" i="1"/>
  <c r="AU156" i="1" s="1"/>
  <c r="BG167" i="1"/>
  <c r="BG156" i="1" s="1"/>
  <c r="BS167" i="1"/>
  <c r="BS156" i="1" s="1"/>
  <c r="CE167" i="1"/>
  <c r="CE156" i="1" s="1"/>
  <c r="AD26" i="1"/>
  <c r="BN26" i="1"/>
  <c r="Q77" i="1"/>
  <c r="AO77" i="1"/>
  <c r="BM77" i="1"/>
  <c r="W77" i="1"/>
  <c r="AU77" i="1"/>
  <c r="BS77" i="1"/>
  <c r="J105" i="1"/>
  <c r="CK104" i="1" s="1"/>
  <c r="P136" i="1"/>
  <c r="AB136" i="1"/>
  <c r="AN136" i="1"/>
  <c r="AZ136" i="1"/>
  <c r="BL136" i="1"/>
  <c r="BX136" i="1"/>
  <c r="V156" i="1"/>
  <c r="T176" i="1"/>
  <c r="AF176" i="1"/>
  <c r="AR176" i="1"/>
  <c r="BD176" i="1"/>
  <c r="BP176" i="1"/>
  <c r="CB176" i="1"/>
  <c r="Y218" i="1"/>
  <c r="AZ365" i="1"/>
  <c r="V365" i="1"/>
  <c r="BR365" i="1"/>
  <c r="BR337" i="1" s="1"/>
  <c r="CD365" i="1"/>
  <c r="AG60" i="1"/>
  <c r="AG46" i="1" s="1"/>
  <c r="AG45" i="1" s="1"/>
  <c r="AS60" i="1"/>
  <c r="BE60" i="1"/>
  <c r="CC60" i="1"/>
  <c r="CC46" i="1" s="1"/>
  <c r="CC45" i="1" s="1"/>
  <c r="T99" i="1"/>
  <c r="AR99" i="1"/>
  <c r="BD99" i="1"/>
  <c r="BP99" i="1"/>
  <c r="AE115" i="1"/>
  <c r="CA115" i="1"/>
  <c r="U156" i="1"/>
  <c r="U176" i="1"/>
  <c r="AG176" i="1"/>
  <c r="BE176" i="1"/>
  <c r="CC176" i="1"/>
  <c r="U198" i="1"/>
  <c r="AS198" i="1"/>
  <c r="BQ198" i="1"/>
  <c r="O37" i="1"/>
  <c r="O26" i="1" s="1"/>
  <c r="AA37" i="1"/>
  <c r="AM37" i="1"/>
  <c r="AY37" i="1"/>
  <c r="BK37" i="1"/>
  <c r="BK26" i="1" s="1"/>
  <c r="BW37" i="1"/>
  <c r="BW26" i="1" s="1"/>
  <c r="U37" i="1"/>
  <c r="AG37" i="1"/>
  <c r="AS37" i="1"/>
  <c r="BE37" i="1"/>
  <c r="BE26" i="1" s="1"/>
  <c r="BQ37" i="1"/>
  <c r="BQ26" i="1" s="1"/>
  <c r="CC37" i="1"/>
  <c r="CC26" i="1" s="1"/>
  <c r="AS47" i="1"/>
  <c r="BE47" i="1"/>
  <c r="L156" i="1"/>
  <c r="AJ156" i="1"/>
  <c r="BT156" i="1"/>
  <c r="CF156" i="1"/>
  <c r="N167" i="1"/>
  <c r="N156" i="1" s="1"/>
  <c r="Z167" i="1"/>
  <c r="Z156" i="1" s="1"/>
  <c r="AL167" i="1"/>
  <c r="AL156" i="1" s="1"/>
  <c r="AX167" i="1"/>
  <c r="AX156" i="1" s="1"/>
  <c r="BJ167" i="1"/>
  <c r="BJ156" i="1" s="1"/>
  <c r="BV167" i="1"/>
  <c r="BV156" i="1" s="1"/>
  <c r="L257" i="1"/>
  <c r="AJ257" i="1"/>
  <c r="AV257" i="1"/>
  <c r="CF257" i="1"/>
  <c r="BO456" i="1"/>
  <c r="J34" i="1"/>
  <c r="U115" i="1"/>
  <c r="AG115" i="1"/>
  <c r="AS115" i="1"/>
  <c r="BE115" i="1"/>
  <c r="BQ115" i="1"/>
  <c r="CC115" i="1"/>
  <c r="O115" i="1"/>
  <c r="AA115" i="1"/>
  <c r="AY115" i="1"/>
  <c r="BK115" i="1"/>
  <c r="BW115" i="1"/>
  <c r="BK156" i="1"/>
  <c r="O167" i="1"/>
  <c r="O156" i="1" s="1"/>
  <c r="J177" i="1"/>
  <c r="BP235" i="1"/>
  <c r="AF26" i="1"/>
  <c r="BP26" i="1"/>
  <c r="W37" i="1"/>
  <c r="AI37" i="1"/>
  <c r="AI26" i="1" s="1"/>
  <c r="AU37" i="1"/>
  <c r="AU26" i="1" s="1"/>
  <c r="BG37" i="1"/>
  <c r="BG26" i="1" s="1"/>
  <c r="BS37" i="1"/>
  <c r="BS26" i="1" s="1"/>
  <c r="CE37" i="1"/>
  <c r="J56" i="1"/>
  <c r="BZ156" i="1"/>
  <c r="P167" i="1"/>
  <c r="P156" i="1" s="1"/>
  <c r="AB167" i="1"/>
  <c r="AB156" i="1" s="1"/>
  <c r="AN167" i="1"/>
  <c r="AZ167" i="1"/>
  <c r="AZ156" i="1" s="1"/>
  <c r="BL167" i="1"/>
  <c r="BX167" i="1"/>
  <c r="BX156" i="1" s="1"/>
  <c r="AH167" i="1"/>
  <c r="AH156" i="1" s="1"/>
  <c r="BR167" i="1"/>
  <c r="BR156" i="1" s="1"/>
  <c r="AC218" i="1"/>
  <c r="J48" i="1"/>
  <c r="BF77" i="1"/>
  <c r="BR77" i="1"/>
  <c r="CD77" i="1"/>
  <c r="L99" i="1"/>
  <c r="X99" i="1"/>
  <c r="AJ99" i="1"/>
  <c r="BH99" i="1"/>
  <c r="BT99" i="1"/>
  <c r="CF99" i="1"/>
  <c r="J141" i="1"/>
  <c r="CK140" i="1" s="1"/>
  <c r="J69" i="1"/>
  <c r="AK60" i="1"/>
  <c r="AW60" i="1"/>
  <c r="BU60" i="1"/>
  <c r="CG60" i="1"/>
  <c r="AP156" i="1"/>
  <c r="AT365" i="1"/>
  <c r="BF365" i="1"/>
  <c r="L198" i="1"/>
  <c r="X198" i="1"/>
  <c r="AJ198" i="1"/>
  <c r="AV198" i="1"/>
  <c r="BH198" i="1"/>
  <c r="BT198" i="1"/>
  <c r="CF198" i="1"/>
  <c r="AA210" i="1"/>
  <c r="AM210" i="1"/>
  <c r="AY210" i="1"/>
  <c r="BK210" i="1"/>
  <c r="BW210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Z418" i="1"/>
  <c r="AX419" i="1"/>
  <c r="AX418" i="1" s="1"/>
  <c r="BJ419" i="1"/>
  <c r="BJ418" i="1" s="1"/>
  <c r="BV419" i="1"/>
  <c r="BV418" i="1" s="1"/>
  <c r="R487" i="1"/>
  <c r="AD487" i="1"/>
  <c r="AP487" i="1"/>
  <c r="BB487" i="1"/>
  <c r="BN487" i="1"/>
  <c r="BZ487" i="1"/>
  <c r="O394" i="1"/>
  <c r="O393" i="1" s="1"/>
  <c r="AA394" i="1"/>
  <c r="AA393" i="1" s="1"/>
  <c r="AM394" i="1"/>
  <c r="AM393" i="1" s="1"/>
  <c r="AY394" i="1"/>
  <c r="BK394" i="1"/>
  <c r="BK393" i="1" s="1"/>
  <c r="BW394" i="1"/>
  <c r="BW393" i="1" s="1"/>
  <c r="L456" i="1"/>
  <c r="AJ456" i="1"/>
  <c r="BH456" i="1"/>
  <c r="BT456" i="1"/>
  <c r="BC456" i="1"/>
  <c r="N257" i="1"/>
  <c r="Z257" i="1"/>
  <c r="AL257" i="1"/>
  <c r="AX257" i="1"/>
  <c r="AX235" i="1" s="1"/>
  <c r="BJ257" i="1"/>
  <c r="BJ235" i="1" s="1"/>
  <c r="BV257" i="1"/>
  <c r="BV235" i="1" s="1"/>
  <c r="AE338" i="1"/>
  <c r="BC338" i="1"/>
  <c r="CA338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N471" i="1"/>
  <c r="AI218" i="1"/>
  <c r="BG218" i="1"/>
  <c r="S235" i="1"/>
  <c r="AE235" i="1"/>
  <c r="R283" i="1"/>
  <c r="AD283" i="1"/>
  <c r="AD282" i="1" s="1"/>
  <c r="AP283" i="1"/>
  <c r="BB283" i="1"/>
  <c r="BB282" i="1" s="1"/>
  <c r="BN283" i="1"/>
  <c r="BZ283" i="1"/>
  <c r="V310" i="1"/>
  <c r="V282" i="1" s="1"/>
  <c r="AH310" i="1"/>
  <c r="AT310" i="1"/>
  <c r="BF310" i="1"/>
  <c r="BF282" i="1" s="1"/>
  <c r="BR310" i="1"/>
  <c r="CD310" i="1"/>
  <c r="O338" i="1"/>
  <c r="AM338" i="1"/>
  <c r="AM337" i="1" s="1"/>
  <c r="BK338" i="1"/>
  <c r="AC338" i="1"/>
  <c r="BA338" i="1"/>
  <c r="BY338" i="1"/>
  <c r="O365" i="1"/>
  <c r="AA365" i="1"/>
  <c r="AM365" i="1"/>
  <c r="AY365" i="1"/>
  <c r="BK365" i="1"/>
  <c r="BW365" i="1"/>
  <c r="BB365" i="1"/>
  <c r="Q198" i="1"/>
  <c r="AC198" i="1"/>
  <c r="AO198" i="1"/>
  <c r="BA198" i="1"/>
  <c r="BM198" i="1"/>
  <c r="BY198" i="1"/>
  <c r="AH282" i="1"/>
  <c r="P365" i="1"/>
  <c r="AB365" i="1"/>
  <c r="AB337" i="1" s="1"/>
  <c r="AN365" i="1"/>
  <c r="BL365" i="1"/>
  <c r="BX365" i="1"/>
  <c r="R198" i="1"/>
  <c r="AD198" i="1"/>
  <c r="AP198" i="1"/>
  <c r="BB198" i="1"/>
  <c r="BN198" i="1"/>
  <c r="BZ198" i="1"/>
  <c r="Q257" i="1"/>
  <c r="Q235" i="1" s="1"/>
  <c r="AC257" i="1"/>
  <c r="AC235" i="1" s="1"/>
  <c r="AO257" i="1"/>
  <c r="BA257" i="1"/>
  <c r="BM257" i="1"/>
  <c r="BM235" i="1" s="1"/>
  <c r="BY257" i="1"/>
  <c r="Q365" i="1"/>
  <c r="AC365" i="1"/>
  <c r="AO365" i="1"/>
  <c r="BA365" i="1"/>
  <c r="BM365" i="1"/>
  <c r="BY365" i="1"/>
  <c r="T365" i="1"/>
  <c r="AF365" i="1"/>
  <c r="AR365" i="1"/>
  <c r="BD365" i="1"/>
  <c r="BP365" i="1"/>
  <c r="CB365" i="1"/>
  <c r="N365" i="1"/>
  <c r="Z365" i="1"/>
  <c r="AL365" i="1"/>
  <c r="AX365" i="1"/>
  <c r="BJ365" i="1"/>
  <c r="BV365" i="1"/>
  <c r="CG393" i="1"/>
  <c r="V419" i="1"/>
  <c r="V418" i="1" s="1"/>
  <c r="AT419" i="1"/>
  <c r="AT418" i="1" s="1"/>
  <c r="BR419" i="1"/>
  <c r="BR418" i="1" s="1"/>
  <c r="BX418" i="1"/>
  <c r="BA456" i="1"/>
  <c r="BM456" i="1"/>
  <c r="BS464" i="1"/>
  <c r="BS456" i="1" s="1"/>
  <c r="CE464" i="1"/>
  <c r="CE456" i="1" s="1"/>
  <c r="Q472" i="1"/>
  <c r="AO472" i="1"/>
  <c r="BM472" i="1"/>
  <c r="L487" i="1"/>
  <c r="X487" i="1"/>
  <c r="AJ487" i="1"/>
  <c r="AV487" i="1"/>
  <c r="BH487" i="1"/>
  <c r="BT487" i="1"/>
  <c r="CF487" i="1"/>
  <c r="AE487" i="1"/>
  <c r="BC487" i="1"/>
  <c r="CA487" i="1"/>
  <c r="V257" i="1"/>
  <c r="AT257" i="1"/>
  <c r="BR257" i="1"/>
  <c r="BR235" i="1" s="1"/>
  <c r="CD257" i="1"/>
  <c r="CD235" i="1" s="1"/>
  <c r="BZ257" i="1"/>
  <c r="R338" i="1"/>
  <c r="AD338" i="1"/>
  <c r="AP338" i="1"/>
  <c r="BB338" i="1"/>
  <c r="BB337" i="1" s="1"/>
  <c r="BN338" i="1"/>
  <c r="BZ338" i="1"/>
  <c r="L365" i="1"/>
  <c r="X365" i="1"/>
  <c r="AJ365" i="1"/>
  <c r="AV365" i="1"/>
  <c r="BH365" i="1"/>
  <c r="CF365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R464" i="1"/>
  <c r="R456" i="1" s="1"/>
  <c r="AD464" i="1"/>
  <c r="AP464" i="1"/>
  <c r="AP456" i="1" s="1"/>
  <c r="BB464" i="1"/>
  <c r="BB456" i="1" s="1"/>
  <c r="BN464" i="1"/>
  <c r="BN456" i="1" s="1"/>
  <c r="BZ464" i="1"/>
  <c r="BZ456" i="1" s="1"/>
  <c r="R472" i="1"/>
  <c r="R471" i="1" s="1"/>
  <c r="AD472" i="1"/>
  <c r="AD471" i="1" s="1"/>
  <c r="AP472" i="1"/>
  <c r="AP471" i="1" s="1"/>
  <c r="AP455" i="1" s="1"/>
  <c r="BB472" i="1"/>
  <c r="BB471" i="1" s="1"/>
  <c r="BN472" i="1"/>
  <c r="BN471" i="1" s="1"/>
  <c r="BZ472" i="1"/>
  <c r="AH479" i="1"/>
  <c r="BF479" i="1"/>
  <c r="CD479" i="1"/>
  <c r="T198" i="1"/>
  <c r="AF198" i="1"/>
  <c r="AR198" i="1"/>
  <c r="BD198" i="1"/>
  <c r="BP198" i="1"/>
  <c r="CB198" i="1"/>
  <c r="P218" i="1"/>
  <c r="AB218" i="1"/>
  <c r="AN218" i="1"/>
  <c r="AZ218" i="1"/>
  <c r="BL218" i="1"/>
  <c r="BX218" i="1"/>
  <c r="AA218" i="1"/>
  <c r="AY218" i="1"/>
  <c r="AI235" i="1"/>
  <c r="BG235" i="1"/>
  <c r="W310" i="1"/>
  <c r="AI310" i="1"/>
  <c r="AU310" i="1"/>
  <c r="BG310" i="1"/>
  <c r="BS310" i="1"/>
  <c r="CE310" i="1"/>
  <c r="AF310" i="1"/>
  <c r="AR310" i="1"/>
  <c r="BD310" i="1"/>
  <c r="CB310" i="1"/>
  <c r="S365" i="1"/>
  <c r="AE365" i="1"/>
  <c r="AQ365" i="1"/>
  <c r="BC365" i="1"/>
  <c r="BO365" i="1"/>
  <c r="CA365" i="1"/>
  <c r="CA337" i="1" s="1"/>
  <c r="BQ394" i="1"/>
  <c r="BQ393" i="1" s="1"/>
  <c r="CC394" i="1"/>
  <c r="CC393" i="1" s="1"/>
  <c r="S472" i="1"/>
  <c r="AE472" i="1"/>
  <c r="AQ472" i="1"/>
  <c r="BC472" i="1"/>
  <c r="BO472" i="1"/>
  <c r="CA472" i="1"/>
  <c r="P479" i="1"/>
  <c r="AB479" i="1"/>
  <c r="AB471" i="1" s="1"/>
  <c r="AN479" i="1"/>
  <c r="AN471" i="1" s="1"/>
  <c r="AZ479" i="1"/>
  <c r="BL479" i="1"/>
  <c r="BL471" i="1" s="1"/>
  <c r="BX479" i="1"/>
  <c r="N487" i="1"/>
  <c r="Z487" i="1"/>
  <c r="AL487" i="1"/>
  <c r="AX487" i="1"/>
  <c r="BJ487" i="1"/>
  <c r="BV487" i="1"/>
  <c r="U487" i="1"/>
  <c r="AG487" i="1"/>
  <c r="AS487" i="1"/>
  <c r="BE487" i="1"/>
  <c r="BQ487" i="1"/>
  <c r="CC487" i="1"/>
  <c r="J407" i="1"/>
  <c r="CK406" i="1" s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L479" i="1"/>
  <c r="AJ479" i="1"/>
  <c r="AV479" i="1"/>
  <c r="BH479" i="1"/>
  <c r="CF479" i="1"/>
  <c r="O487" i="1"/>
  <c r="AM487" i="1"/>
  <c r="BK487" i="1"/>
  <c r="BR198" i="1"/>
  <c r="CD198" i="1"/>
  <c r="S210" i="1"/>
  <c r="AE210" i="1"/>
  <c r="AQ210" i="1"/>
  <c r="BC210" i="1"/>
  <c r="BO210" i="1"/>
  <c r="CA210" i="1"/>
  <c r="M210" i="1"/>
  <c r="Y210" i="1"/>
  <c r="AK210" i="1"/>
  <c r="AW210" i="1"/>
  <c r="BI210" i="1"/>
  <c r="BU210" i="1"/>
  <c r="CG210" i="1"/>
  <c r="BA236" i="1"/>
  <c r="BA235" i="1" s="1"/>
  <c r="W283" i="1"/>
  <c r="W282" i="1" s="1"/>
  <c r="AI283" i="1"/>
  <c r="AI282" i="1" s="1"/>
  <c r="AU283" i="1"/>
  <c r="BG283" i="1"/>
  <c r="BS283" i="1"/>
  <c r="CE283" i="1"/>
  <c r="X419" i="1"/>
  <c r="X418" i="1" s="1"/>
  <c r="AV419" i="1"/>
  <c r="AV418" i="1" s="1"/>
  <c r="BT419" i="1"/>
  <c r="BT418" i="1" s="1"/>
  <c r="T456" i="1"/>
  <c r="AF456" i="1"/>
  <c r="BD456" i="1"/>
  <c r="BP456" i="1"/>
  <c r="CB456" i="1"/>
  <c r="U464" i="1"/>
  <c r="U456" i="1" s="1"/>
  <c r="AG464" i="1"/>
  <c r="AG456" i="1" s="1"/>
  <c r="AS464" i="1"/>
  <c r="AS456" i="1" s="1"/>
  <c r="BE464" i="1"/>
  <c r="BQ464" i="1"/>
  <c r="CC464" i="1"/>
  <c r="O464" i="1"/>
  <c r="O456" i="1" s="1"/>
  <c r="AA464" i="1"/>
  <c r="AA456" i="1" s="1"/>
  <c r="AM464" i="1"/>
  <c r="AM456" i="1" s="1"/>
  <c r="AY464" i="1"/>
  <c r="BK464" i="1"/>
  <c r="BK456" i="1" s="1"/>
  <c r="BW464" i="1"/>
  <c r="P487" i="1"/>
  <c r="AB487" i="1"/>
  <c r="AN487" i="1"/>
  <c r="AZ487" i="1"/>
  <c r="BL487" i="1"/>
  <c r="BX487" i="1"/>
  <c r="W487" i="1"/>
  <c r="AI487" i="1"/>
  <c r="AU487" i="1"/>
  <c r="BG487" i="1"/>
  <c r="BS487" i="1"/>
  <c r="CE487" i="1"/>
  <c r="CA218" i="1"/>
  <c r="Z310" i="1"/>
  <c r="Z282" i="1" s="1"/>
  <c r="AX310" i="1"/>
  <c r="BJ310" i="1"/>
  <c r="BV310" i="1"/>
  <c r="BV282" i="1" s="1"/>
  <c r="BE457" i="1"/>
  <c r="BQ457" i="1"/>
  <c r="CC457" i="1"/>
  <c r="V464" i="1"/>
  <c r="AH464" i="1"/>
  <c r="AH456" i="1" s="1"/>
  <c r="AT464" i="1"/>
  <c r="AT456" i="1" s="1"/>
  <c r="BF464" i="1"/>
  <c r="BR464" i="1"/>
  <c r="BR456" i="1" s="1"/>
  <c r="CD464" i="1"/>
  <c r="CD456" i="1" s="1"/>
  <c r="V472" i="1"/>
  <c r="V471" i="1" s="1"/>
  <c r="AH472" i="1"/>
  <c r="AH471" i="1" s="1"/>
  <c r="Q487" i="1"/>
  <c r="AO487" i="1"/>
  <c r="BM487" i="1"/>
  <c r="BX26" i="1"/>
  <c r="BM46" i="1"/>
  <c r="J21" i="1"/>
  <c r="CK20" i="1" s="1"/>
  <c r="M77" i="1"/>
  <c r="V99" i="1"/>
  <c r="AH99" i="1"/>
  <c r="AT99" i="1"/>
  <c r="BF99" i="1"/>
  <c r="BR99" i="1"/>
  <c r="CD99" i="1"/>
  <c r="J221" i="1"/>
  <c r="CK220" i="1" s="1"/>
  <c r="AC12" i="1"/>
  <c r="J41" i="1"/>
  <c r="CK40" i="1" s="1"/>
  <c r="J78" i="1"/>
  <c r="T156" i="1"/>
  <c r="BD156" i="1"/>
  <c r="Q218" i="1"/>
  <c r="BU46" i="1"/>
  <c r="P13" i="1"/>
  <c r="P12" i="1" s="1"/>
  <c r="O47" i="1"/>
  <c r="AA47" i="1"/>
  <c r="AA46" i="1" s="1"/>
  <c r="AA45" i="1" s="1"/>
  <c r="AM47" i="1"/>
  <c r="AY47" i="1"/>
  <c r="BK47" i="1"/>
  <c r="BW47" i="1"/>
  <c r="J65" i="1"/>
  <c r="T115" i="1"/>
  <c r="T98" i="1" s="1"/>
  <c r="T97" i="1" s="1"/>
  <c r="AF115" i="1"/>
  <c r="AF98" i="1" s="1"/>
  <c r="AF97" i="1" s="1"/>
  <c r="AR115" i="1"/>
  <c r="BD115" i="1"/>
  <c r="BP115" i="1"/>
  <c r="BP98" i="1" s="1"/>
  <c r="BP97" i="1" s="1"/>
  <c r="CB115" i="1"/>
  <c r="CB98" i="1" s="1"/>
  <c r="CB97" i="1" s="1"/>
  <c r="W218" i="1"/>
  <c r="Q12" i="1"/>
  <c r="S60" i="1"/>
  <c r="AE60" i="1"/>
  <c r="AQ60" i="1"/>
  <c r="BC60" i="1"/>
  <c r="BO60" i="1"/>
  <c r="CA60" i="1"/>
  <c r="J121" i="1"/>
  <c r="CK120" i="1" s="1"/>
  <c r="J159" i="1"/>
  <c r="CK158" i="1" s="1"/>
  <c r="J110" i="1"/>
  <c r="CK109" i="1" s="1"/>
  <c r="K37" i="1"/>
  <c r="N99" i="1"/>
  <c r="Z99" i="1"/>
  <c r="AL99" i="1"/>
  <c r="AX99" i="1"/>
  <c r="BJ99" i="1"/>
  <c r="BV99" i="1"/>
  <c r="BV98" i="1" s="1"/>
  <c r="V115" i="1"/>
  <c r="AH115" i="1"/>
  <c r="AT115" i="1"/>
  <c r="BF115" i="1"/>
  <c r="BR115" i="1"/>
  <c r="CD115" i="1"/>
  <c r="J158" i="1"/>
  <c r="CK157" i="1" s="1"/>
  <c r="W156" i="1"/>
  <c r="BS218" i="1"/>
  <c r="N77" i="1"/>
  <c r="Z77" i="1"/>
  <c r="AL77" i="1"/>
  <c r="AX77" i="1"/>
  <c r="BJ77" i="1"/>
  <c r="BV77" i="1"/>
  <c r="CI96" i="1"/>
  <c r="AW115" i="1"/>
  <c r="BI115" i="1"/>
  <c r="BU115" i="1"/>
  <c r="CG115" i="1"/>
  <c r="J204" i="1"/>
  <c r="CK203" i="1" s="1"/>
  <c r="AD365" i="1"/>
  <c r="BZ365" i="1"/>
  <c r="S47" i="1"/>
  <c r="AE47" i="1"/>
  <c r="AQ47" i="1"/>
  <c r="BC47" i="1"/>
  <c r="BO47" i="1"/>
  <c r="BO46" i="1" s="1"/>
  <c r="BO45" i="1" s="1"/>
  <c r="CA47" i="1"/>
  <c r="L115" i="1"/>
  <c r="L98" i="1" s="1"/>
  <c r="L97" i="1" s="1"/>
  <c r="X115" i="1"/>
  <c r="AJ115" i="1"/>
  <c r="AV115" i="1"/>
  <c r="AV98" i="1" s="1"/>
  <c r="AV97" i="1" s="1"/>
  <c r="BH115" i="1"/>
  <c r="BH98" i="1" s="1"/>
  <c r="BH97" i="1" s="1"/>
  <c r="BT115" i="1"/>
  <c r="BT98" i="1" s="1"/>
  <c r="CF115" i="1"/>
  <c r="P236" i="1"/>
  <c r="P235" i="1" s="1"/>
  <c r="J237" i="1"/>
  <c r="CK236" i="1" s="1"/>
  <c r="AD12" i="1"/>
  <c r="J38" i="1"/>
  <c r="CK37" i="1" s="1"/>
  <c r="J61" i="1"/>
  <c r="W60" i="1"/>
  <c r="AI60" i="1"/>
  <c r="AU60" i="1"/>
  <c r="BG60" i="1"/>
  <c r="BS60" i="1"/>
  <c r="CE60" i="1"/>
  <c r="CE46" i="1" s="1"/>
  <c r="CE45" i="1" s="1"/>
  <c r="P77" i="1"/>
  <c r="AB77" i="1"/>
  <c r="AN77" i="1"/>
  <c r="AZ77" i="1"/>
  <c r="BL77" i="1"/>
  <c r="BX77" i="1"/>
  <c r="C502" i="1"/>
  <c r="C523" i="1"/>
  <c r="BI46" i="1"/>
  <c r="BI45" i="1" s="1"/>
  <c r="J82" i="1"/>
  <c r="K115" i="1"/>
  <c r="J150" i="1"/>
  <c r="CK149" i="1" s="1"/>
  <c r="J168" i="1"/>
  <c r="CK167" i="1" s="1"/>
  <c r="K167" i="1"/>
  <c r="CI6" i="1"/>
  <c r="W12" i="1"/>
  <c r="R77" i="1"/>
  <c r="AD77" i="1"/>
  <c r="AP77" i="1"/>
  <c r="BB77" i="1"/>
  <c r="BN77" i="1"/>
  <c r="BZ77" i="1"/>
  <c r="Q115" i="1"/>
  <c r="AC115" i="1"/>
  <c r="AO115" i="1"/>
  <c r="BA115" i="1"/>
  <c r="BM115" i="1"/>
  <c r="BY115" i="1"/>
  <c r="AU218" i="1"/>
  <c r="CA235" i="1"/>
  <c r="J28" i="1"/>
  <c r="CK27" i="1" s="1"/>
  <c r="J52" i="1"/>
  <c r="W47" i="1"/>
  <c r="AI47" i="1"/>
  <c r="AU47" i="1"/>
  <c r="BG47" i="1"/>
  <c r="BS47" i="1"/>
  <c r="CE47" i="1"/>
  <c r="P115" i="1"/>
  <c r="AB115" i="1"/>
  <c r="AB98" i="1" s="1"/>
  <c r="AB97" i="1" s="1"/>
  <c r="AN115" i="1"/>
  <c r="AN98" i="1" s="1"/>
  <c r="AZ115" i="1"/>
  <c r="BL115" i="1"/>
  <c r="BX115" i="1"/>
  <c r="O198" i="1"/>
  <c r="AA198" i="1"/>
  <c r="AM198" i="1"/>
  <c r="AY198" i="1"/>
  <c r="BK198" i="1"/>
  <c r="BW198" i="1"/>
  <c r="U218" i="1"/>
  <c r="AG218" i="1"/>
  <c r="AS218" i="1"/>
  <c r="BE218" i="1"/>
  <c r="BQ218" i="1"/>
  <c r="CC218" i="1"/>
  <c r="AQ235" i="1"/>
  <c r="K176" i="1"/>
  <c r="J184" i="1"/>
  <c r="BQ235" i="1"/>
  <c r="BG282" i="1"/>
  <c r="J291" i="1"/>
  <c r="CK290" i="1" s="1"/>
  <c r="J305" i="1"/>
  <c r="CK304" i="1" s="1"/>
  <c r="J346" i="1"/>
  <c r="J387" i="1"/>
  <c r="J229" i="1"/>
  <c r="CK228" i="1" s="1"/>
  <c r="J298" i="1"/>
  <c r="K472" i="1"/>
  <c r="J476" i="1"/>
  <c r="CK475" i="1" s="1"/>
  <c r="J318" i="1"/>
  <c r="J380" i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L176" i="1"/>
  <c r="X176" i="1"/>
  <c r="AJ176" i="1"/>
  <c r="AV176" i="1"/>
  <c r="BH176" i="1"/>
  <c r="BT176" i="1"/>
  <c r="CF176" i="1"/>
  <c r="J227" i="1"/>
  <c r="AS235" i="1"/>
  <c r="CC235" i="1"/>
  <c r="R365" i="1"/>
  <c r="AP365" i="1"/>
  <c r="BN365" i="1"/>
  <c r="BN337" i="1" s="1"/>
  <c r="J211" i="1"/>
  <c r="CK210" i="1" s="1"/>
  <c r="BC337" i="1"/>
  <c r="N176" i="1"/>
  <c r="Z176" i="1"/>
  <c r="AL176" i="1"/>
  <c r="AX176" i="1"/>
  <c r="BJ176" i="1"/>
  <c r="BV176" i="1"/>
  <c r="M310" i="1"/>
  <c r="Y310" i="1"/>
  <c r="AK310" i="1"/>
  <c r="AW310" i="1"/>
  <c r="BI310" i="1"/>
  <c r="BU310" i="1"/>
  <c r="CG310" i="1"/>
  <c r="P310" i="1"/>
  <c r="AB310" i="1"/>
  <c r="AN310" i="1"/>
  <c r="AZ310" i="1"/>
  <c r="BL310" i="1"/>
  <c r="BX310" i="1"/>
  <c r="P337" i="1"/>
  <c r="BX337" i="1"/>
  <c r="J373" i="1"/>
  <c r="J401" i="1"/>
  <c r="CK400" i="1" s="1"/>
  <c r="N394" i="1"/>
  <c r="N393" i="1" s="1"/>
  <c r="Z394" i="1"/>
  <c r="Z393" i="1" s="1"/>
  <c r="AL394" i="1"/>
  <c r="AL393" i="1" s="1"/>
  <c r="AX394" i="1"/>
  <c r="AX393" i="1" s="1"/>
  <c r="BJ394" i="1"/>
  <c r="BJ393" i="1" s="1"/>
  <c r="BV394" i="1"/>
  <c r="BV393" i="1" s="1"/>
  <c r="J483" i="1"/>
  <c r="R218" i="1"/>
  <c r="AD218" i="1"/>
  <c r="AP218" i="1"/>
  <c r="BB218" i="1"/>
  <c r="BN218" i="1"/>
  <c r="BZ218" i="1"/>
  <c r="V235" i="1"/>
  <c r="AH235" i="1"/>
  <c r="AT235" i="1"/>
  <c r="AP282" i="1"/>
  <c r="BN282" i="1"/>
  <c r="Q338" i="1"/>
  <c r="AO338" i="1"/>
  <c r="BM338" i="1"/>
  <c r="AA156" i="1"/>
  <c r="AY156" i="1"/>
  <c r="BW156" i="1"/>
  <c r="P176" i="1"/>
  <c r="AB176" i="1"/>
  <c r="AN176" i="1"/>
  <c r="AZ176" i="1"/>
  <c r="BL176" i="1"/>
  <c r="BX176" i="1"/>
  <c r="AU235" i="1"/>
  <c r="AL282" i="1"/>
  <c r="AZ418" i="1"/>
  <c r="AV456" i="1"/>
  <c r="CF456" i="1"/>
  <c r="J491" i="1"/>
  <c r="K487" i="1"/>
  <c r="AN156" i="1"/>
  <c r="BL156" i="1"/>
  <c r="T218" i="1"/>
  <c r="AF218" i="1"/>
  <c r="AR218" i="1"/>
  <c r="BD218" i="1"/>
  <c r="BP218" i="1"/>
  <c r="CB218" i="1"/>
  <c r="L236" i="1"/>
  <c r="X236" i="1"/>
  <c r="AJ236" i="1"/>
  <c r="AJ235" i="1" s="1"/>
  <c r="AV236" i="1"/>
  <c r="BH236" i="1"/>
  <c r="BH235" i="1" s="1"/>
  <c r="BT236" i="1"/>
  <c r="BT235" i="1" s="1"/>
  <c r="T283" i="1"/>
  <c r="T282" i="1" s="1"/>
  <c r="AF283" i="1"/>
  <c r="AF282" i="1" s="1"/>
  <c r="AR283" i="1"/>
  <c r="BD283" i="1"/>
  <c r="BP283" i="1"/>
  <c r="CB283" i="1"/>
  <c r="CB282" i="1" s="1"/>
  <c r="S338" i="1"/>
  <c r="AQ338" i="1"/>
  <c r="AQ337" i="1" s="1"/>
  <c r="BO338" i="1"/>
  <c r="AY393" i="1"/>
  <c r="AK456" i="1"/>
  <c r="AW456" i="1"/>
  <c r="J214" i="1"/>
  <c r="CK213" i="1" s="1"/>
  <c r="V218" i="1"/>
  <c r="AH218" i="1"/>
  <c r="AT218" i="1"/>
  <c r="BF218" i="1"/>
  <c r="BR218" i="1"/>
  <c r="CD218" i="1"/>
  <c r="CD282" i="1"/>
  <c r="AT282" i="1"/>
  <c r="BR282" i="1"/>
  <c r="J332" i="1"/>
  <c r="J412" i="1"/>
  <c r="CK411" i="1" s="1"/>
  <c r="P464" i="1"/>
  <c r="P456" i="1" s="1"/>
  <c r="AB464" i="1"/>
  <c r="AB456" i="1" s="1"/>
  <c r="AN464" i="1"/>
  <c r="AN456" i="1" s="1"/>
  <c r="AZ464" i="1"/>
  <c r="AZ456" i="1" s="1"/>
  <c r="BL464" i="1"/>
  <c r="BL456" i="1" s="1"/>
  <c r="BX464" i="1"/>
  <c r="BX456" i="1" s="1"/>
  <c r="J473" i="1"/>
  <c r="CK472" i="1" s="1"/>
  <c r="U283" i="1"/>
  <c r="AG283" i="1"/>
  <c r="AS283" i="1"/>
  <c r="BE283" i="1"/>
  <c r="BQ283" i="1"/>
  <c r="CC283" i="1"/>
  <c r="BA337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J458" i="1"/>
  <c r="CK457" i="1" s="1"/>
  <c r="CF236" i="1"/>
  <c r="CF235" i="1" s="1"/>
  <c r="J258" i="1"/>
  <c r="CK257" i="1" s="1"/>
  <c r="O310" i="1"/>
  <c r="AA310" i="1"/>
  <c r="AM310" i="1"/>
  <c r="AY310" i="1"/>
  <c r="BK310" i="1"/>
  <c r="BW310" i="1"/>
  <c r="T338" i="1"/>
  <c r="T337" i="1" s="1"/>
  <c r="AF338" i="1"/>
  <c r="AF337" i="1" s="1"/>
  <c r="AR338" i="1"/>
  <c r="BD338" i="1"/>
  <c r="BD337" i="1" s="1"/>
  <c r="BP338" i="1"/>
  <c r="BP337" i="1" s="1"/>
  <c r="CB338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T472" i="1"/>
  <c r="AF472" i="1"/>
  <c r="AF471" i="1" s="1"/>
  <c r="AF455" i="1" s="1"/>
  <c r="AR472" i="1"/>
  <c r="BD472" i="1"/>
  <c r="BD471" i="1" s="1"/>
  <c r="BD455" i="1" s="1"/>
  <c r="BP472" i="1"/>
  <c r="CB472" i="1"/>
  <c r="CB471" i="1" s="1"/>
  <c r="M283" i="1"/>
  <c r="Y283" i="1"/>
  <c r="AK283" i="1"/>
  <c r="AW283" i="1"/>
  <c r="BI283" i="1"/>
  <c r="BU283" i="1"/>
  <c r="CG283" i="1"/>
  <c r="M338" i="1"/>
  <c r="U365" i="1"/>
  <c r="AG365" i="1"/>
  <c r="AG337" i="1" s="1"/>
  <c r="AS365" i="1"/>
  <c r="AS337" i="1" s="1"/>
  <c r="BE365" i="1"/>
  <c r="BE337" i="1" s="1"/>
  <c r="BQ365" i="1"/>
  <c r="BQ337" i="1" s="1"/>
  <c r="CC365" i="1"/>
  <c r="CC337" i="1" s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M472" i="1"/>
  <c r="Z235" i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T472" i="1"/>
  <c r="BF472" i="1"/>
  <c r="BF471" i="1" s="1"/>
  <c r="BR472" i="1"/>
  <c r="CD472" i="1"/>
  <c r="CD471" i="1" s="1"/>
  <c r="CD455" i="1" s="1"/>
  <c r="O283" i="1"/>
  <c r="O282" i="1" s="1"/>
  <c r="AA283" i="1"/>
  <c r="AM283" i="1"/>
  <c r="AY283" i="1"/>
  <c r="BK283" i="1"/>
  <c r="BW283" i="1"/>
  <c r="L283" i="1"/>
  <c r="X283" i="1"/>
  <c r="AJ283" i="1"/>
  <c r="AJ282" i="1" s="1"/>
  <c r="AV283" i="1"/>
  <c r="AV282" i="1" s="1"/>
  <c r="BH283" i="1"/>
  <c r="BH282" i="1" s="1"/>
  <c r="BT283" i="1"/>
  <c r="CF283" i="1"/>
  <c r="CF282" i="1" s="1"/>
  <c r="J325" i="1"/>
  <c r="J366" i="1"/>
  <c r="W365" i="1"/>
  <c r="AI365" i="1"/>
  <c r="AU365" i="1"/>
  <c r="AU337" i="1" s="1"/>
  <c r="BG365" i="1"/>
  <c r="BS365" i="1"/>
  <c r="CE365" i="1"/>
  <c r="CE337" i="1" s="1"/>
  <c r="J461" i="1"/>
  <c r="CK460" i="1" s="1"/>
  <c r="AB235" i="1"/>
  <c r="AN235" i="1"/>
  <c r="AZ235" i="1"/>
  <c r="BL235" i="1"/>
  <c r="BX235" i="1"/>
  <c r="J246" i="1"/>
  <c r="CK245" i="1" s="1"/>
  <c r="S310" i="1"/>
  <c r="AE310" i="1"/>
  <c r="AQ310" i="1"/>
  <c r="BC310" i="1"/>
  <c r="BO310" i="1"/>
  <c r="CA310" i="1"/>
  <c r="L338" i="1"/>
  <c r="X338" i="1"/>
  <c r="X337" i="1" s="1"/>
  <c r="AJ338" i="1"/>
  <c r="AJ337" i="1" s="1"/>
  <c r="AV338" i="1"/>
  <c r="BH338" i="1"/>
  <c r="BT338" i="1"/>
  <c r="CF338" i="1"/>
  <c r="CF337" i="1" s="1"/>
  <c r="L472" i="1"/>
  <c r="L471" i="1" s="1"/>
  <c r="L455" i="1" s="1"/>
  <c r="X472" i="1"/>
  <c r="X471" i="1" s="1"/>
  <c r="AJ472" i="1"/>
  <c r="AV472" i="1"/>
  <c r="BH472" i="1"/>
  <c r="BH471" i="1" s="1"/>
  <c r="BT472" i="1"/>
  <c r="BT471" i="1" s="1"/>
  <c r="BT455" i="1" s="1"/>
  <c r="CF472" i="1"/>
  <c r="CF471" i="1" s="1"/>
  <c r="CF455" i="1" s="1"/>
  <c r="J269" i="1"/>
  <c r="CK268" i="1" s="1"/>
  <c r="N282" i="1"/>
  <c r="Q283" i="1"/>
  <c r="Q282" i="1" s="1"/>
  <c r="AC283" i="1"/>
  <c r="AC282" i="1" s="1"/>
  <c r="AO283" i="1"/>
  <c r="AO282" i="1" s="1"/>
  <c r="BA283" i="1"/>
  <c r="BA282" i="1" s="1"/>
  <c r="BA281" i="1" s="1"/>
  <c r="BM283" i="1"/>
  <c r="BM282" i="1" s="1"/>
  <c r="BY283" i="1"/>
  <c r="M365" i="1"/>
  <c r="Y365" i="1"/>
  <c r="Y337" i="1" s="1"/>
  <c r="AK365" i="1"/>
  <c r="AK337" i="1" s="1"/>
  <c r="AW365" i="1"/>
  <c r="BI365" i="1"/>
  <c r="BI337" i="1" s="1"/>
  <c r="BU365" i="1"/>
  <c r="BU337" i="1" s="1"/>
  <c r="CG365" i="1"/>
  <c r="CG337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J450" i="1"/>
  <c r="CK449" i="1" s="1"/>
  <c r="J488" i="1"/>
  <c r="V487" i="1"/>
  <c r="AH487" i="1"/>
  <c r="AT487" i="1"/>
  <c r="BF487" i="1"/>
  <c r="BR487" i="1"/>
  <c r="CD487" i="1"/>
  <c r="R236" i="1"/>
  <c r="R235" i="1" s="1"/>
  <c r="AD236" i="1"/>
  <c r="AD235" i="1" s="1"/>
  <c r="AP236" i="1"/>
  <c r="AP235" i="1" s="1"/>
  <c r="BB236" i="1"/>
  <c r="BB235" i="1" s="1"/>
  <c r="BN236" i="1"/>
  <c r="BN235" i="1" s="1"/>
  <c r="BZ236" i="1"/>
  <c r="BZ235" i="1" s="1"/>
  <c r="U310" i="1"/>
  <c r="AG310" i="1"/>
  <c r="AS310" i="1"/>
  <c r="BE310" i="1"/>
  <c r="BQ310" i="1"/>
  <c r="CC310" i="1"/>
  <c r="N338" i="1"/>
  <c r="Z338" i="1"/>
  <c r="Z337" i="1" s="1"/>
  <c r="AL338" i="1"/>
  <c r="AX338" i="1"/>
  <c r="AX337" i="1" s="1"/>
  <c r="BJ338" i="1"/>
  <c r="BV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Z471" i="1"/>
  <c r="BV471" i="1"/>
  <c r="S283" i="1"/>
  <c r="AE283" i="1"/>
  <c r="AQ283" i="1"/>
  <c r="BC283" i="1"/>
  <c r="BO283" i="1"/>
  <c r="CA283" i="1"/>
  <c r="P283" i="1"/>
  <c r="AB283" i="1"/>
  <c r="AN283" i="1"/>
  <c r="AZ283" i="1"/>
  <c r="BL283" i="1"/>
  <c r="BL282" i="1" s="1"/>
  <c r="BX283" i="1"/>
  <c r="AA337" i="1"/>
  <c r="BK337" i="1"/>
  <c r="BW337" i="1"/>
  <c r="Q418" i="1"/>
  <c r="AC418" i="1"/>
  <c r="BA418" i="1"/>
  <c r="BM418" i="1"/>
  <c r="BY418" i="1"/>
  <c r="J430" i="1"/>
  <c r="CK429" i="1" s="1"/>
  <c r="P471" i="1"/>
  <c r="AZ471" i="1"/>
  <c r="BX471" i="1"/>
  <c r="BC502" i="1"/>
  <c r="BA502" i="1"/>
  <c r="BB502" i="1"/>
  <c r="J219" i="1"/>
  <c r="L218" i="1"/>
  <c r="O46" i="1"/>
  <c r="O45" i="1" s="1"/>
  <c r="AQ46" i="1"/>
  <c r="AQ45" i="1" s="1"/>
  <c r="BG46" i="1"/>
  <c r="BG45" i="1" s="1"/>
  <c r="K12" i="1"/>
  <c r="J192" i="1"/>
  <c r="CK191" i="1" s="1"/>
  <c r="K190" i="1"/>
  <c r="J190" i="1" s="1"/>
  <c r="CK189" i="1" s="1"/>
  <c r="J311" i="1"/>
  <c r="K310" i="1"/>
  <c r="AY2" i="1"/>
  <c r="BD2" i="1"/>
  <c r="A14" i="1"/>
  <c r="AA12" i="1"/>
  <c r="AE12" i="1"/>
  <c r="AI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CA12" i="1"/>
  <c r="CC12" i="1"/>
  <c r="CE12" i="1"/>
  <c r="CG12" i="1"/>
  <c r="J27" i="1"/>
  <c r="CK26" i="1" s="1"/>
  <c r="M26" i="1"/>
  <c r="Q26" i="1"/>
  <c r="U26" i="1"/>
  <c r="W26" i="1"/>
  <c r="Y26" i="1"/>
  <c r="AA26" i="1"/>
  <c r="AC26" i="1"/>
  <c r="AE26" i="1"/>
  <c r="AG26" i="1"/>
  <c r="AK26" i="1"/>
  <c r="AM26" i="1"/>
  <c r="AO26" i="1"/>
  <c r="AS26" i="1"/>
  <c r="AW26" i="1"/>
  <c r="AY26" i="1"/>
  <c r="BA26" i="1"/>
  <c r="BC26" i="1"/>
  <c r="BM26" i="1"/>
  <c r="BO26" i="1"/>
  <c r="BY26" i="1"/>
  <c r="CA26" i="1"/>
  <c r="CE26" i="1"/>
  <c r="CG26" i="1"/>
  <c r="K47" i="1"/>
  <c r="L47" i="1"/>
  <c r="N47" i="1"/>
  <c r="P47" i="1"/>
  <c r="R47" i="1"/>
  <c r="T47" i="1"/>
  <c r="V47" i="1"/>
  <c r="X47" i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BT47" i="1"/>
  <c r="BV47" i="1"/>
  <c r="BX47" i="1"/>
  <c r="BZ47" i="1"/>
  <c r="CB47" i="1"/>
  <c r="CD47" i="1"/>
  <c r="CF47" i="1"/>
  <c r="K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AR60" i="1"/>
  <c r="AT60" i="1"/>
  <c r="AV60" i="1"/>
  <c r="AX60" i="1"/>
  <c r="AZ60" i="1"/>
  <c r="BB60" i="1"/>
  <c r="BD60" i="1"/>
  <c r="BF60" i="1"/>
  <c r="BH60" i="1"/>
  <c r="BJ60" i="1"/>
  <c r="BL60" i="1"/>
  <c r="BN60" i="1"/>
  <c r="BP60" i="1"/>
  <c r="BR60" i="1"/>
  <c r="BT60" i="1"/>
  <c r="BV60" i="1"/>
  <c r="BX60" i="1"/>
  <c r="BZ60" i="1"/>
  <c r="CB60" i="1"/>
  <c r="CD60" i="1"/>
  <c r="CF60" i="1"/>
  <c r="J100" i="1"/>
  <c r="CK99" i="1" s="1"/>
  <c r="K99" i="1"/>
  <c r="M99" i="1"/>
  <c r="O99" i="1"/>
  <c r="Q99" i="1"/>
  <c r="S99" i="1"/>
  <c r="S98" i="1" s="1"/>
  <c r="U99" i="1"/>
  <c r="W99" i="1"/>
  <c r="W98" i="1" s="1"/>
  <c r="Y99" i="1"/>
  <c r="AA99" i="1"/>
  <c r="AA98" i="1" s="1"/>
  <c r="AC99" i="1"/>
  <c r="AC98" i="1" s="1"/>
  <c r="AE99" i="1"/>
  <c r="AE98" i="1" s="1"/>
  <c r="AG99" i="1"/>
  <c r="AG98" i="1" s="1"/>
  <c r="AI99" i="1"/>
  <c r="AI98" i="1" s="1"/>
  <c r="AK99" i="1"/>
  <c r="AK98" i="1" s="1"/>
  <c r="AM99" i="1"/>
  <c r="AO99" i="1"/>
  <c r="AQ99" i="1"/>
  <c r="AS99" i="1"/>
  <c r="AS98" i="1" s="1"/>
  <c r="AU99" i="1"/>
  <c r="AU98" i="1" s="1"/>
  <c r="AW99" i="1"/>
  <c r="AW98" i="1" s="1"/>
  <c r="AY99" i="1"/>
  <c r="BA99" i="1"/>
  <c r="BA98" i="1" s="1"/>
  <c r="BC99" i="1"/>
  <c r="BE99" i="1"/>
  <c r="BG99" i="1"/>
  <c r="BI99" i="1"/>
  <c r="BI98" i="1" s="1"/>
  <c r="BK99" i="1"/>
  <c r="BK98" i="1" s="1"/>
  <c r="BM99" i="1"/>
  <c r="BO99" i="1"/>
  <c r="BQ99" i="1"/>
  <c r="BQ98" i="1" s="1"/>
  <c r="BS99" i="1"/>
  <c r="BU99" i="1"/>
  <c r="BW99" i="1"/>
  <c r="BW98" i="1" s="1"/>
  <c r="BY99" i="1"/>
  <c r="CA99" i="1"/>
  <c r="CA98" i="1" s="1"/>
  <c r="CC99" i="1"/>
  <c r="CE99" i="1"/>
  <c r="CG99" i="1"/>
  <c r="J146" i="1"/>
  <c r="CK145" i="1" s="1"/>
  <c r="K136" i="1"/>
  <c r="M136" i="1"/>
  <c r="O136" i="1"/>
  <c r="Q136" i="1"/>
  <c r="S136" i="1"/>
  <c r="U136" i="1"/>
  <c r="W136" i="1"/>
  <c r="Y136" i="1"/>
  <c r="AA136" i="1"/>
  <c r="AC136" i="1"/>
  <c r="AE136" i="1"/>
  <c r="AG136" i="1"/>
  <c r="AI136" i="1"/>
  <c r="AK136" i="1"/>
  <c r="AM136" i="1"/>
  <c r="AO136" i="1"/>
  <c r="AQ136" i="1"/>
  <c r="AS136" i="1"/>
  <c r="AU136" i="1"/>
  <c r="AW136" i="1"/>
  <c r="AY136" i="1"/>
  <c r="BA136" i="1"/>
  <c r="BC136" i="1"/>
  <c r="BE136" i="1"/>
  <c r="BG136" i="1"/>
  <c r="BI136" i="1"/>
  <c r="BK136" i="1"/>
  <c r="BM136" i="1"/>
  <c r="BO136" i="1"/>
  <c r="BQ136" i="1"/>
  <c r="BS136" i="1"/>
  <c r="BU136" i="1"/>
  <c r="BW136" i="1"/>
  <c r="BY136" i="1"/>
  <c r="CA136" i="1"/>
  <c r="CC136" i="1"/>
  <c r="CE136" i="1"/>
  <c r="CG136" i="1"/>
  <c r="K157" i="1"/>
  <c r="J284" i="1"/>
  <c r="CK283" i="1" s="1"/>
  <c r="K283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J420" i="1"/>
  <c r="CK419" i="1" s="1"/>
  <c r="K419" i="1"/>
  <c r="A524" i="1"/>
  <c r="B503" i="1"/>
  <c r="CI2" i="1"/>
  <c r="CI7" i="1"/>
  <c r="CI8" i="1"/>
  <c r="M10" i="1"/>
  <c r="A504" i="1"/>
  <c r="K365" i="1"/>
  <c r="J397" i="1"/>
  <c r="CK396" i="1" s="1"/>
  <c r="K394" i="1"/>
  <c r="J480" i="1"/>
  <c r="K479" i="1"/>
  <c r="M479" i="1"/>
  <c r="O479" i="1"/>
  <c r="O471" i="1" s="1"/>
  <c r="Q479" i="1"/>
  <c r="S479" i="1"/>
  <c r="S471" i="1" s="1"/>
  <c r="S455" i="1" s="1"/>
  <c r="U479" i="1"/>
  <c r="U471" i="1" s="1"/>
  <c r="W479" i="1"/>
  <c r="W471" i="1" s="1"/>
  <c r="Y479" i="1"/>
  <c r="Y471" i="1" s="1"/>
  <c r="AA479" i="1"/>
  <c r="AC479" i="1"/>
  <c r="AC471" i="1" s="1"/>
  <c r="AE479" i="1"/>
  <c r="AE471" i="1" s="1"/>
  <c r="AG479" i="1"/>
  <c r="AI479" i="1"/>
  <c r="AI471" i="1" s="1"/>
  <c r="AK479" i="1"/>
  <c r="AK471" i="1" s="1"/>
  <c r="AM479" i="1"/>
  <c r="AO479" i="1"/>
  <c r="AO471" i="1" s="1"/>
  <c r="AQ479" i="1"/>
  <c r="AS479" i="1"/>
  <c r="AS471" i="1" s="1"/>
  <c r="AU479" i="1"/>
  <c r="AU471" i="1" s="1"/>
  <c r="AU455" i="1" s="1"/>
  <c r="AW479" i="1"/>
  <c r="AW471" i="1" s="1"/>
  <c r="AW455" i="1" s="1"/>
  <c r="AY479" i="1"/>
  <c r="AY471" i="1" s="1"/>
  <c r="BA479" i="1"/>
  <c r="BA471" i="1" s="1"/>
  <c r="BC479" i="1"/>
  <c r="BE479" i="1"/>
  <c r="BE471" i="1" s="1"/>
  <c r="BG479" i="1"/>
  <c r="BG471" i="1" s="1"/>
  <c r="BI479" i="1"/>
  <c r="BI471" i="1" s="1"/>
  <c r="BK479" i="1"/>
  <c r="BK471" i="1" s="1"/>
  <c r="BM479" i="1"/>
  <c r="BM471" i="1" s="1"/>
  <c r="BO479" i="1"/>
  <c r="BQ479" i="1"/>
  <c r="BS479" i="1"/>
  <c r="BS471" i="1" s="1"/>
  <c r="BU479" i="1"/>
  <c r="BU471" i="1" s="1"/>
  <c r="BW479" i="1"/>
  <c r="BY479" i="1"/>
  <c r="CA479" i="1"/>
  <c r="CA471" i="1" s="1"/>
  <c r="CC479" i="1"/>
  <c r="CC471" i="1" s="1"/>
  <c r="CE479" i="1"/>
  <c r="CG479" i="1"/>
  <c r="CG471" i="1" s="1"/>
  <c r="C503" i="1"/>
  <c r="AZ9" i="1"/>
  <c r="BC10" i="1"/>
  <c r="BA10" i="1"/>
  <c r="V456" i="1" l="1"/>
  <c r="V455" i="1" s="1"/>
  <c r="BT337" i="1"/>
  <c r="BN97" i="1"/>
  <c r="AI456" i="1"/>
  <c r="AI455" i="1" s="1"/>
  <c r="AR456" i="1"/>
  <c r="AO456" i="1"/>
  <c r="AO455" i="1" s="1"/>
  <c r="BJ282" i="1"/>
  <c r="BX98" i="1"/>
  <c r="BK46" i="1"/>
  <c r="BK45" i="1" s="1"/>
  <c r="Z98" i="1"/>
  <c r="BL281" i="1"/>
  <c r="Q98" i="1"/>
  <c r="Q97" i="1" s="1"/>
  <c r="N337" i="1"/>
  <c r="BT282" i="1"/>
  <c r="BB455" i="1"/>
  <c r="R98" i="1"/>
  <c r="R97" i="1" s="1"/>
  <c r="O98" i="1"/>
  <c r="AW46" i="1"/>
  <c r="AW45" i="1" s="1"/>
  <c r="BH455" i="1"/>
  <c r="BD98" i="1"/>
  <c r="BD97" i="1" s="1"/>
  <c r="BS46" i="1"/>
  <c r="BS45" i="1" s="1"/>
  <c r="AE46" i="1"/>
  <c r="AE45" i="1" s="1"/>
  <c r="AU282" i="1"/>
  <c r="AG471" i="1"/>
  <c r="AG455" i="1" s="1"/>
  <c r="BO337" i="1"/>
  <c r="BC46" i="1"/>
  <c r="BC45" i="1" s="1"/>
  <c r="CE235" i="1"/>
  <c r="AL471" i="1"/>
  <c r="AL455" i="1" s="1"/>
  <c r="AX456" i="1"/>
  <c r="BS98" i="1"/>
  <c r="K456" i="1"/>
  <c r="AE282" i="1"/>
  <c r="CA46" i="1"/>
  <c r="CA45" i="1" s="1"/>
  <c r="BJ471" i="1"/>
  <c r="BJ455" i="1" s="1"/>
  <c r="J13" i="1"/>
  <c r="W337" i="1"/>
  <c r="W281" i="1" s="1"/>
  <c r="BZ471" i="1"/>
  <c r="BZ455" i="1" s="1"/>
  <c r="BZ337" i="1"/>
  <c r="CD337" i="1"/>
  <c r="BP282" i="1"/>
  <c r="N235" i="1"/>
  <c r="AQ471" i="1"/>
  <c r="AQ455" i="1" s="1"/>
  <c r="Z455" i="1"/>
  <c r="AV337" i="1"/>
  <c r="AC45" i="1"/>
  <c r="AC337" i="1"/>
  <c r="BY46" i="1"/>
  <c r="BY45" i="1" s="1"/>
  <c r="V337" i="1"/>
  <c r="V281" i="1" s="1"/>
  <c r="CE471" i="1"/>
  <c r="CE455" i="1" s="1"/>
  <c r="BE98" i="1"/>
  <c r="BR471" i="1"/>
  <c r="BR455" i="1" s="1"/>
  <c r="X98" i="1"/>
  <c r="X97" i="1" s="1"/>
  <c r="AS46" i="1"/>
  <c r="AS45" i="1" s="1"/>
  <c r="CG235" i="1"/>
  <c r="BY456" i="1"/>
  <c r="M337" i="1"/>
  <c r="BJ456" i="1"/>
  <c r="X456" i="1"/>
  <c r="X455" i="1" s="1"/>
  <c r="BY235" i="1"/>
  <c r="AR471" i="1"/>
  <c r="AR455" i="1" s="1"/>
  <c r="M456" i="1"/>
  <c r="AK455" i="1"/>
  <c r="AL337" i="1"/>
  <c r="AL281" i="1" s="1"/>
  <c r="BH337" i="1"/>
  <c r="BH281" i="1" s="1"/>
  <c r="Q337" i="1"/>
  <c r="Q281" i="1" s="1"/>
  <c r="CF281" i="1"/>
  <c r="L235" i="1"/>
  <c r="AK46" i="1"/>
  <c r="AK45" i="1" s="1"/>
  <c r="N456" i="1"/>
  <c r="N455" i="1" s="1"/>
  <c r="AA235" i="1"/>
  <c r="Y46" i="1"/>
  <c r="Y45" i="1" s="1"/>
  <c r="AC455" i="1"/>
  <c r="BI456" i="1"/>
  <c r="BI455" i="1" s="1"/>
  <c r="BY471" i="1"/>
  <c r="BU455" i="1"/>
  <c r="P282" i="1"/>
  <c r="P281" i="1" s="1"/>
  <c r="BD282" i="1"/>
  <c r="BD281" i="1" s="1"/>
  <c r="BF456" i="1"/>
  <c r="BF455" i="1" s="1"/>
  <c r="AX471" i="1"/>
  <c r="CA282" i="1"/>
  <c r="CA281" i="1" s="1"/>
  <c r="CB337" i="1"/>
  <c r="CB281" i="1" s="1"/>
  <c r="AR282" i="1"/>
  <c r="AU46" i="1"/>
  <c r="AU45" i="1" s="1"/>
  <c r="BJ98" i="1"/>
  <c r="BJ97" i="1" s="1"/>
  <c r="AD456" i="1"/>
  <c r="AD455" i="1" s="1"/>
  <c r="W455" i="1"/>
  <c r="BQ471" i="1"/>
  <c r="AJ471" i="1"/>
  <c r="AJ455" i="1" s="1"/>
  <c r="R337" i="1"/>
  <c r="BM45" i="1"/>
  <c r="BS282" i="1"/>
  <c r="AO235" i="1"/>
  <c r="AY337" i="1"/>
  <c r="BF337" i="1"/>
  <c r="BF281" i="1" s="1"/>
  <c r="BB98" i="1"/>
  <c r="BB97" i="1" s="1"/>
  <c r="L282" i="1"/>
  <c r="AM98" i="1"/>
  <c r="AM97" i="1" s="1"/>
  <c r="AN97" i="1"/>
  <c r="Z97" i="1"/>
  <c r="AY456" i="1"/>
  <c r="AY455" i="1" s="1"/>
  <c r="AD98" i="1"/>
  <c r="AD97" i="1" s="1"/>
  <c r="AO98" i="1"/>
  <c r="AC281" i="1"/>
  <c r="S282" i="1"/>
  <c r="AO337" i="1"/>
  <c r="AO281" i="1" s="1"/>
  <c r="BE456" i="1"/>
  <c r="BZ282" i="1"/>
  <c r="BZ281" i="1" s="1"/>
  <c r="CG46" i="1"/>
  <c r="CG45" i="1" s="1"/>
  <c r="AV471" i="1"/>
  <c r="AV455" i="1" s="1"/>
  <c r="BP471" i="1"/>
  <c r="BP455" i="1" s="1"/>
  <c r="BC282" i="1"/>
  <c r="BC281" i="1" s="1"/>
  <c r="BZ97" i="1"/>
  <c r="AR337" i="1"/>
  <c r="AY98" i="1"/>
  <c r="AY97" i="1" s="1"/>
  <c r="AI337" i="1"/>
  <c r="AI281" i="1" s="1"/>
  <c r="CF98" i="1"/>
  <c r="CF97" i="1" s="1"/>
  <c r="Y235" i="1"/>
  <c r="M46" i="1"/>
  <c r="M45" i="1" s="1"/>
  <c r="BW471" i="1"/>
  <c r="AL235" i="1"/>
  <c r="CA456" i="1"/>
  <c r="CA455" i="1" s="1"/>
  <c r="CD281" i="1"/>
  <c r="AE337" i="1"/>
  <c r="AE281" i="1" s="1"/>
  <c r="U455" i="1"/>
  <c r="BO98" i="1"/>
  <c r="BO97" i="1" s="1"/>
  <c r="R282" i="1"/>
  <c r="AH337" i="1"/>
  <c r="AH281" i="1" s="1"/>
  <c r="BQ46" i="1"/>
  <c r="BQ45" i="1" s="1"/>
  <c r="X235" i="1"/>
  <c r="Q471" i="1"/>
  <c r="Q455" i="1" s="1"/>
  <c r="BQ282" i="1"/>
  <c r="BQ281" i="1" s="1"/>
  <c r="L337" i="1"/>
  <c r="L281" i="1" s="1"/>
  <c r="AZ98" i="1"/>
  <c r="AZ97" i="1" s="1"/>
  <c r="CE282" i="1"/>
  <c r="BE46" i="1"/>
  <c r="BE45" i="1" s="1"/>
  <c r="M98" i="1"/>
  <c r="CB455" i="1"/>
  <c r="CG456" i="1"/>
  <c r="CG455" i="1" s="1"/>
  <c r="BM98" i="1"/>
  <c r="BM97" i="1" s="1"/>
  <c r="AW337" i="1"/>
  <c r="BT281" i="1"/>
  <c r="BQ456" i="1"/>
  <c r="BG98" i="1"/>
  <c r="BG97" i="1" s="1"/>
  <c r="BM337" i="1"/>
  <c r="BM281" i="1" s="1"/>
  <c r="AZ337" i="1"/>
  <c r="Q45" i="1"/>
  <c r="BU45" i="1"/>
  <c r="AP98" i="1"/>
  <c r="AP97" i="1" s="1"/>
  <c r="Y456" i="1"/>
  <c r="Y455" i="1" s="1"/>
  <c r="BI235" i="1"/>
  <c r="AN337" i="1"/>
  <c r="BY282" i="1"/>
  <c r="S337" i="1"/>
  <c r="AM46" i="1"/>
  <c r="AM45" i="1" s="1"/>
  <c r="AW235" i="1"/>
  <c r="AE455" i="1"/>
  <c r="BO282" i="1"/>
  <c r="BO281" i="1" s="1"/>
  <c r="BS337" i="1"/>
  <c r="BS281" i="1" s="1"/>
  <c r="AH455" i="1"/>
  <c r="BX97" i="1"/>
  <c r="AO45" i="1"/>
  <c r="AJ98" i="1"/>
  <c r="AJ97" i="1" s="1"/>
  <c r="Y98" i="1"/>
  <c r="Y97" i="1" s="1"/>
  <c r="AI46" i="1"/>
  <c r="AI45" i="1" s="1"/>
  <c r="AT337" i="1"/>
  <c r="AT281" i="1" s="1"/>
  <c r="BR281" i="1"/>
  <c r="T471" i="1"/>
  <c r="T455" i="1" s="1"/>
  <c r="J210" i="1"/>
  <c r="CK209" i="1" s="1"/>
  <c r="AP337" i="1"/>
  <c r="AP281" i="1" s="1"/>
  <c r="BY337" i="1"/>
  <c r="O337" i="1"/>
  <c r="O281" i="1" s="1"/>
  <c r="BL98" i="1"/>
  <c r="BL97" i="1" s="1"/>
  <c r="AR98" i="1"/>
  <c r="AR97" i="1" s="1"/>
  <c r="BU235" i="1"/>
  <c r="AM471" i="1"/>
  <c r="AM455" i="1" s="1"/>
  <c r="CE98" i="1"/>
  <c r="CE97" i="1" s="1"/>
  <c r="J457" i="1"/>
  <c r="CK456" i="1" s="1"/>
  <c r="BV97" i="1"/>
  <c r="BC98" i="1"/>
  <c r="BC97" i="1" s="1"/>
  <c r="BC25" i="1" s="1"/>
  <c r="AX98" i="1"/>
  <c r="AX97" i="1" s="1"/>
  <c r="BN455" i="1"/>
  <c r="CG98" i="1"/>
  <c r="BC471" i="1"/>
  <c r="BC455" i="1" s="1"/>
  <c r="AQ282" i="1"/>
  <c r="AQ281" i="1" s="1"/>
  <c r="BE282" i="1"/>
  <c r="BE281" i="1" s="1"/>
  <c r="AL98" i="1"/>
  <c r="AL97" i="1" s="1"/>
  <c r="AY46" i="1"/>
  <c r="AY45" i="1" s="1"/>
  <c r="BG456" i="1"/>
  <c r="BG455" i="1" s="1"/>
  <c r="AS282" i="1"/>
  <c r="AS281" i="1" s="1"/>
  <c r="AT471" i="1"/>
  <c r="AT455" i="1" s="1"/>
  <c r="BW456" i="1"/>
  <c r="BA455" i="1"/>
  <c r="AA471" i="1"/>
  <c r="AA455" i="1" s="1"/>
  <c r="BU98" i="1"/>
  <c r="AG282" i="1"/>
  <c r="AG281" i="1" s="1"/>
  <c r="X282" i="1"/>
  <c r="X281" i="1" s="1"/>
  <c r="J257" i="1"/>
  <c r="CK256" i="1" s="1"/>
  <c r="BX282" i="1"/>
  <c r="BX281" i="1" s="1"/>
  <c r="BV455" i="1"/>
  <c r="BG337" i="1"/>
  <c r="BG281" i="1" s="1"/>
  <c r="R455" i="1"/>
  <c r="U98" i="1"/>
  <c r="W46" i="1"/>
  <c r="W45" i="1" s="1"/>
  <c r="BT97" i="1"/>
  <c r="AQ98" i="1"/>
  <c r="AQ97" i="1" s="1"/>
  <c r="BJ337" i="1"/>
  <c r="BJ281" i="1" s="1"/>
  <c r="U337" i="1"/>
  <c r="AD337" i="1"/>
  <c r="AD281" i="1" s="1"/>
  <c r="BW46" i="1"/>
  <c r="BW45" i="1" s="1"/>
  <c r="Z281" i="1"/>
  <c r="CC282" i="1"/>
  <c r="CC281" i="1" s="1"/>
  <c r="AV235" i="1"/>
  <c r="S46" i="1"/>
  <c r="S45" i="1" s="1"/>
  <c r="N98" i="1"/>
  <c r="N97" i="1" s="1"/>
  <c r="AX282" i="1"/>
  <c r="AX281" i="1" s="1"/>
  <c r="BS455" i="1"/>
  <c r="BO471" i="1"/>
  <c r="BO455" i="1" s="1"/>
  <c r="AV281" i="1"/>
  <c r="J77" i="1"/>
  <c r="J37" i="1"/>
  <c r="CK36" i="1" s="1"/>
  <c r="BM455" i="1"/>
  <c r="J115" i="1"/>
  <c r="CK114" i="1" s="1"/>
  <c r="O455" i="1"/>
  <c r="AI97" i="1"/>
  <c r="CC98" i="1"/>
  <c r="BV337" i="1"/>
  <c r="BV281" i="1" s="1"/>
  <c r="BW282" i="1"/>
  <c r="BW281" i="1" s="1"/>
  <c r="BN281" i="1"/>
  <c r="BK455" i="1"/>
  <c r="CA97" i="1"/>
  <c r="AE97" i="1"/>
  <c r="AN282" i="1"/>
  <c r="AN281" i="1" s="1"/>
  <c r="BK282" i="1"/>
  <c r="BK281" i="1" s="1"/>
  <c r="BE455" i="1"/>
  <c r="AY282" i="1"/>
  <c r="J167" i="1"/>
  <c r="CK166" i="1" s="1"/>
  <c r="AS455" i="1"/>
  <c r="AM282" i="1"/>
  <c r="AM281" i="1" s="1"/>
  <c r="J198" i="1"/>
  <c r="CK197" i="1" s="1"/>
  <c r="CC456" i="1"/>
  <c r="CC455" i="1" s="1"/>
  <c r="M471" i="1"/>
  <c r="M455" i="1" s="1"/>
  <c r="BL455" i="1"/>
  <c r="N281" i="1"/>
  <c r="AA282" i="1"/>
  <c r="AA281" i="1" s="1"/>
  <c r="J472" i="1"/>
  <c r="AU281" i="1"/>
  <c r="AN455" i="1"/>
  <c r="BB281" i="1"/>
  <c r="J310" i="1"/>
  <c r="P455" i="1"/>
  <c r="BY98" i="1"/>
  <c r="BW97" i="1"/>
  <c r="AA97" i="1"/>
  <c r="AJ281" i="1"/>
  <c r="J464" i="1"/>
  <c r="CK463" i="1" s="1"/>
  <c r="CG282" i="1"/>
  <c r="CG281" i="1" s="1"/>
  <c r="J218" i="1"/>
  <c r="CK217" i="1" s="1"/>
  <c r="BP281" i="1"/>
  <c r="J487" i="1"/>
  <c r="BU282" i="1"/>
  <c r="BU281" i="1" s="1"/>
  <c r="J176" i="1"/>
  <c r="CD98" i="1"/>
  <c r="CD97" i="1" s="1"/>
  <c r="J236" i="1"/>
  <c r="CK235" i="1" s="1"/>
  <c r="BS97" i="1"/>
  <c r="AU97" i="1"/>
  <c r="W97" i="1"/>
  <c r="U282" i="1"/>
  <c r="BI282" i="1"/>
  <c r="BI281" i="1" s="1"/>
  <c r="P98" i="1"/>
  <c r="P97" i="1" s="1"/>
  <c r="BR98" i="1"/>
  <c r="BR97" i="1" s="1"/>
  <c r="AB455" i="1"/>
  <c r="K26" i="1"/>
  <c r="J26" i="1" s="1"/>
  <c r="AZ282" i="1"/>
  <c r="J338" i="1"/>
  <c r="AW282" i="1"/>
  <c r="BF98" i="1"/>
  <c r="BF97" i="1" s="1"/>
  <c r="S97" i="1"/>
  <c r="AF281" i="1"/>
  <c r="AK282" i="1"/>
  <c r="AK281" i="1" s="1"/>
  <c r="CE281" i="1"/>
  <c r="AT98" i="1"/>
  <c r="AT97" i="1" s="1"/>
  <c r="AZ455" i="1"/>
  <c r="AB282" i="1"/>
  <c r="AB281" i="1" s="1"/>
  <c r="T281" i="1"/>
  <c r="Y282" i="1"/>
  <c r="Y281" i="1" s="1"/>
  <c r="AH98" i="1"/>
  <c r="AH97" i="1" s="1"/>
  <c r="BK97" i="1"/>
  <c r="O97" i="1"/>
  <c r="BX455" i="1"/>
  <c r="M282" i="1"/>
  <c r="M281" i="1" s="1"/>
  <c r="V98" i="1"/>
  <c r="V97" i="1" s="1"/>
  <c r="AZ502" i="1"/>
  <c r="J479" i="1"/>
  <c r="K471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K418" i="1"/>
  <c r="J418" i="1" s="1"/>
  <c r="CK417" i="1" s="1"/>
  <c r="J419" i="1"/>
  <c r="CK418" i="1" s="1"/>
  <c r="J283" i="1"/>
  <c r="K282" i="1"/>
  <c r="K98" i="1"/>
  <c r="J99" i="1"/>
  <c r="CK98" i="1" s="1"/>
  <c r="CF46" i="1"/>
  <c r="CF45" i="1" s="1"/>
  <c r="CB46" i="1"/>
  <c r="CB45" i="1" s="1"/>
  <c r="BX46" i="1"/>
  <c r="BX45" i="1" s="1"/>
  <c r="BT46" i="1"/>
  <c r="BT45" i="1" s="1"/>
  <c r="BP46" i="1"/>
  <c r="BP45" i="1" s="1"/>
  <c r="BL46" i="1"/>
  <c r="BL45" i="1" s="1"/>
  <c r="BH46" i="1"/>
  <c r="BH45" i="1" s="1"/>
  <c r="BD46" i="1"/>
  <c r="BD45" i="1" s="1"/>
  <c r="AZ46" i="1"/>
  <c r="AZ45" i="1" s="1"/>
  <c r="AV46" i="1"/>
  <c r="AV45" i="1" s="1"/>
  <c r="AV25" i="1" s="1"/>
  <c r="AR46" i="1"/>
  <c r="AR45" i="1" s="1"/>
  <c r="AN46" i="1"/>
  <c r="AN45" i="1" s="1"/>
  <c r="AJ46" i="1"/>
  <c r="AJ45" i="1" s="1"/>
  <c r="AF46" i="1"/>
  <c r="AF45" i="1" s="1"/>
  <c r="AF25" i="1" s="1"/>
  <c r="AF11" i="1" s="1"/>
  <c r="AF503" i="1" s="1"/>
  <c r="AF524" i="1" s="1"/>
  <c r="AB46" i="1"/>
  <c r="AB45" i="1" s="1"/>
  <c r="AB25" i="1" s="1"/>
  <c r="X46" i="1"/>
  <c r="X45" i="1" s="1"/>
  <c r="T46" i="1"/>
  <c r="T45" i="1" s="1"/>
  <c r="P46" i="1"/>
  <c r="P45" i="1" s="1"/>
  <c r="L46" i="1"/>
  <c r="L45" i="1" s="1"/>
  <c r="A15" i="1"/>
  <c r="J394" i="1"/>
  <c r="K393" i="1"/>
  <c r="J393" i="1" s="1"/>
  <c r="J365" i="1"/>
  <c r="K337" i="1"/>
  <c r="C524" i="1"/>
  <c r="B524" i="1"/>
  <c r="J157" i="1"/>
  <c r="CK156" i="1" s="1"/>
  <c r="K156" i="1"/>
  <c r="J156" i="1" s="1"/>
  <c r="J136" i="1"/>
  <c r="CK135" i="1" s="1"/>
  <c r="CG97" i="1"/>
  <c r="CC97" i="1"/>
  <c r="CC25" i="1" s="1"/>
  <c r="BY97" i="1"/>
  <c r="BU97" i="1"/>
  <c r="BQ97" i="1"/>
  <c r="BI97" i="1"/>
  <c r="BE97" i="1"/>
  <c r="BA97" i="1"/>
  <c r="BA25" i="1" s="1"/>
  <c r="AW97" i="1"/>
  <c r="AS97" i="1"/>
  <c r="AS25" i="1" s="1"/>
  <c r="AS11" i="1" s="1"/>
  <c r="AS503" i="1" s="1"/>
  <c r="AS524" i="1" s="1"/>
  <c r="AO97" i="1"/>
  <c r="AK97" i="1"/>
  <c r="AG97" i="1"/>
  <c r="AC97" i="1"/>
  <c r="U97" i="1"/>
  <c r="M97" i="1"/>
  <c r="J60" i="1"/>
  <c r="CD46" i="1"/>
  <c r="CD45" i="1" s="1"/>
  <c r="BZ46" i="1"/>
  <c r="BZ45" i="1" s="1"/>
  <c r="BV46" i="1"/>
  <c r="BV45" i="1" s="1"/>
  <c r="BR46" i="1"/>
  <c r="BR45" i="1" s="1"/>
  <c r="BN46" i="1"/>
  <c r="BN45" i="1" s="1"/>
  <c r="BJ46" i="1"/>
  <c r="BJ45" i="1" s="1"/>
  <c r="BF46" i="1"/>
  <c r="BF45" i="1" s="1"/>
  <c r="BB46" i="1"/>
  <c r="BB45" i="1" s="1"/>
  <c r="AX46" i="1"/>
  <c r="AX45" i="1" s="1"/>
  <c r="AT46" i="1"/>
  <c r="AT45" i="1" s="1"/>
  <c r="AP46" i="1"/>
  <c r="AP45" i="1" s="1"/>
  <c r="AL46" i="1"/>
  <c r="AL45" i="1" s="1"/>
  <c r="AH46" i="1"/>
  <c r="AH45" i="1" s="1"/>
  <c r="AD46" i="1"/>
  <c r="AD45" i="1" s="1"/>
  <c r="Z46" i="1"/>
  <c r="Z45" i="1" s="1"/>
  <c r="Z25" i="1" s="1"/>
  <c r="Z11" i="1" s="1"/>
  <c r="Z503" i="1" s="1"/>
  <c r="Z524" i="1" s="1"/>
  <c r="V46" i="1"/>
  <c r="V45" i="1" s="1"/>
  <c r="R46" i="1"/>
  <c r="R45" i="1" s="1"/>
  <c r="N46" i="1"/>
  <c r="N45" i="1" s="1"/>
  <c r="J47" i="1"/>
  <c r="K46" i="1"/>
  <c r="CA25" i="1"/>
  <c r="BE2" i="1"/>
  <c r="AX2" i="1"/>
  <c r="J12" i="1"/>
  <c r="J504" i="1" s="1"/>
  <c r="AY9" i="1"/>
  <c r="AY10" i="1"/>
  <c r="BD10" i="1"/>
  <c r="BD9" i="1"/>
  <c r="R281" i="1" l="1"/>
  <c r="R25" i="1" s="1"/>
  <c r="R11" i="1" s="1"/>
  <c r="R503" i="1" s="1"/>
  <c r="AR281" i="1"/>
  <c r="AZ281" i="1"/>
  <c r="AZ25" i="1" s="1"/>
  <c r="AZ11" i="1" s="1"/>
  <c r="AZ503" i="1" s="1"/>
  <c r="AZ524" i="1" s="1"/>
  <c r="BQ25" i="1"/>
  <c r="BQ455" i="1"/>
  <c r="AA25" i="1"/>
  <c r="M25" i="1"/>
  <c r="M11" i="1" s="1"/>
  <c r="M503" i="1" s="1"/>
  <c r="M524" i="1" s="1"/>
  <c r="BQ11" i="1"/>
  <c r="BQ503" i="1" s="1"/>
  <c r="BQ524" i="1" s="1"/>
  <c r="AV11" i="1"/>
  <c r="AV503" i="1" s="1"/>
  <c r="AV524" i="1" s="1"/>
  <c r="AX455" i="1"/>
  <c r="S281" i="1"/>
  <c r="BH25" i="1"/>
  <c r="BH11" i="1" s="1"/>
  <c r="BH503" i="1" s="1"/>
  <c r="BH524" i="1" s="1"/>
  <c r="V25" i="1"/>
  <c r="V11" i="1" s="1"/>
  <c r="V503" i="1" s="1"/>
  <c r="V524" i="1" s="1"/>
  <c r="O25" i="1"/>
  <c r="W25" i="1"/>
  <c r="W11" i="1" s="1"/>
  <c r="W503" i="1" s="1"/>
  <c r="W524" i="1" s="1"/>
  <c r="BW455" i="1"/>
  <c r="AY281" i="1"/>
  <c r="AY25" i="1" s="1"/>
  <c r="AY11" i="1" s="1"/>
  <c r="AY503" i="1" s="1"/>
  <c r="AY524" i="1" s="1"/>
  <c r="BY455" i="1"/>
  <c r="AC25" i="1"/>
  <c r="AC11" i="1" s="1"/>
  <c r="AC503" i="1" s="1"/>
  <c r="AC524" i="1" s="1"/>
  <c r="CE25" i="1"/>
  <c r="CE11" i="1" s="1"/>
  <c r="CE503" i="1" s="1"/>
  <c r="CE524" i="1" s="1"/>
  <c r="AI25" i="1"/>
  <c r="AI11" i="1" s="1"/>
  <c r="AI503" i="1" s="1"/>
  <c r="AI524" i="1" s="1"/>
  <c r="N25" i="1"/>
  <c r="N11" i="1" s="1"/>
  <c r="N503" i="1" s="1"/>
  <c r="N524" i="1" s="1"/>
  <c r="AG25" i="1"/>
  <c r="AG11" i="1" s="1"/>
  <c r="AG503" i="1" s="1"/>
  <c r="AG524" i="1" s="1"/>
  <c r="L25" i="1"/>
  <c r="L11" i="1" s="1"/>
  <c r="L503" i="1" s="1"/>
  <c r="L524" i="1" s="1"/>
  <c r="BF25" i="1"/>
  <c r="BF11" i="1" s="1"/>
  <c r="BF503" i="1" s="1"/>
  <c r="BF524" i="1" s="1"/>
  <c r="BN25" i="1"/>
  <c r="BN11" i="1" s="1"/>
  <c r="BN503" i="1" s="1"/>
  <c r="BN524" i="1" s="1"/>
  <c r="CG25" i="1"/>
  <c r="CG11" i="1" s="1"/>
  <c r="BL25" i="1"/>
  <c r="BL11" i="1" s="1"/>
  <c r="BL503" i="1" s="1"/>
  <c r="BL524" i="1" s="1"/>
  <c r="AO25" i="1"/>
  <c r="AO11" i="1" s="1"/>
  <c r="AO503" i="1" s="1"/>
  <c r="AO524" i="1" s="1"/>
  <c r="BT25" i="1"/>
  <c r="BT11" i="1" s="1"/>
  <c r="BT503" i="1" s="1"/>
  <c r="BT524" i="1" s="1"/>
  <c r="BO25" i="1"/>
  <c r="BO11" i="1" s="1"/>
  <c r="BO503" i="1" s="1"/>
  <c r="BO524" i="1" s="1"/>
  <c r="AB11" i="1"/>
  <c r="AB503" i="1" s="1"/>
  <c r="AB524" i="1" s="1"/>
  <c r="BA11" i="1"/>
  <c r="BA503" i="1" s="1"/>
  <c r="BA524" i="1" s="1"/>
  <c r="BK25" i="1"/>
  <c r="BK11" i="1" s="1"/>
  <c r="BK503" i="1" s="1"/>
  <c r="BK524" i="1" s="1"/>
  <c r="CD25" i="1"/>
  <c r="CD11" i="1" s="1"/>
  <c r="CD503" i="1" s="1"/>
  <c r="CD524" i="1" s="1"/>
  <c r="AE25" i="1"/>
  <c r="AE11" i="1" s="1"/>
  <c r="AE503" i="1" s="1"/>
  <c r="AE524" i="1" s="1"/>
  <c r="Q25" i="1"/>
  <c r="Q11" i="1" s="1"/>
  <c r="Q503" i="1" s="1"/>
  <c r="Q524" i="1" s="1"/>
  <c r="AR25" i="1"/>
  <c r="AR11" i="1" s="1"/>
  <c r="AR503" i="1" s="1"/>
  <c r="AR524" i="1" s="1"/>
  <c r="CA11" i="1"/>
  <c r="CA503" i="1" s="1"/>
  <c r="CA524" i="1" s="1"/>
  <c r="CF25" i="1"/>
  <c r="CF11" i="1" s="1"/>
  <c r="CF503" i="1" s="1"/>
  <c r="CF524" i="1" s="1"/>
  <c r="AH25" i="1"/>
  <c r="AH11" i="1" s="1"/>
  <c r="AH503" i="1" s="1"/>
  <c r="AH524" i="1" s="1"/>
  <c r="BD25" i="1"/>
  <c r="BD11" i="1" s="1"/>
  <c r="BD503" i="1" s="1"/>
  <c r="BD524" i="1" s="1"/>
  <c r="BC11" i="1"/>
  <c r="CG503" i="1" s="1"/>
  <c r="CG524" i="1" s="1"/>
  <c r="BY281" i="1"/>
  <c r="BY25" i="1" s="1"/>
  <c r="BY11" i="1" s="1"/>
  <c r="BY503" i="1" s="1"/>
  <c r="BY524" i="1" s="1"/>
  <c r="BJ25" i="1"/>
  <c r="BJ11" i="1" s="1"/>
  <c r="BJ503" i="1" s="1"/>
  <c r="BJ524" i="1" s="1"/>
  <c r="X25" i="1"/>
  <c r="X11" i="1" s="1"/>
  <c r="X503" i="1" s="1"/>
  <c r="X524" i="1" s="1"/>
  <c r="CB25" i="1"/>
  <c r="CB11" i="1" s="1"/>
  <c r="CB503" i="1" s="1"/>
  <c r="CB524" i="1" s="1"/>
  <c r="BE25" i="1"/>
  <c r="BE11" i="1" s="1"/>
  <c r="BE503" i="1" s="1"/>
  <c r="BE524" i="1" s="1"/>
  <c r="AM25" i="1"/>
  <c r="AM11" i="1" s="1"/>
  <c r="AM503" i="1" s="1"/>
  <c r="AM524" i="1" s="1"/>
  <c r="AN25" i="1"/>
  <c r="AN11" i="1" s="1"/>
  <c r="AN503" i="1" s="1"/>
  <c r="AN524" i="1" s="1"/>
  <c r="BI25" i="1"/>
  <c r="BI11" i="1" s="1"/>
  <c r="BI503" i="1" s="1"/>
  <c r="BI524" i="1" s="1"/>
  <c r="J235" i="1"/>
  <c r="CK234" i="1" s="1"/>
  <c r="BB25" i="1"/>
  <c r="BB11" i="1" s="1"/>
  <c r="BB503" i="1" s="1"/>
  <c r="BB524" i="1" s="1"/>
  <c r="BW25" i="1"/>
  <c r="BG25" i="1"/>
  <c r="BG11" i="1" s="1"/>
  <c r="BG503" i="1" s="1"/>
  <c r="BG524" i="1" s="1"/>
  <c r="AK25" i="1"/>
  <c r="AK11" i="1" s="1"/>
  <c r="AK503" i="1" s="1"/>
  <c r="AK524" i="1" s="1"/>
  <c r="AW281" i="1"/>
  <c r="AW25" i="1" s="1"/>
  <c r="AW11" i="1" s="1"/>
  <c r="AW503" i="1" s="1"/>
  <c r="AW524" i="1" s="1"/>
  <c r="CC11" i="1"/>
  <c r="CC503" i="1" s="1"/>
  <c r="CC524" i="1" s="1"/>
  <c r="AA11" i="1"/>
  <c r="AA503" i="1" s="1"/>
  <c r="AA524" i="1" s="1"/>
  <c r="U281" i="1"/>
  <c r="U25" i="1" s="1"/>
  <c r="U11" i="1" s="1"/>
  <c r="U503" i="1" s="1"/>
  <c r="U524" i="1" s="1"/>
  <c r="BV25" i="1"/>
  <c r="BV11" i="1" s="1"/>
  <c r="BV503" i="1" s="1"/>
  <c r="BV524" i="1" s="1"/>
  <c r="AD25" i="1"/>
  <c r="AD11" i="1" s="1"/>
  <c r="AD503" i="1" s="1"/>
  <c r="AD524" i="1" s="1"/>
  <c r="Y25" i="1"/>
  <c r="Y11" i="1" s="1"/>
  <c r="Y503" i="1" s="1"/>
  <c r="Y524" i="1" s="1"/>
  <c r="BX25" i="1"/>
  <c r="BX11" i="1" s="1"/>
  <c r="BX503" i="1" s="1"/>
  <c r="BX524" i="1" s="1"/>
  <c r="J456" i="1"/>
  <c r="CK455" i="1" s="1"/>
  <c r="J337" i="1"/>
  <c r="CK336" i="1" s="1"/>
  <c r="BZ25" i="1"/>
  <c r="BZ11" i="1" s="1"/>
  <c r="BZ503" i="1" s="1"/>
  <c r="BZ524" i="1" s="1"/>
  <c r="BP25" i="1"/>
  <c r="BP11" i="1" s="1"/>
  <c r="BP503" i="1" s="1"/>
  <c r="BP524" i="1" s="1"/>
  <c r="AP25" i="1"/>
  <c r="AP11" i="1" s="1"/>
  <c r="AP503" i="1" s="1"/>
  <c r="AP524" i="1" s="1"/>
  <c r="AT25" i="1"/>
  <c r="AT11" i="1" s="1"/>
  <c r="AT503" i="1" s="1"/>
  <c r="AT524" i="1" s="1"/>
  <c r="AX25" i="1"/>
  <c r="AX11" i="1" s="1"/>
  <c r="AX503" i="1" s="1"/>
  <c r="AX524" i="1" s="1"/>
  <c r="O11" i="1"/>
  <c r="O503" i="1" s="1"/>
  <c r="O524" i="1" s="1"/>
  <c r="BS25" i="1"/>
  <c r="BS11" i="1" s="1"/>
  <c r="BS503" i="1" s="1"/>
  <c r="BS524" i="1" s="1"/>
  <c r="S25" i="1"/>
  <c r="S11" i="1" s="1"/>
  <c r="S503" i="1" s="1"/>
  <c r="S524" i="1" s="1"/>
  <c r="AQ25" i="1"/>
  <c r="AQ11" i="1" s="1"/>
  <c r="AQ503" i="1" s="1"/>
  <c r="AQ524" i="1" s="1"/>
  <c r="AU25" i="1"/>
  <c r="AU11" i="1" s="1"/>
  <c r="AU503" i="1" s="1"/>
  <c r="AU524" i="1" s="1"/>
  <c r="BM25" i="1"/>
  <c r="BM11" i="1" s="1"/>
  <c r="BM503" i="1" s="1"/>
  <c r="BM524" i="1" s="1"/>
  <c r="BU25" i="1"/>
  <c r="BU11" i="1" s="1"/>
  <c r="BU503" i="1" s="1"/>
  <c r="BU524" i="1" s="1"/>
  <c r="BR25" i="1"/>
  <c r="BR11" i="1" s="1"/>
  <c r="BR503" i="1" s="1"/>
  <c r="BR524" i="1" s="1"/>
  <c r="P25" i="1"/>
  <c r="P11" i="1" s="1"/>
  <c r="P503" i="1" s="1"/>
  <c r="P524" i="1" s="1"/>
  <c r="T25" i="1"/>
  <c r="T11" i="1" s="1"/>
  <c r="T503" i="1" s="1"/>
  <c r="T524" i="1" s="1"/>
  <c r="AL25" i="1"/>
  <c r="AL11" i="1" s="1"/>
  <c r="AL503" i="1" s="1"/>
  <c r="AL524" i="1" s="1"/>
  <c r="AJ25" i="1"/>
  <c r="AJ11" i="1" s="1"/>
  <c r="AJ503" i="1" s="1"/>
  <c r="AJ524" i="1" s="1"/>
  <c r="AY502" i="1"/>
  <c r="BD502" i="1"/>
  <c r="AW2" i="1"/>
  <c r="J46" i="1"/>
  <c r="K45" i="1"/>
  <c r="J45" i="1" s="1"/>
  <c r="J282" i="1"/>
  <c r="CK281" i="1" s="1"/>
  <c r="K281" i="1"/>
  <c r="AF525" i="1"/>
  <c r="C525" i="1"/>
  <c r="D525" i="1"/>
  <c r="M525" i="1"/>
  <c r="Q525" i="1"/>
  <c r="AG525" i="1"/>
  <c r="BF2" i="1"/>
  <c r="A16" i="1"/>
  <c r="K97" i="1"/>
  <c r="J98" i="1"/>
  <c r="CK97" i="1" s="1"/>
  <c r="AB525" i="1"/>
  <c r="Z525" i="1"/>
  <c r="AI525" i="1"/>
  <c r="J471" i="1"/>
  <c r="CK470" i="1" s="1"/>
  <c r="K455" i="1"/>
  <c r="AX9" i="1"/>
  <c r="BE10" i="1"/>
  <c r="AX10" i="1"/>
  <c r="BE9" i="1"/>
  <c r="R524" i="1" l="1"/>
  <c r="R525" i="1"/>
  <c r="AH525" i="1"/>
  <c r="L525" i="1"/>
  <c r="BW11" i="1"/>
  <c r="BW503" i="1" s="1"/>
  <c r="BW524" i="1" s="1"/>
  <c r="BC503" i="1"/>
  <c r="BC524" i="1" s="1"/>
  <c r="J455" i="1"/>
  <c r="CK454" i="1" s="1"/>
  <c r="T525" i="1"/>
  <c r="AE525" i="1"/>
  <c r="AC525" i="1"/>
  <c r="AK525" i="1"/>
  <c r="J281" i="1"/>
  <c r="CK280" i="1" s="1"/>
  <c r="AA525" i="1"/>
  <c r="O525" i="1"/>
  <c r="AD525" i="1"/>
  <c r="Y525" i="1"/>
  <c r="U525" i="1"/>
  <c r="AL525" i="1"/>
  <c r="S525" i="1"/>
  <c r="P525" i="1"/>
  <c r="AJ525" i="1"/>
  <c r="BE502" i="1"/>
  <c r="AX502" i="1"/>
  <c r="J97" i="1"/>
  <c r="K25" i="1"/>
  <c r="A17" i="1"/>
  <c r="BG2" i="1"/>
  <c r="AV2" i="1"/>
  <c r="AW10" i="1"/>
  <c r="BF9" i="1"/>
  <c r="BF10" i="1"/>
  <c r="AW9" i="1"/>
  <c r="AW502" i="1" l="1"/>
  <c r="BF502" i="1"/>
  <c r="AU2" i="1"/>
  <c r="J25" i="1"/>
  <c r="K11" i="1"/>
  <c r="BH2" i="1"/>
  <c r="A18" i="1"/>
  <c r="AV9" i="1"/>
  <c r="BG9" i="1"/>
  <c r="BG10" i="1"/>
  <c r="AV10" i="1"/>
  <c r="BG502" i="1" l="1"/>
  <c r="AV502" i="1"/>
  <c r="AT2" i="1"/>
  <c r="A19" i="1"/>
  <c r="BI2" i="1"/>
  <c r="J11" i="1"/>
  <c r="K503" i="1"/>
  <c r="K524" i="1" s="1"/>
  <c r="BH10" i="1"/>
  <c r="AU10" i="1"/>
  <c r="BH9" i="1"/>
  <c r="AU9" i="1"/>
  <c r="BH502" i="1" l="1"/>
  <c r="AU502" i="1"/>
  <c r="BJ2" i="1"/>
  <c r="A20" i="1"/>
  <c r="CK10" i="1"/>
  <c r="J503" i="1"/>
  <c r="AS2" i="1"/>
  <c r="BI9" i="1"/>
  <c r="AT10" i="1"/>
  <c r="AT9" i="1"/>
  <c r="BI10" i="1"/>
  <c r="AT502" i="1" l="1"/>
  <c r="BI502" i="1"/>
  <c r="AR2" i="1"/>
  <c r="J524" i="1"/>
  <c r="J525" i="1"/>
  <c r="A21" i="1"/>
  <c r="BK2" i="1"/>
  <c r="AS10" i="1"/>
  <c r="BJ10" i="1"/>
  <c r="AS9" i="1"/>
  <c r="BJ9" i="1"/>
  <c r="AS502" i="1" l="1"/>
  <c r="BJ50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J520" i="1" s="1"/>
  <c r="AJ541" i="1" s="1"/>
  <c r="BT505" i="1"/>
  <c r="BT526" i="1" s="1"/>
  <c r="D506" i="1"/>
  <c r="AC506" i="1"/>
  <c r="AC527" i="1" s="1"/>
  <c r="CB506" i="1"/>
  <c r="CB527" i="1" s="1"/>
  <c r="AY507" i="1"/>
  <c r="AY528" i="1" s="1"/>
  <c r="BM506" i="1"/>
  <c r="BM527" i="1" s="1"/>
  <c r="W507" i="1"/>
  <c r="W528" i="1" s="1"/>
  <c r="CF507" i="1"/>
  <c r="CF528" i="1" s="1"/>
  <c r="BL2" i="1"/>
  <c r="AQ2" i="1"/>
  <c r="AR10" i="1"/>
  <c r="BK9" i="1"/>
  <c r="AR9" i="1"/>
  <c r="BK10" i="1"/>
  <c r="AR508" i="1" l="1"/>
  <c r="AR529" i="1" s="1"/>
  <c r="AO508" i="1"/>
  <c r="AO529" i="1" s="1"/>
  <c r="BZ508" i="1"/>
  <c r="BZ529" i="1" s="1"/>
  <c r="K507" i="1"/>
  <c r="K528" i="1" s="1"/>
  <c r="AB507" i="1"/>
  <c r="AB528" i="1" s="1"/>
  <c r="CE507" i="1"/>
  <c r="CE528" i="1" s="1"/>
  <c r="AU507" i="1"/>
  <c r="AU528" i="1" s="1"/>
  <c r="C540" i="1"/>
  <c r="BN510" i="1"/>
  <c r="BN531" i="1" s="1"/>
  <c r="C520" i="1"/>
  <c r="BR508" i="1"/>
  <c r="BR529" i="1" s="1"/>
  <c r="D538" i="1"/>
  <c r="AZ508" i="1"/>
  <c r="AZ529" i="1" s="1"/>
  <c r="BS518" i="1"/>
  <c r="BS539" i="1" s="1"/>
  <c r="AQ507" i="1"/>
  <c r="AQ528" i="1" s="1"/>
  <c r="AX518" i="1"/>
  <c r="AX539" i="1" s="1"/>
  <c r="AB511" i="1"/>
  <c r="AB532" i="1" s="1"/>
  <c r="AU518" i="1"/>
  <c r="AU539" i="1" s="1"/>
  <c r="BJ517" i="1"/>
  <c r="BJ538" i="1" s="1"/>
  <c r="AG506" i="1"/>
  <c r="AG527" i="1" s="1"/>
  <c r="AD516" i="1"/>
  <c r="AD537" i="1" s="1"/>
  <c r="P506" i="1"/>
  <c r="P527" i="1" s="1"/>
  <c r="P513" i="1"/>
  <c r="P534" i="1" s="1"/>
  <c r="BQ510" i="1"/>
  <c r="BQ531" i="1" s="1"/>
  <c r="BA517" i="1"/>
  <c r="BA538" i="1" s="1"/>
  <c r="J515" i="1"/>
  <c r="J536" i="1" s="1"/>
  <c r="AY505" i="1"/>
  <c r="AY526" i="1" s="1"/>
  <c r="AM515" i="1"/>
  <c r="AM536" i="1" s="1"/>
  <c r="E531" i="1"/>
  <c r="BF514" i="1"/>
  <c r="BF535" i="1" s="1"/>
  <c r="E510" i="1"/>
  <c r="BS516" i="1"/>
  <c r="BS537" i="1" s="1"/>
  <c r="AT513" i="1"/>
  <c r="AT534" i="1" s="1"/>
  <c r="BL505" i="1"/>
  <c r="BL526" i="1" s="1"/>
  <c r="AS514" i="1"/>
  <c r="AS535" i="1" s="1"/>
  <c r="AC521" i="1"/>
  <c r="AC542" i="1" s="1"/>
  <c r="AZ518" i="1"/>
  <c r="AZ539" i="1" s="1"/>
  <c r="AR507" i="1"/>
  <c r="AR528" i="1" s="1"/>
  <c r="BI508" i="1"/>
  <c r="BI529" i="1" s="1"/>
  <c r="BC513" i="1"/>
  <c r="BC534" i="1" s="1"/>
  <c r="C521" i="1"/>
  <c r="AM520" i="1"/>
  <c r="AM541" i="1" s="1"/>
  <c r="BT510" i="1"/>
  <c r="BT531" i="1" s="1"/>
  <c r="AT520" i="1"/>
  <c r="AT541" i="1" s="1"/>
  <c r="Q512" i="1"/>
  <c r="Q533" i="1" s="1"/>
  <c r="BV515" i="1"/>
  <c r="BV536" i="1" s="1"/>
  <c r="AU520" i="1"/>
  <c r="AU541" i="1" s="1"/>
  <c r="CC512" i="1"/>
  <c r="CC533" i="1" s="1"/>
  <c r="BF510" i="1"/>
  <c r="BF531" i="1" s="1"/>
  <c r="CB518" i="1"/>
  <c r="CB539" i="1" s="1"/>
  <c r="AK512" i="1"/>
  <c r="AK533" i="1" s="1"/>
  <c r="U519" i="1"/>
  <c r="U540" i="1" s="1"/>
  <c r="BK511" i="1"/>
  <c r="BK532" i="1" s="1"/>
  <c r="BD509" i="1"/>
  <c r="BD530" i="1" s="1"/>
  <c r="AW512" i="1"/>
  <c r="AW533" i="1" s="1"/>
  <c r="AG519" i="1"/>
  <c r="AG540" i="1" s="1"/>
  <c r="CF520" i="1"/>
  <c r="CF541" i="1" s="1"/>
  <c r="S507" i="1"/>
  <c r="S528" i="1" s="1"/>
  <c r="CB517" i="1"/>
  <c r="CB538" i="1" s="1"/>
  <c r="BN507" i="1"/>
  <c r="BN528" i="1" s="1"/>
  <c r="AR511" i="1"/>
  <c r="AR532" i="1" s="1"/>
  <c r="BC511" i="1"/>
  <c r="BC532" i="1" s="1"/>
  <c r="AM518" i="1"/>
  <c r="AM539" i="1" s="1"/>
  <c r="AD517" i="1"/>
  <c r="AD538" i="1" s="1"/>
  <c r="AK506" i="1"/>
  <c r="AK527" i="1" s="1"/>
  <c r="AL516" i="1"/>
  <c r="AL537" i="1" s="1"/>
  <c r="X506" i="1"/>
  <c r="X527" i="1" s="1"/>
  <c r="D513" i="1"/>
  <c r="BU510" i="1"/>
  <c r="BU531" i="1" s="1"/>
  <c r="BE517" i="1"/>
  <c r="BE538" i="1" s="1"/>
  <c r="R515" i="1"/>
  <c r="R536" i="1" s="1"/>
  <c r="AQ505" i="1"/>
  <c r="AQ526" i="1" s="1"/>
  <c r="AE515" i="1"/>
  <c r="AE536" i="1" s="1"/>
  <c r="C539" i="1"/>
  <c r="CB516" i="1"/>
  <c r="CB537" i="1" s="1"/>
  <c r="BF506" i="1"/>
  <c r="BF527" i="1" s="1"/>
  <c r="O509" i="1"/>
  <c r="O530" i="1" s="1"/>
  <c r="E514" i="1"/>
  <c r="BT521" i="1"/>
  <c r="BT542" i="1" s="1"/>
  <c r="BS520" i="1"/>
  <c r="BS541" i="1" s="1"/>
  <c r="BF511" i="1"/>
  <c r="BF532" i="1" s="1"/>
  <c r="BY512" i="1"/>
  <c r="BY533" i="1" s="1"/>
  <c r="CD511" i="1"/>
  <c r="CD532" i="1" s="1"/>
  <c r="AO512" i="1"/>
  <c r="AO533" i="1" s="1"/>
  <c r="AQ518" i="1"/>
  <c r="AQ539" i="1" s="1"/>
  <c r="AR512" i="1"/>
  <c r="AR533" i="1" s="1"/>
  <c r="AF510" i="1"/>
  <c r="AF531" i="1" s="1"/>
  <c r="AP510" i="1"/>
  <c r="AP531" i="1" s="1"/>
  <c r="AA509" i="1"/>
  <c r="AA530" i="1" s="1"/>
  <c r="AZ519" i="1"/>
  <c r="AZ540" i="1" s="1"/>
  <c r="AZ520" i="1"/>
  <c r="AZ541" i="1" s="1"/>
  <c r="AJ511" i="1"/>
  <c r="AJ532" i="1" s="1"/>
  <c r="AT517" i="1"/>
  <c r="AT538" i="1" s="1"/>
  <c r="BH515" i="1"/>
  <c r="BH536" i="1" s="1"/>
  <c r="AO514" i="1"/>
  <c r="AO535" i="1" s="1"/>
  <c r="U514" i="1"/>
  <c r="U535" i="1" s="1"/>
  <c r="T518" i="1"/>
  <c r="T539" i="1" s="1"/>
  <c r="BQ508" i="1"/>
  <c r="BQ529" i="1" s="1"/>
  <c r="X521" i="1"/>
  <c r="X542" i="1" s="1"/>
  <c r="J511" i="1"/>
  <c r="J532" i="1" s="1"/>
  <c r="V508" i="1"/>
  <c r="V529" i="1" s="1"/>
  <c r="AA513" i="1"/>
  <c r="AA534" i="1" s="1"/>
  <c r="K520" i="1"/>
  <c r="K541" i="1" s="1"/>
  <c r="Z521" i="1"/>
  <c r="Z542" i="1" s="1"/>
  <c r="E508" i="1"/>
  <c r="BH519" i="1"/>
  <c r="BH540" i="1" s="1"/>
  <c r="AT509" i="1"/>
  <c r="AT530" i="1" s="1"/>
  <c r="BL509" i="1"/>
  <c r="BL530" i="1" s="1"/>
  <c r="AS512" i="1"/>
  <c r="AS533" i="1" s="1"/>
  <c r="AC519" i="1"/>
  <c r="AC540" i="1" s="1"/>
  <c r="BP520" i="1"/>
  <c r="BP541" i="1" s="1"/>
  <c r="O507" i="1"/>
  <c r="O528" i="1" s="1"/>
  <c r="BT517" i="1"/>
  <c r="BT538" i="1" s="1"/>
  <c r="BF507" i="1"/>
  <c r="BF528" i="1" s="1"/>
  <c r="BV514" i="1"/>
  <c r="BV535" i="1" s="1"/>
  <c r="C505" i="1"/>
  <c r="CA509" i="1"/>
  <c r="CA530" i="1" s="1"/>
  <c r="BU514" i="1"/>
  <c r="BU535" i="1" s="1"/>
  <c r="BK516" i="1"/>
  <c r="BK537" i="1" s="1"/>
  <c r="BE521" i="1"/>
  <c r="BE542" i="1" s="1"/>
  <c r="AD513" i="1"/>
  <c r="AD534" i="1" s="1"/>
  <c r="BF518" i="1"/>
  <c r="BF539" i="1" s="1"/>
  <c r="AD512" i="1"/>
  <c r="AD533" i="1" s="1"/>
  <c r="D530" i="1"/>
  <c r="S520" i="1"/>
  <c r="S541" i="1" s="1"/>
  <c r="BT509" i="1"/>
  <c r="BT530" i="1" s="1"/>
  <c r="AU509" i="1"/>
  <c r="AU530" i="1" s="1"/>
  <c r="AH506" i="1"/>
  <c r="AH527" i="1" s="1"/>
  <c r="CE520" i="1"/>
  <c r="CE541" i="1" s="1"/>
  <c r="S505" i="1"/>
  <c r="S526" i="1" s="1"/>
  <c r="CG514" i="1"/>
  <c r="CG535" i="1" s="1"/>
  <c r="BQ521" i="1"/>
  <c r="BQ542" i="1" s="1"/>
  <c r="AR515" i="1"/>
  <c r="AR536" i="1" s="1"/>
  <c r="BC509" i="1"/>
  <c r="BC530" i="1" s="1"/>
  <c r="AM516" i="1"/>
  <c r="AM537" i="1" s="1"/>
  <c r="BH512" i="1"/>
  <c r="BH533" i="1" s="1"/>
  <c r="AX506" i="1"/>
  <c r="AX527" i="1" s="1"/>
  <c r="M514" i="1"/>
  <c r="M535" i="1" s="1"/>
  <c r="BW520" i="1"/>
  <c r="BW541" i="1" s="1"/>
  <c r="CD517" i="1"/>
  <c r="CD538" i="1" s="1"/>
  <c r="BU508" i="1"/>
  <c r="BU529" i="1" s="1"/>
  <c r="AF521" i="1"/>
  <c r="AF542" i="1" s="1"/>
  <c r="R511" i="1"/>
  <c r="R532" i="1" s="1"/>
  <c r="N508" i="1"/>
  <c r="N529" i="1" s="1"/>
  <c r="AE513" i="1"/>
  <c r="AE534" i="1" s="1"/>
  <c r="O520" i="1"/>
  <c r="O541" i="1" s="1"/>
  <c r="BF521" i="1"/>
  <c r="BF542" i="1" s="1"/>
  <c r="CA507" i="1"/>
  <c r="CA528" i="1" s="1"/>
  <c r="AR519" i="1"/>
  <c r="AR540" i="1" s="1"/>
  <c r="AD509" i="1"/>
  <c r="AD530" i="1" s="1"/>
  <c r="J514" i="1"/>
  <c r="J535" i="1" s="1"/>
  <c r="AM505" i="1"/>
  <c r="AM526" i="1" s="1"/>
  <c r="AG510" i="1"/>
  <c r="AG531" i="1" s="1"/>
  <c r="AA515" i="1"/>
  <c r="AA536" i="1" s="1"/>
  <c r="Q517" i="1"/>
  <c r="Q538" i="1" s="1"/>
  <c r="D535" i="1"/>
  <c r="P514" i="1"/>
  <c r="P535" i="1" s="1"/>
  <c r="CG517" i="1"/>
  <c r="CG538" i="1" s="1"/>
  <c r="AI513" i="1"/>
  <c r="AI534" i="1" s="1"/>
  <c r="AL509" i="1"/>
  <c r="AL530" i="1" s="1"/>
  <c r="J518" i="1"/>
  <c r="J539" i="1" s="1"/>
  <c r="AE516" i="1"/>
  <c r="AE537" i="1" s="1"/>
  <c r="BS515" i="1"/>
  <c r="BS536" i="1" s="1"/>
  <c r="AL505" i="1"/>
  <c r="AL526" i="1" s="1"/>
  <c r="BT513" i="1"/>
  <c r="BT534" i="1" s="1"/>
  <c r="AO510" i="1"/>
  <c r="AO531" i="1" s="1"/>
  <c r="Y517" i="1"/>
  <c r="Y538" i="1" s="1"/>
  <c r="AF514" i="1"/>
  <c r="AF535" i="1" s="1"/>
  <c r="K505" i="1"/>
  <c r="K526" i="1" s="1"/>
  <c r="BY514" i="1"/>
  <c r="BY535" i="1" s="1"/>
  <c r="BI521" i="1"/>
  <c r="BI542" i="1" s="1"/>
  <c r="AJ515" i="1"/>
  <c r="AJ536" i="1" s="1"/>
  <c r="BG509" i="1"/>
  <c r="BG530" i="1" s="1"/>
  <c r="AQ516" i="1"/>
  <c r="AQ537" i="1" s="1"/>
  <c r="BP512" i="1"/>
  <c r="BP533" i="1" s="1"/>
  <c r="AP506" i="1"/>
  <c r="AP527" i="1" s="1"/>
  <c r="Q514" i="1"/>
  <c r="Q535" i="1" s="1"/>
  <c r="CA520" i="1"/>
  <c r="CA541" i="1" s="1"/>
  <c r="AJ518" i="1"/>
  <c r="AJ539" i="1" s="1"/>
  <c r="BM508" i="1"/>
  <c r="BM529" i="1" s="1"/>
  <c r="P521" i="1"/>
  <c r="P542" i="1" s="1"/>
  <c r="CB510" i="1"/>
  <c r="CB531" i="1" s="1"/>
  <c r="X513" i="1"/>
  <c r="X534" i="1" s="1"/>
  <c r="BS505" i="1"/>
  <c r="BS526" i="1" s="1"/>
  <c r="BM510" i="1"/>
  <c r="BM531" i="1" s="1"/>
  <c r="BG515" i="1"/>
  <c r="BG536" i="1" s="1"/>
  <c r="AW517" i="1"/>
  <c r="AW538" i="1" s="1"/>
  <c r="N505" i="1"/>
  <c r="N526" i="1" s="1"/>
  <c r="CB514" i="1"/>
  <c r="CB535" i="1" s="1"/>
  <c r="AH519" i="1"/>
  <c r="AH540" i="1" s="1"/>
  <c r="AF516" i="1"/>
  <c r="AF537" i="1" s="1"/>
  <c r="AG508" i="1"/>
  <c r="AG529" i="1" s="1"/>
  <c r="CH1" i="1"/>
  <c r="CH2" i="1" s="1"/>
  <c r="CH3" i="1" s="1"/>
  <c r="CH4" i="1" s="1"/>
  <c r="CH5" i="1" s="1"/>
  <c r="CH6" i="1" s="1"/>
  <c r="CH7" i="1" s="1"/>
  <c r="CH8" i="1" s="1"/>
  <c r="BQ506" i="1"/>
  <c r="BQ527" i="1" s="1"/>
  <c r="X517" i="1"/>
  <c r="X538" i="1" s="1"/>
  <c r="J507" i="1"/>
  <c r="J528" i="1" s="1"/>
  <c r="V512" i="1"/>
  <c r="V533" i="1" s="1"/>
  <c r="AA511" i="1"/>
  <c r="AA532" i="1" s="1"/>
  <c r="K518" i="1"/>
  <c r="K539" i="1" s="1"/>
  <c r="CD515" i="1"/>
  <c r="CD536" i="1" s="1"/>
  <c r="BW505" i="1"/>
  <c r="BW526" i="1" s="1"/>
  <c r="BK515" i="1"/>
  <c r="BK536" i="1" s="1"/>
  <c r="V505" i="1"/>
  <c r="V526" i="1" s="1"/>
  <c r="BL513" i="1"/>
  <c r="BL534" i="1" s="1"/>
  <c r="AS510" i="1"/>
  <c r="AS531" i="1" s="1"/>
  <c r="AC517" i="1"/>
  <c r="AC538" i="1" s="1"/>
  <c r="AN514" i="1"/>
  <c r="AN535" i="1" s="1"/>
  <c r="O505" i="1"/>
  <c r="O526" i="1" s="1"/>
  <c r="CC514" i="1"/>
  <c r="CC535" i="1" s="1"/>
  <c r="BM521" i="1"/>
  <c r="BM542" i="1" s="1"/>
  <c r="AZ515" i="1"/>
  <c r="AZ536" i="1" s="1"/>
  <c r="AY509" i="1"/>
  <c r="AY530" i="1" s="1"/>
  <c r="AI516" i="1"/>
  <c r="AI537" i="1" s="1"/>
  <c r="AZ512" i="1"/>
  <c r="AZ533" i="1" s="1"/>
  <c r="AL512" i="1"/>
  <c r="AL533" i="1" s="1"/>
  <c r="Y506" i="1"/>
  <c r="Y527" i="1" s="1"/>
  <c r="S511" i="1"/>
  <c r="S532" i="1" s="1"/>
  <c r="N516" i="1"/>
  <c r="N537" i="1" s="1"/>
  <c r="CC517" i="1"/>
  <c r="CC538" i="1" s="1"/>
  <c r="BZ505" i="1"/>
  <c r="BZ526" i="1" s="1"/>
  <c r="BN515" i="1"/>
  <c r="BN536" i="1" s="1"/>
  <c r="BB519" i="1"/>
  <c r="BB540" i="1" s="1"/>
  <c r="CA518" i="1"/>
  <c r="CA539" i="1" s="1"/>
  <c r="AD520" i="1"/>
  <c r="AD541" i="1" s="1"/>
  <c r="AP521" i="1"/>
  <c r="AP542" i="1" s="1"/>
  <c r="Y519" i="1"/>
  <c r="Y540" i="1" s="1"/>
  <c r="BV507" i="1"/>
  <c r="BV528" i="1" s="1"/>
  <c r="BG511" i="1"/>
  <c r="BG532" i="1" s="1"/>
  <c r="V516" i="1"/>
  <c r="V537" i="1" s="1"/>
  <c r="Y521" i="1"/>
  <c r="Y542" i="1" s="1"/>
  <c r="CE505" i="1"/>
  <c r="CE526" i="1" s="1"/>
  <c r="BC507" i="1"/>
  <c r="BC528" i="1" s="1"/>
  <c r="BV518" i="1"/>
  <c r="BV539" i="1" s="1"/>
  <c r="BH508" i="1"/>
  <c r="BH529" i="1" s="1"/>
  <c r="AX510" i="1"/>
  <c r="AX531" i="1" s="1"/>
  <c r="M512" i="1"/>
  <c r="M533" i="1" s="1"/>
  <c r="BW518" i="1"/>
  <c r="BW539" i="1" s="1"/>
  <c r="R519" i="1"/>
  <c r="R540" i="1" s="1"/>
  <c r="BI506" i="1"/>
  <c r="BI527" i="1" s="1"/>
  <c r="C517" i="1"/>
  <c r="BT506" i="1"/>
  <c r="BT527" i="1" s="1"/>
  <c r="N512" i="1"/>
  <c r="N533" i="1" s="1"/>
  <c r="AE511" i="1"/>
  <c r="AE532" i="1" s="1"/>
  <c r="O518" i="1"/>
  <c r="O539" i="1" s="1"/>
  <c r="L516" i="1"/>
  <c r="L537" i="1" s="1"/>
  <c r="CA505" i="1"/>
  <c r="CA526" i="1" s="1"/>
  <c r="BO515" i="1"/>
  <c r="BO536" i="1" s="1"/>
  <c r="AD505" i="1"/>
  <c r="AD526" i="1" s="1"/>
  <c r="CB513" i="1"/>
  <c r="CB534" i="1" s="1"/>
  <c r="AK510" i="1"/>
  <c r="AK531" i="1" s="1"/>
  <c r="U517" i="1"/>
  <c r="U538" i="1" s="1"/>
  <c r="X514" i="1"/>
  <c r="X535" i="1" s="1"/>
  <c r="AZ511" i="1"/>
  <c r="AZ532" i="1" s="1"/>
  <c r="BE506" i="1"/>
  <c r="BE527" i="1" s="1"/>
  <c r="AY511" i="1"/>
  <c r="AY532" i="1" s="1"/>
  <c r="BZ516" i="1"/>
  <c r="BZ537" i="1" s="1"/>
  <c r="AI518" i="1"/>
  <c r="AI539" i="1" s="1"/>
  <c r="BL506" i="1"/>
  <c r="BL527" i="1" s="1"/>
  <c r="N517" i="1"/>
  <c r="N538" i="1" s="1"/>
  <c r="BI519" i="1"/>
  <c r="BI540" i="1" s="1"/>
  <c r="P517" i="1"/>
  <c r="P538" i="1" s="1"/>
  <c r="CE511" i="1"/>
  <c r="CE532" i="1" s="1"/>
  <c r="BL517" i="1"/>
  <c r="BL538" i="1" s="1"/>
  <c r="BO518" i="1"/>
  <c r="BO539" i="1" s="1"/>
  <c r="AX507" i="1"/>
  <c r="AX528" i="1" s="1"/>
  <c r="BL518" i="1"/>
  <c r="BL539" i="1" s="1"/>
  <c r="M510" i="1"/>
  <c r="M531" i="1" s="1"/>
  <c r="BW516" i="1"/>
  <c r="BW537" i="1" s="1"/>
  <c r="BB513" i="1"/>
  <c r="BB534" i="1" s="1"/>
  <c r="BD505" i="1"/>
  <c r="BD526" i="1" s="1"/>
  <c r="AW514" i="1"/>
  <c r="AW535" i="1" s="1"/>
  <c r="AG521" i="1"/>
  <c r="AG542" i="1" s="1"/>
  <c r="BL516" i="1"/>
  <c r="BL537" i="1" s="1"/>
  <c r="S509" i="1"/>
  <c r="S530" i="1" s="1"/>
  <c r="CB521" i="1"/>
  <c r="CB542" i="1" s="1"/>
  <c r="BN511" i="1"/>
  <c r="BN532" i="1" s="1"/>
  <c r="T507" i="1"/>
  <c r="T528" i="1" s="1"/>
  <c r="BO513" i="1"/>
  <c r="BO534" i="1" s="1"/>
  <c r="AY520" i="1"/>
  <c r="AY541" i="1" s="1"/>
  <c r="BR519" i="1"/>
  <c r="BR540" i="1" s="1"/>
  <c r="AK508" i="1"/>
  <c r="AK529" i="1" s="1"/>
  <c r="AL520" i="1"/>
  <c r="AL541" i="1" s="1"/>
  <c r="X510" i="1"/>
  <c r="X531" i="1" s="1"/>
  <c r="D509" i="1"/>
  <c r="BU512" i="1"/>
  <c r="BU533" i="1" s="1"/>
  <c r="BE519" i="1"/>
  <c r="BE540" i="1" s="1"/>
  <c r="BV521" i="1"/>
  <c r="BV542" i="1" s="1"/>
  <c r="P509" i="1"/>
  <c r="P530" i="1" s="1"/>
  <c r="BW507" i="1"/>
  <c r="BW528" i="1" s="1"/>
  <c r="BQ512" i="1"/>
  <c r="BQ533" i="1" s="1"/>
  <c r="AJ519" i="1"/>
  <c r="AJ540" i="1" s="1"/>
  <c r="BA519" i="1"/>
  <c r="BA540" i="1" s="1"/>
  <c r="V509" i="1"/>
  <c r="V530" i="1" s="1"/>
  <c r="W511" i="1"/>
  <c r="W532" i="1" s="1"/>
  <c r="BK513" i="1"/>
  <c r="BK534" i="1" s="1"/>
  <c r="P510" i="1"/>
  <c r="P531" i="1" s="1"/>
  <c r="BM519" i="1"/>
  <c r="BM540" i="1" s="1"/>
  <c r="BN518" i="1"/>
  <c r="BN539" i="1" s="1"/>
  <c r="E512" i="1"/>
  <c r="CB509" i="1"/>
  <c r="CB530" i="1" s="1"/>
  <c r="AJ508" i="1"/>
  <c r="AJ529" i="1" s="1"/>
  <c r="AX514" i="1"/>
  <c r="AX535" i="1" s="1"/>
  <c r="BZ512" i="1"/>
  <c r="BZ533" i="1" s="1"/>
  <c r="BY510" i="1"/>
  <c r="BY531" i="1" s="1"/>
  <c r="BI517" i="1"/>
  <c r="BI538" i="1" s="1"/>
  <c r="Z515" i="1"/>
  <c r="Z536" i="1" s="1"/>
  <c r="AU505" i="1"/>
  <c r="AU526" i="1" s="1"/>
  <c r="AI515" i="1"/>
  <c r="AI536" i="1" s="1"/>
  <c r="D541" i="1"/>
  <c r="BN514" i="1"/>
  <c r="BN535" i="1" s="1"/>
  <c r="CE509" i="1"/>
  <c r="CE530" i="1" s="1"/>
  <c r="BO516" i="1"/>
  <c r="BO537" i="1" s="1"/>
  <c r="AL513" i="1"/>
  <c r="AL534" i="1" s="1"/>
  <c r="AV505" i="1"/>
  <c r="AV526" i="1" s="1"/>
  <c r="BA514" i="1"/>
  <c r="BA535" i="1" s="1"/>
  <c r="AK521" i="1"/>
  <c r="AK542" i="1" s="1"/>
  <c r="AV516" i="1"/>
  <c r="AV537" i="1" s="1"/>
  <c r="W509" i="1"/>
  <c r="W530" i="1" s="1"/>
  <c r="C526" i="1"/>
  <c r="BV511" i="1"/>
  <c r="BV532" i="1" s="1"/>
  <c r="AJ507" i="1"/>
  <c r="AJ528" i="1" s="1"/>
  <c r="BG513" i="1"/>
  <c r="BG534" i="1" s="1"/>
  <c r="AQ520" i="1"/>
  <c r="AQ541" i="1" s="1"/>
  <c r="X520" i="1"/>
  <c r="X541" i="1" s="1"/>
  <c r="AD508" i="1"/>
  <c r="AD529" i="1" s="1"/>
  <c r="AC508" i="1"/>
  <c r="AC529" i="1" s="1"/>
  <c r="W513" i="1"/>
  <c r="W534" i="1" s="1"/>
  <c r="V520" i="1"/>
  <c r="V541" i="1" s="1"/>
  <c r="CG519" i="1"/>
  <c r="CG540" i="1" s="1"/>
  <c r="D510" i="1"/>
  <c r="AR502" i="1"/>
  <c r="BK502" i="1"/>
  <c r="BM2" i="1"/>
  <c r="AP2" i="1"/>
  <c r="D539" i="1"/>
  <c r="E535" i="1"/>
  <c r="E528" i="1"/>
  <c r="E530" i="1"/>
  <c r="E533" i="1"/>
  <c r="D526" i="1"/>
  <c r="BZ521" i="1"/>
  <c r="BZ542" i="1" s="1"/>
  <c r="BD518" i="1"/>
  <c r="BD539" i="1" s="1"/>
  <c r="BJ515" i="1"/>
  <c r="BJ536" i="1" s="1"/>
  <c r="L514" i="1"/>
  <c r="L535" i="1" s="1"/>
  <c r="AN512" i="1"/>
  <c r="AN533" i="1" s="1"/>
  <c r="BP510" i="1"/>
  <c r="BP531" i="1" s="1"/>
  <c r="R509" i="1"/>
  <c r="R530" i="1" s="1"/>
  <c r="AT507" i="1"/>
  <c r="AT528" i="1" s="1"/>
  <c r="BV505" i="1"/>
  <c r="BV526" i="1" s="1"/>
  <c r="D537" i="1"/>
  <c r="AA521" i="1"/>
  <c r="AA542" i="1" s="1"/>
  <c r="AO520" i="1"/>
  <c r="AO541" i="1" s="1"/>
  <c r="BC519" i="1"/>
  <c r="BC540" i="1" s="1"/>
  <c r="BQ518" i="1"/>
  <c r="BQ539" i="1" s="1"/>
  <c r="CE517" i="1"/>
  <c r="CE538" i="1" s="1"/>
  <c r="S517" i="1"/>
  <c r="S538" i="1" s="1"/>
  <c r="AG516" i="1"/>
  <c r="AG537" i="1" s="1"/>
  <c r="L521" i="1"/>
  <c r="L542" i="1" s="1"/>
  <c r="AN519" i="1"/>
  <c r="AN540" i="1" s="1"/>
  <c r="BP517" i="1"/>
  <c r="BP538" i="1" s="1"/>
  <c r="R516" i="1"/>
  <c r="R537" i="1" s="1"/>
  <c r="AC515" i="1"/>
  <c r="AC536" i="1" s="1"/>
  <c r="AQ514" i="1"/>
  <c r="AQ535" i="1" s="1"/>
  <c r="BE513" i="1"/>
  <c r="BE534" i="1" s="1"/>
  <c r="BS512" i="1"/>
  <c r="BS533" i="1" s="1"/>
  <c r="D542" i="1"/>
  <c r="AB520" i="1"/>
  <c r="AB541" i="1" s="1"/>
  <c r="BX514" i="1"/>
  <c r="BX535" i="1" s="1"/>
  <c r="BB511" i="1"/>
  <c r="BB532" i="1" s="1"/>
  <c r="AF508" i="1"/>
  <c r="AF529" i="1" s="1"/>
  <c r="J505" i="1"/>
  <c r="J526" i="1" s="1"/>
  <c r="BU520" i="1"/>
  <c r="BU541" i="1" s="1"/>
  <c r="W519" i="1"/>
  <c r="W540" i="1" s="1"/>
  <c r="AY517" i="1"/>
  <c r="AY538" i="1" s="1"/>
  <c r="BX521" i="1"/>
  <c r="BX542" i="1" s="1"/>
  <c r="BB518" i="1"/>
  <c r="BB539" i="1" s="1"/>
  <c r="BI515" i="1"/>
  <c r="BI536" i="1" s="1"/>
  <c r="K514" i="1"/>
  <c r="K535" i="1" s="1"/>
  <c r="AM512" i="1"/>
  <c r="AM533" i="1" s="1"/>
  <c r="BA511" i="1"/>
  <c r="BA532" i="1" s="1"/>
  <c r="BO510" i="1"/>
  <c r="BO531" i="1" s="1"/>
  <c r="CC509" i="1"/>
  <c r="CC530" i="1" s="1"/>
  <c r="Q509" i="1"/>
  <c r="Q530" i="1" s="1"/>
  <c r="AE508" i="1"/>
  <c r="AE529" i="1" s="1"/>
  <c r="AS507" i="1"/>
  <c r="AS528" i="1" s="1"/>
  <c r="BG506" i="1"/>
  <c r="BG527" i="1" s="1"/>
  <c r="BU505" i="1"/>
  <c r="BU526" i="1" s="1"/>
  <c r="D505" i="1"/>
  <c r="AT506" i="1"/>
  <c r="AT527" i="1" s="1"/>
  <c r="R508" i="1"/>
  <c r="R529" i="1" s="1"/>
  <c r="BP509" i="1"/>
  <c r="BP530" i="1" s="1"/>
  <c r="AN511" i="1"/>
  <c r="AN532" i="1" s="1"/>
  <c r="L513" i="1"/>
  <c r="L534" i="1" s="1"/>
  <c r="BJ514" i="1"/>
  <c r="BJ535" i="1" s="1"/>
  <c r="BD516" i="1"/>
  <c r="BD537" i="1" s="1"/>
  <c r="BZ519" i="1"/>
  <c r="BZ540" i="1" s="1"/>
  <c r="BX520" i="1"/>
  <c r="BX541" i="1" s="1"/>
  <c r="BB517" i="1"/>
  <c r="BB538" i="1" s="1"/>
  <c r="V515" i="1"/>
  <c r="V536" i="1" s="1"/>
  <c r="AX513" i="1"/>
  <c r="AX534" i="1" s="1"/>
  <c r="BZ511" i="1"/>
  <c r="BZ532" i="1" s="1"/>
  <c r="AB510" i="1"/>
  <c r="AB531" i="1" s="1"/>
  <c r="BD508" i="1"/>
  <c r="BD529" i="1" s="1"/>
  <c r="CF506" i="1"/>
  <c r="CF527" i="1" s="1"/>
  <c r="AH505" i="1"/>
  <c r="AH526" i="1" s="1"/>
  <c r="BK521" i="1"/>
  <c r="BK542" i="1" s="1"/>
  <c r="BY520" i="1"/>
  <c r="BY541" i="1" s="1"/>
  <c r="E537" i="1"/>
  <c r="CF516" i="1"/>
  <c r="CF537" i="1" s="1"/>
  <c r="Z513" i="1"/>
  <c r="Z534" i="1" s="1"/>
  <c r="CD509" i="1"/>
  <c r="CD530" i="1" s="1"/>
  <c r="BH506" i="1"/>
  <c r="BH527" i="1" s="1"/>
  <c r="BG521" i="1"/>
  <c r="BG542" i="1" s="1"/>
  <c r="D520" i="1"/>
  <c r="AK518" i="1"/>
  <c r="AK539" i="1" s="1"/>
  <c r="BM516" i="1"/>
  <c r="BM537" i="1" s="1"/>
  <c r="Z520" i="1"/>
  <c r="Z541" i="1" s="1"/>
  <c r="CD516" i="1"/>
  <c r="CD537" i="1" s="1"/>
  <c r="BW514" i="1"/>
  <c r="BW535" i="1" s="1"/>
  <c r="Y513" i="1"/>
  <c r="Y534" i="1" s="1"/>
  <c r="CG511" i="1"/>
  <c r="CG532" i="1" s="1"/>
  <c r="U511" i="1"/>
  <c r="U532" i="1" s="1"/>
  <c r="AI510" i="1"/>
  <c r="AI531" i="1" s="1"/>
  <c r="AW509" i="1"/>
  <c r="AW530" i="1" s="1"/>
  <c r="BK508" i="1"/>
  <c r="BK529" i="1" s="1"/>
  <c r="BY507" i="1"/>
  <c r="BY528" i="1" s="1"/>
  <c r="M507" i="1"/>
  <c r="M528" i="1" s="1"/>
  <c r="AA506" i="1"/>
  <c r="AA527" i="1" s="1"/>
  <c r="AO505" i="1"/>
  <c r="AO526" i="1" s="1"/>
  <c r="BH505" i="1"/>
  <c r="BH526" i="1" s="1"/>
  <c r="AF507" i="1"/>
  <c r="AF528" i="1" s="1"/>
  <c r="CD508" i="1"/>
  <c r="CD529" i="1" s="1"/>
  <c r="BB510" i="1"/>
  <c r="BB531" i="1" s="1"/>
  <c r="Z512" i="1"/>
  <c r="Z533" i="1" s="1"/>
  <c r="BX513" i="1"/>
  <c r="BX534" i="1" s="1"/>
  <c r="AV515" i="1"/>
  <c r="AV536" i="1" s="1"/>
  <c r="AB518" i="1"/>
  <c r="AB539" i="1" s="1"/>
  <c r="AX521" i="1"/>
  <c r="AX542" i="1" s="1"/>
  <c r="Z519" i="1"/>
  <c r="Z540" i="1" s="1"/>
  <c r="D516" i="1"/>
  <c r="AJ514" i="1"/>
  <c r="AJ535" i="1" s="1"/>
  <c r="BL512" i="1"/>
  <c r="BL533" i="1" s="1"/>
  <c r="N511" i="1"/>
  <c r="N532" i="1" s="1"/>
  <c r="AP509" i="1"/>
  <c r="AP530" i="1" s="1"/>
  <c r="BR507" i="1"/>
  <c r="BR528" i="1" s="1"/>
  <c r="T506" i="1"/>
  <c r="T527" i="1" s="1"/>
  <c r="C542" i="1"/>
  <c r="AE521" i="1"/>
  <c r="AE542" i="1" s="1"/>
  <c r="AS520" i="1"/>
  <c r="AS541" i="1" s="1"/>
  <c r="BG519" i="1"/>
  <c r="BG540" i="1" s="1"/>
  <c r="M520" i="1"/>
  <c r="M541" i="1" s="1"/>
  <c r="BU518" i="1"/>
  <c r="BU539" i="1" s="1"/>
  <c r="D518" i="1"/>
  <c r="W517" i="1"/>
  <c r="W538" i="1" s="1"/>
  <c r="AK516" i="1"/>
  <c r="AK537" i="1" s="1"/>
  <c r="T521" i="1"/>
  <c r="T542" i="1" s="1"/>
  <c r="AV519" i="1"/>
  <c r="AV540" i="1" s="1"/>
  <c r="BX517" i="1"/>
  <c r="BX538" i="1" s="1"/>
  <c r="Z516" i="1"/>
  <c r="Z537" i="1" s="1"/>
  <c r="AG515" i="1"/>
  <c r="AG536" i="1" s="1"/>
  <c r="AU514" i="1"/>
  <c r="AU535" i="1" s="1"/>
  <c r="BI513" i="1"/>
  <c r="BI534" i="1" s="1"/>
  <c r="BW512" i="1"/>
  <c r="BW533" i="1" s="1"/>
  <c r="K512" i="1"/>
  <c r="K533" i="1" s="1"/>
  <c r="Y511" i="1"/>
  <c r="Y532" i="1" s="1"/>
  <c r="AM510" i="1"/>
  <c r="AM531" i="1" s="1"/>
  <c r="BA509" i="1"/>
  <c r="BA530" i="1" s="1"/>
  <c r="BO508" i="1"/>
  <c r="BO529" i="1" s="1"/>
  <c r="CC507" i="1"/>
  <c r="CC528" i="1" s="1"/>
  <c r="Q507" i="1"/>
  <c r="Q528" i="1" s="1"/>
  <c r="AE506" i="1"/>
  <c r="AE527" i="1" s="1"/>
  <c r="AS505" i="1"/>
  <c r="AS526" i="1" s="1"/>
  <c r="BP505" i="1"/>
  <c r="BP526" i="1" s="1"/>
  <c r="AN507" i="1"/>
  <c r="AN528" i="1" s="1"/>
  <c r="L509" i="1"/>
  <c r="L530" i="1" s="1"/>
  <c r="BJ510" i="1"/>
  <c r="BJ531" i="1" s="1"/>
  <c r="AH512" i="1"/>
  <c r="AH533" i="1" s="1"/>
  <c r="CF513" i="1"/>
  <c r="CF534" i="1" s="1"/>
  <c r="BD515" i="1"/>
  <c r="BD536" i="1" s="1"/>
  <c r="AR518" i="1"/>
  <c r="AR539" i="1" s="1"/>
  <c r="BN521" i="1"/>
  <c r="BN542" i="1" s="1"/>
  <c r="BH520" i="1"/>
  <c r="BH541" i="1" s="1"/>
  <c r="AL517" i="1"/>
  <c r="AL538" i="1" s="1"/>
  <c r="N515" i="1"/>
  <c r="N536" i="1" s="1"/>
  <c r="AP513" i="1"/>
  <c r="AP534" i="1" s="1"/>
  <c r="BR511" i="1"/>
  <c r="BR532" i="1" s="1"/>
  <c r="T510" i="1"/>
  <c r="T531" i="1" s="1"/>
  <c r="AV508" i="1"/>
  <c r="AV529" i="1" s="1"/>
  <c r="BX506" i="1"/>
  <c r="BX527" i="1" s="1"/>
  <c r="Z505" i="1"/>
  <c r="Z526" i="1" s="1"/>
  <c r="BO521" i="1"/>
  <c r="BO542" i="1" s="1"/>
  <c r="CC520" i="1"/>
  <c r="CC541" i="1" s="1"/>
  <c r="Q520" i="1"/>
  <c r="Q541" i="1" s="1"/>
  <c r="AE519" i="1"/>
  <c r="AE540" i="1" s="1"/>
  <c r="AS518" i="1"/>
  <c r="AS539" i="1" s="1"/>
  <c r="BG517" i="1"/>
  <c r="BG538" i="1" s="1"/>
  <c r="BU516" i="1"/>
  <c r="BU537" i="1" s="1"/>
  <c r="D528" i="1"/>
  <c r="AP520" i="1"/>
  <c r="AP541" i="1" s="1"/>
  <c r="BR518" i="1"/>
  <c r="BR539" i="1" s="1"/>
  <c r="T517" i="1"/>
  <c r="T538" i="1" s="1"/>
  <c r="BQ515" i="1"/>
  <c r="BQ536" i="1" s="1"/>
  <c r="CE514" i="1"/>
  <c r="CE535" i="1" s="1"/>
  <c r="S514" i="1"/>
  <c r="S535" i="1" s="1"/>
  <c r="AG513" i="1"/>
  <c r="AG534" i="1" s="1"/>
  <c r="AU512" i="1"/>
  <c r="AU533" i="1" s="1"/>
  <c r="BI511" i="1"/>
  <c r="BI532" i="1" s="1"/>
  <c r="BW510" i="1"/>
  <c r="BW531" i="1" s="1"/>
  <c r="K510" i="1"/>
  <c r="K531" i="1" s="1"/>
  <c r="Y509" i="1"/>
  <c r="Y530" i="1" s="1"/>
  <c r="AM508" i="1"/>
  <c r="AM529" i="1" s="1"/>
  <c r="BA507" i="1"/>
  <c r="BA528" i="1" s="1"/>
  <c r="BO506" i="1"/>
  <c r="BO527" i="1" s="1"/>
  <c r="CC505" i="1"/>
  <c r="CC526" i="1" s="1"/>
  <c r="Q505" i="1"/>
  <c r="Q526" i="1" s="1"/>
  <c r="AD506" i="1"/>
  <c r="AD527" i="1" s="1"/>
  <c r="CB507" i="1"/>
  <c r="CB528" i="1" s="1"/>
  <c r="AZ509" i="1"/>
  <c r="AZ530" i="1" s="1"/>
  <c r="X511" i="1"/>
  <c r="X532" i="1" s="1"/>
  <c r="BV512" i="1"/>
  <c r="BV533" i="1" s="1"/>
  <c r="AT514" i="1"/>
  <c r="AT535" i="1" s="1"/>
  <c r="X516" i="1"/>
  <c r="X537" i="1" s="1"/>
  <c r="AT519" i="1"/>
  <c r="AT540" i="1" s="1"/>
  <c r="E536" i="1"/>
  <c r="BF519" i="1"/>
  <c r="BF540" i="1" s="1"/>
  <c r="AJ516" i="1"/>
  <c r="AJ537" i="1" s="1"/>
  <c r="AZ514" i="1"/>
  <c r="AZ535" i="1" s="1"/>
  <c r="CB512" i="1"/>
  <c r="CB533" i="1" s="1"/>
  <c r="AD511" i="1"/>
  <c r="AD532" i="1" s="1"/>
  <c r="BF509" i="1"/>
  <c r="BF530" i="1" s="1"/>
  <c r="D508" i="1"/>
  <c r="AJ506" i="1"/>
  <c r="AJ527" i="1" s="1"/>
  <c r="D531" i="1"/>
  <c r="AM521" i="1"/>
  <c r="AM542" i="1" s="1"/>
  <c r="BA520" i="1"/>
  <c r="BA541" i="1" s="1"/>
  <c r="BO519" i="1"/>
  <c r="BO540" i="1" s="1"/>
  <c r="CC518" i="1"/>
  <c r="CC539" i="1" s="1"/>
  <c r="Q518" i="1"/>
  <c r="Q539" i="1" s="1"/>
  <c r="AE517" i="1"/>
  <c r="AE538" i="1" s="1"/>
  <c r="AS516" i="1"/>
  <c r="AS537" i="1" s="1"/>
  <c r="AJ521" i="1"/>
  <c r="AJ542" i="1" s="1"/>
  <c r="BL519" i="1"/>
  <c r="BL540" i="1" s="1"/>
  <c r="N518" i="1"/>
  <c r="N539" i="1" s="1"/>
  <c r="AP516" i="1"/>
  <c r="AP537" i="1" s="1"/>
  <c r="AO515" i="1"/>
  <c r="AO536" i="1" s="1"/>
  <c r="BC514" i="1"/>
  <c r="BC535" i="1" s="1"/>
  <c r="BQ513" i="1"/>
  <c r="BQ534" i="1" s="1"/>
  <c r="CE512" i="1"/>
  <c r="CE533" i="1" s="1"/>
  <c r="S512" i="1"/>
  <c r="S533" i="1" s="1"/>
  <c r="AG511" i="1"/>
  <c r="AG532" i="1" s="1"/>
  <c r="AU510" i="1"/>
  <c r="AU531" i="1" s="1"/>
  <c r="BI509" i="1"/>
  <c r="BI530" i="1" s="1"/>
  <c r="BW508" i="1"/>
  <c r="BW529" i="1" s="1"/>
  <c r="K508" i="1"/>
  <c r="K529" i="1" s="1"/>
  <c r="Y507" i="1"/>
  <c r="Y528" i="1" s="1"/>
  <c r="AM506" i="1"/>
  <c r="AM527" i="1" s="1"/>
  <c r="BA505" i="1"/>
  <c r="BA526" i="1" s="1"/>
  <c r="AZ505" i="1"/>
  <c r="AZ526" i="1" s="1"/>
  <c r="X507" i="1"/>
  <c r="X528" i="1" s="1"/>
  <c r="BV508" i="1"/>
  <c r="BV529" i="1" s="1"/>
  <c r="AT510" i="1"/>
  <c r="AT531" i="1" s="1"/>
  <c r="R512" i="1"/>
  <c r="R533" i="1" s="1"/>
  <c r="BP513" i="1"/>
  <c r="BP534" i="1" s="1"/>
  <c r="AN515" i="1"/>
  <c r="AN536" i="1" s="1"/>
  <c r="L518" i="1"/>
  <c r="L539" i="1" s="1"/>
  <c r="AH521" i="1"/>
  <c r="AH542" i="1" s="1"/>
  <c r="AA519" i="1"/>
  <c r="AA540" i="1" s="1"/>
  <c r="AO518" i="1"/>
  <c r="AO539" i="1" s="1"/>
  <c r="BC517" i="1"/>
  <c r="BC538" i="1" s="1"/>
  <c r="BQ516" i="1"/>
  <c r="BQ537" i="1" s="1"/>
  <c r="CF521" i="1"/>
  <c r="CF542" i="1" s="1"/>
  <c r="AH520" i="1"/>
  <c r="AH541" i="1" s="1"/>
  <c r="BJ518" i="1"/>
  <c r="BJ539" i="1" s="1"/>
  <c r="L517" i="1"/>
  <c r="L538" i="1" s="1"/>
  <c r="BM515" i="1"/>
  <c r="BM536" i="1" s="1"/>
  <c r="CA514" i="1"/>
  <c r="CA535" i="1" s="1"/>
  <c r="O514" i="1"/>
  <c r="O535" i="1" s="1"/>
  <c r="AC513" i="1"/>
  <c r="AC534" i="1" s="1"/>
  <c r="AQ512" i="1"/>
  <c r="AQ533" i="1" s="1"/>
  <c r="BE511" i="1"/>
  <c r="BE532" i="1" s="1"/>
  <c r="BS510" i="1"/>
  <c r="BS531" i="1" s="1"/>
  <c r="CG509" i="1"/>
  <c r="CG530" i="1" s="1"/>
  <c r="U509" i="1"/>
  <c r="U530" i="1" s="1"/>
  <c r="AI508" i="1"/>
  <c r="AI529" i="1" s="1"/>
  <c r="AW507" i="1"/>
  <c r="AW528" i="1" s="1"/>
  <c r="BK506" i="1"/>
  <c r="BK527" i="1" s="1"/>
  <c r="BY505" i="1"/>
  <c r="BY526" i="1" s="1"/>
  <c r="M505" i="1"/>
  <c r="M526" i="1" s="1"/>
  <c r="BB506" i="1"/>
  <c r="BB527" i="1" s="1"/>
  <c r="Z508" i="1"/>
  <c r="Z529" i="1" s="1"/>
  <c r="BX509" i="1"/>
  <c r="BX530" i="1" s="1"/>
  <c r="AV511" i="1"/>
  <c r="AV532" i="1" s="1"/>
  <c r="T513" i="1"/>
  <c r="T534" i="1" s="1"/>
  <c r="BR514" i="1"/>
  <c r="BR535" i="1" s="1"/>
  <c r="BT516" i="1"/>
  <c r="BT537" i="1" s="1"/>
  <c r="P520" i="1"/>
  <c r="P541" i="1" s="1"/>
  <c r="D540" i="1"/>
  <c r="J519" i="1"/>
  <c r="J540" i="1" s="1"/>
  <c r="BZ515" i="1"/>
  <c r="BZ536" i="1" s="1"/>
  <c r="AB514" i="1"/>
  <c r="AB535" i="1" s="1"/>
  <c r="BD512" i="1"/>
  <c r="BD533" i="1" s="1"/>
  <c r="CF510" i="1"/>
  <c r="CF531" i="1" s="1"/>
  <c r="AH509" i="1"/>
  <c r="AH530" i="1" s="1"/>
  <c r="BJ507" i="1"/>
  <c r="BJ528" i="1" s="1"/>
  <c r="L506" i="1"/>
  <c r="L527" i="1" s="1"/>
  <c r="C541" i="1"/>
  <c r="AI521" i="1"/>
  <c r="AI542" i="1" s="1"/>
  <c r="AW520" i="1"/>
  <c r="AW541" i="1" s="1"/>
  <c r="BK519" i="1"/>
  <c r="BK540" i="1" s="1"/>
  <c r="BY518" i="1"/>
  <c r="BY539" i="1" s="1"/>
  <c r="M518" i="1"/>
  <c r="M539" i="1" s="1"/>
  <c r="AA517" i="1"/>
  <c r="AA538" i="1" s="1"/>
  <c r="AO516" i="1"/>
  <c r="AO537" i="1" s="1"/>
  <c r="AB521" i="1"/>
  <c r="AB542" i="1" s="1"/>
  <c r="BD519" i="1"/>
  <c r="BD540" i="1" s="1"/>
  <c r="CF517" i="1"/>
  <c r="CF538" i="1" s="1"/>
  <c r="AH516" i="1"/>
  <c r="AH537" i="1" s="1"/>
  <c r="AK515" i="1"/>
  <c r="AK536" i="1" s="1"/>
  <c r="AY514" i="1"/>
  <c r="AY535" i="1" s="1"/>
  <c r="BM513" i="1"/>
  <c r="BM534" i="1" s="1"/>
  <c r="CA512" i="1"/>
  <c r="CA533" i="1" s="1"/>
  <c r="O512" i="1"/>
  <c r="O533" i="1" s="1"/>
  <c r="AC511" i="1"/>
  <c r="AC532" i="1" s="1"/>
  <c r="AQ510" i="1"/>
  <c r="AQ531" i="1" s="1"/>
  <c r="BE509" i="1"/>
  <c r="BE530" i="1" s="1"/>
  <c r="BS508" i="1"/>
  <c r="BS529" i="1" s="1"/>
  <c r="CG507" i="1"/>
  <c r="CG528" i="1" s="1"/>
  <c r="U507" i="1"/>
  <c r="U528" i="1" s="1"/>
  <c r="AI506" i="1"/>
  <c r="AI527" i="1" s="1"/>
  <c r="AW505" i="1"/>
  <c r="AW526" i="1" s="1"/>
  <c r="AR505" i="1"/>
  <c r="AR526" i="1" s="1"/>
  <c r="P507" i="1"/>
  <c r="P528" i="1" s="1"/>
  <c r="BN508" i="1"/>
  <c r="BN529" i="1" s="1"/>
  <c r="AL510" i="1"/>
  <c r="AL531" i="1" s="1"/>
  <c r="J512" i="1"/>
  <c r="J533" i="1" s="1"/>
  <c r="BH513" i="1"/>
  <c r="BH534" i="1" s="1"/>
  <c r="AF515" i="1"/>
  <c r="AF536" i="1" s="1"/>
  <c r="BV517" i="1"/>
  <c r="BV538" i="1" s="1"/>
  <c r="R521" i="1"/>
  <c r="R542" i="1" s="1"/>
  <c r="AD521" i="1"/>
  <c r="AD542" i="1" s="1"/>
  <c r="C518" i="1"/>
  <c r="AL515" i="1"/>
  <c r="AL536" i="1" s="1"/>
  <c r="BN513" i="1"/>
  <c r="BN534" i="1" s="1"/>
  <c r="P512" i="1"/>
  <c r="P533" i="1" s="1"/>
  <c r="AR510" i="1"/>
  <c r="AR531" i="1" s="1"/>
  <c r="BT508" i="1"/>
  <c r="BT529" i="1" s="1"/>
  <c r="V507" i="1"/>
  <c r="V528" i="1" s="1"/>
  <c r="AX505" i="1"/>
  <c r="AX526" i="1" s="1"/>
  <c r="BS521" i="1"/>
  <c r="BS542" i="1" s="1"/>
  <c r="CG520" i="1"/>
  <c r="CG541" i="1" s="1"/>
  <c r="U520" i="1"/>
  <c r="U541" i="1" s="1"/>
  <c r="AI519" i="1"/>
  <c r="AI540" i="1" s="1"/>
  <c r="AW518" i="1"/>
  <c r="AW539" i="1" s="1"/>
  <c r="BK517" i="1"/>
  <c r="BK538" i="1" s="1"/>
  <c r="BY516" i="1"/>
  <c r="BY537" i="1" s="1"/>
  <c r="M516" i="1"/>
  <c r="M537" i="1" s="1"/>
  <c r="AX520" i="1"/>
  <c r="AX541" i="1" s="1"/>
  <c r="BZ518" i="1"/>
  <c r="BZ539" i="1" s="1"/>
  <c r="AB517" i="1"/>
  <c r="AB538" i="1" s="1"/>
  <c r="BU515" i="1"/>
  <c r="BU536" i="1" s="1"/>
  <c r="E515" i="1"/>
  <c r="W514" i="1"/>
  <c r="W535" i="1" s="1"/>
  <c r="AK513" i="1"/>
  <c r="AK534" i="1" s="1"/>
  <c r="AY512" i="1"/>
  <c r="AY533" i="1" s="1"/>
  <c r="BM511" i="1"/>
  <c r="BM532" i="1" s="1"/>
  <c r="CA510" i="1"/>
  <c r="CA531" i="1" s="1"/>
  <c r="O510" i="1"/>
  <c r="O531" i="1" s="1"/>
  <c r="AC509" i="1"/>
  <c r="AC530" i="1" s="1"/>
  <c r="AQ508" i="1"/>
  <c r="AQ529" i="1" s="1"/>
  <c r="BE507" i="1"/>
  <c r="BE528" i="1" s="1"/>
  <c r="BS506" i="1"/>
  <c r="BS527" i="1" s="1"/>
  <c r="CG505" i="1"/>
  <c r="CG526" i="1" s="1"/>
  <c r="U505" i="1"/>
  <c r="U526" i="1" s="1"/>
  <c r="AL506" i="1"/>
  <c r="AL527" i="1" s="1"/>
  <c r="J508" i="1"/>
  <c r="J529" i="1" s="1"/>
  <c r="BH509" i="1"/>
  <c r="BH530" i="1" s="1"/>
  <c r="AF511" i="1"/>
  <c r="AF532" i="1" s="1"/>
  <c r="CD512" i="1"/>
  <c r="CD533" i="1" s="1"/>
  <c r="BB514" i="1"/>
  <c r="BB535" i="1" s="1"/>
  <c r="AN516" i="1"/>
  <c r="AN537" i="1" s="1"/>
  <c r="BJ519" i="1"/>
  <c r="BJ540" i="1" s="1"/>
  <c r="C538" i="1"/>
  <c r="E532" i="1"/>
  <c r="BX518" i="1"/>
  <c r="BX539" i="1" s="1"/>
  <c r="BT515" i="1"/>
  <c r="BT536" i="1" s="1"/>
  <c r="V514" i="1"/>
  <c r="V535" i="1" s="1"/>
  <c r="AX512" i="1"/>
  <c r="AX533" i="1" s="1"/>
  <c r="BZ510" i="1"/>
  <c r="BZ531" i="1" s="1"/>
  <c r="AB509" i="1"/>
  <c r="AB530" i="1" s="1"/>
  <c r="BD507" i="1"/>
  <c r="BD528" i="1" s="1"/>
  <c r="CF505" i="1"/>
  <c r="CF526" i="1" s="1"/>
  <c r="AK505" i="1"/>
  <c r="AK526" i="1" s="1"/>
  <c r="W506" i="1"/>
  <c r="W527" i="1" s="1"/>
  <c r="E507" i="1"/>
  <c r="BU507" i="1"/>
  <c r="BU528" i="1" s="1"/>
  <c r="BG508" i="1"/>
  <c r="BG529" i="1" s="1"/>
  <c r="AS509" i="1"/>
  <c r="AS530" i="1" s="1"/>
  <c r="AE510" i="1"/>
  <c r="AE531" i="1" s="1"/>
  <c r="Q511" i="1"/>
  <c r="Q532" i="1" s="1"/>
  <c r="CC511" i="1"/>
  <c r="CC532" i="1" s="1"/>
  <c r="BO512" i="1"/>
  <c r="BO533" i="1" s="1"/>
  <c r="BA513" i="1"/>
  <c r="BA534" i="1" s="1"/>
  <c r="AM514" i="1"/>
  <c r="AM535" i="1" s="1"/>
  <c r="Y515" i="1"/>
  <c r="Y536" i="1" s="1"/>
  <c r="K516" i="1"/>
  <c r="K537" i="1" s="1"/>
  <c r="BH517" i="1"/>
  <c r="BH538" i="1" s="1"/>
  <c r="AF519" i="1"/>
  <c r="AF540" i="1" s="1"/>
  <c r="CD520" i="1"/>
  <c r="CD541" i="1" s="1"/>
  <c r="AC516" i="1"/>
  <c r="AC537" i="1" s="1"/>
  <c r="O517" i="1"/>
  <c r="O538" i="1" s="1"/>
  <c r="CA517" i="1"/>
  <c r="CA538" i="1" s="1"/>
  <c r="BM518" i="1"/>
  <c r="BM539" i="1" s="1"/>
  <c r="AY519" i="1"/>
  <c r="AY540" i="1" s="1"/>
  <c r="AK520" i="1"/>
  <c r="AK541" i="1" s="1"/>
  <c r="W521" i="1"/>
  <c r="W542" i="1" s="1"/>
  <c r="D533" i="1"/>
  <c r="CD505" i="1"/>
  <c r="CD526" i="1" s="1"/>
  <c r="BB507" i="1"/>
  <c r="BB528" i="1" s="1"/>
  <c r="Z509" i="1"/>
  <c r="Z530" i="1" s="1"/>
  <c r="BX510" i="1"/>
  <c r="BX531" i="1" s="1"/>
  <c r="AV512" i="1"/>
  <c r="AV533" i="1" s="1"/>
  <c r="T514" i="1"/>
  <c r="T535" i="1" s="1"/>
  <c r="BR515" i="1"/>
  <c r="BR536" i="1" s="1"/>
  <c r="BT518" i="1"/>
  <c r="BT539" i="1" s="1"/>
  <c r="AF520" i="1"/>
  <c r="AF541" i="1" s="1"/>
  <c r="J517" i="1"/>
  <c r="J538" i="1" s="1"/>
  <c r="BZ514" i="1"/>
  <c r="BZ535" i="1" s="1"/>
  <c r="AB513" i="1"/>
  <c r="AB534" i="1" s="1"/>
  <c r="BD511" i="1"/>
  <c r="BD532" i="1" s="1"/>
  <c r="CF509" i="1"/>
  <c r="CF530" i="1" s="1"/>
  <c r="AH508" i="1"/>
  <c r="AH529" i="1" s="1"/>
  <c r="BJ506" i="1"/>
  <c r="BJ527" i="1" s="1"/>
  <c r="L505" i="1"/>
  <c r="L526" i="1" s="1"/>
  <c r="BM505" i="1"/>
  <c r="BM526" i="1" s="1"/>
  <c r="AY506" i="1"/>
  <c r="AY527" i="1" s="1"/>
  <c r="AK507" i="1"/>
  <c r="AK528" i="1" s="1"/>
  <c r="W508" i="1"/>
  <c r="W529" i="1" s="1"/>
  <c r="E509" i="1"/>
  <c r="BU509" i="1"/>
  <c r="BU530" i="1" s="1"/>
  <c r="BG510" i="1"/>
  <c r="BG531" i="1" s="1"/>
  <c r="AS511" i="1"/>
  <c r="AS532" i="1" s="1"/>
  <c r="AE512" i="1"/>
  <c r="AE533" i="1" s="1"/>
  <c r="Q513" i="1"/>
  <c r="Q534" i="1" s="1"/>
  <c r="CC513" i="1"/>
  <c r="CC534" i="1" s="1"/>
  <c r="BO514" i="1"/>
  <c r="BO535" i="1" s="1"/>
  <c r="BA515" i="1"/>
  <c r="BA536" i="1" s="1"/>
  <c r="BN516" i="1"/>
  <c r="BN537" i="1" s="1"/>
  <c r="AL518" i="1"/>
  <c r="AL539" i="1" s="1"/>
  <c r="J520" i="1"/>
  <c r="J541" i="1" s="1"/>
  <c r="BH521" i="1"/>
  <c r="BH542" i="1" s="1"/>
  <c r="BE516" i="1"/>
  <c r="BE537" i="1" s="1"/>
  <c r="AQ517" i="1"/>
  <c r="AQ538" i="1" s="1"/>
  <c r="AC518" i="1"/>
  <c r="AC539" i="1" s="1"/>
  <c r="O519" i="1"/>
  <c r="O540" i="1" s="1"/>
  <c r="CA519" i="1"/>
  <c r="CA540" i="1" s="1"/>
  <c r="BM520" i="1"/>
  <c r="BM541" i="1" s="1"/>
  <c r="AY521" i="1"/>
  <c r="AY542" i="1" s="1"/>
  <c r="D527" i="1"/>
  <c r="AR506" i="1"/>
  <c r="AR527" i="1" s="1"/>
  <c r="P508" i="1"/>
  <c r="P529" i="1" s="1"/>
  <c r="BN509" i="1"/>
  <c r="BN530" i="1" s="1"/>
  <c r="AL511" i="1"/>
  <c r="AL532" i="1" s="1"/>
  <c r="J513" i="1"/>
  <c r="J534" i="1" s="1"/>
  <c r="BH514" i="1"/>
  <c r="BH535" i="1" s="1"/>
  <c r="AZ516" i="1"/>
  <c r="AZ537" i="1" s="1"/>
  <c r="BV519" i="1"/>
  <c r="BV540" i="1" s="1"/>
  <c r="CB520" i="1"/>
  <c r="CB541" i="1" s="1"/>
  <c r="BF517" i="1"/>
  <c r="BF538" i="1" s="1"/>
  <c r="X515" i="1"/>
  <c r="X536" i="1" s="1"/>
  <c r="AZ513" i="1"/>
  <c r="AZ534" i="1" s="1"/>
  <c r="CB511" i="1"/>
  <c r="CB532" i="1" s="1"/>
  <c r="AD510" i="1"/>
  <c r="AD531" i="1" s="1"/>
  <c r="BF508" i="1"/>
  <c r="BF529" i="1" s="1"/>
  <c r="D507" i="1"/>
  <c r="AJ505" i="1"/>
  <c r="AJ526" i="1" s="1"/>
  <c r="BI505" i="1"/>
  <c r="BI526" i="1" s="1"/>
  <c r="AU506" i="1"/>
  <c r="AU527" i="1" s="1"/>
  <c r="AG507" i="1"/>
  <c r="AG528" i="1" s="1"/>
  <c r="S508" i="1"/>
  <c r="S529" i="1" s="1"/>
  <c r="CE508" i="1"/>
  <c r="CE529" i="1" s="1"/>
  <c r="BQ509" i="1"/>
  <c r="BQ530" i="1" s="1"/>
  <c r="BC510" i="1"/>
  <c r="BC531" i="1" s="1"/>
  <c r="AO511" i="1"/>
  <c r="AO532" i="1" s="1"/>
  <c r="AA512" i="1"/>
  <c r="AA533" i="1" s="1"/>
  <c r="M513" i="1"/>
  <c r="M534" i="1" s="1"/>
  <c r="BY513" i="1"/>
  <c r="BY534" i="1" s="1"/>
  <c r="BK514" i="1"/>
  <c r="BK535" i="1" s="1"/>
  <c r="AW515" i="1"/>
  <c r="AW536" i="1" s="1"/>
  <c r="BF516" i="1"/>
  <c r="BF537" i="1" s="1"/>
  <c r="AD518" i="1"/>
  <c r="AD539" i="1" s="1"/>
  <c r="CB519" i="1"/>
  <c r="CB540" i="1" s="1"/>
  <c r="AZ521" i="1"/>
  <c r="AZ542" i="1" s="1"/>
  <c r="BA516" i="1"/>
  <c r="BA537" i="1" s="1"/>
  <c r="AM517" i="1"/>
  <c r="AM538" i="1" s="1"/>
  <c r="Y518" i="1"/>
  <c r="Y539" i="1" s="1"/>
  <c r="K519" i="1"/>
  <c r="K540" i="1" s="1"/>
  <c r="BW519" i="1"/>
  <c r="BW540" i="1" s="1"/>
  <c r="BI520" i="1"/>
  <c r="BI541" i="1" s="1"/>
  <c r="AU521" i="1"/>
  <c r="AU542" i="1" s="1"/>
  <c r="BN505" i="1"/>
  <c r="BN526" i="1" s="1"/>
  <c r="AL507" i="1"/>
  <c r="AL528" i="1" s="1"/>
  <c r="J509" i="1"/>
  <c r="J530" i="1" s="1"/>
  <c r="BH510" i="1"/>
  <c r="BH531" i="1" s="1"/>
  <c r="AF512" i="1"/>
  <c r="AF533" i="1" s="1"/>
  <c r="CD513" i="1"/>
  <c r="CD534" i="1" s="1"/>
  <c r="BB515" i="1"/>
  <c r="BB536" i="1" s="1"/>
  <c r="AN518" i="1"/>
  <c r="AN539" i="1" s="1"/>
  <c r="BJ521" i="1"/>
  <c r="BJ542" i="1" s="1"/>
  <c r="BL520" i="1"/>
  <c r="BL541" i="1" s="1"/>
  <c r="AP517" i="1"/>
  <c r="AP538" i="1" s="1"/>
  <c r="P515" i="1"/>
  <c r="P536" i="1" s="1"/>
  <c r="AR513" i="1"/>
  <c r="AR534" i="1" s="1"/>
  <c r="BT511" i="1"/>
  <c r="BT532" i="1" s="1"/>
  <c r="V510" i="1"/>
  <c r="V531" i="1" s="1"/>
  <c r="AX508" i="1"/>
  <c r="AX529" i="1" s="1"/>
  <c r="BZ506" i="1"/>
  <c r="BZ527" i="1" s="1"/>
  <c r="AB505" i="1"/>
  <c r="AB526" i="1" s="1"/>
  <c r="BE505" i="1"/>
  <c r="BE526" i="1" s="1"/>
  <c r="AQ506" i="1"/>
  <c r="AQ527" i="1" s="1"/>
  <c r="AC507" i="1"/>
  <c r="AC528" i="1" s="1"/>
  <c r="O508" i="1"/>
  <c r="O529" i="1" s="1"/>
  <c r="CA508" i="1"/>
  <c r="CA529" i="1" s="1"/>
  <c r="BM509" i="1"/>
  <c r="BM530" i="1" s="1"/>
  <c r="AY510" i="1"/>
  <c r="AY531" i="1" s="1"/>
  <c r="AK511" i="1"/>
  <c r="AK532" i="1" s="1"/>
  <c r="W512" i="1"/>
  <c r="W533" i="1" s="1"/>
  <c r="E513" i="1"/>
  <c r="BU513" i="1"/>
  <c r="BU534" i="1" s="1"/>
  <c r="BG514" i="1"/>
  <c r="BG535" i="1" s="1"/>
  <c r="AS515" i="1"/>
  <c r="AS536" i="1" s="1"/>
  <c r="AX516" i="1"/>
  <c r="AX537" i="1" s="1"/>
  <c r="V518" i="1"/>
  <c r="V539" i="1" s="1"/>
  <c r="BT519" i="1"/>
  <c r="BT540" i="1" s="1"/>
  <c r="AR521" i="1"/>
  <c r="AR542" i="1" s="1"/>
  <c r="AW516" i="1"/>
  <c r="AW537" i="1" s="1"/>
  <c r="AI517" i="1"/>
  <c r="AI538" i="1" s="1"/>
  <c r="U518" i="1"/>
  <c r="U539" i="1" s="1"/>
  <c r="CG518" i="1"/>
  <c r="CG539" i="1" s="1"/>
  <c r="BS519" i="1"/>
  <c r="BS540" i="1" s="1"/>
  <c r="BE520" i="1"/>
  <c r="BE541" i="1" s="1"/>
  <c r="AQ521" i="1"/>
  <c r="AQ542" i="1" s="1"/>
  <c r="E529" i="1"/>
  <c r="AB506" i="1"/>
  <c r="AB527" i="1" s="1"/>
  <c r="BZ507" i="1"/>
  <c r="BZ528" i="1" s="1"/>
  <c r="AX509" i="1"/>
  <c r="AX530" i="1" s="1"/>
  <c r="V511" i="1"/>
  <c r="V532" i="1" s="1"/>
  <c r="BT512" i="1"/>
  <c r="BT533" i="1" s="1"/>
  <c r="AR514" i="1"/>
  <c r="AR535" i="1" s="1"/>
  <c r="T516" i="1"/>
  <c r="T537" i="1" s="1"/>
  <c r="AP519" i="1"/>
  <c r="AP540" i="1" s="1"/>
  <c r="AN520" i="1"/>
  <c r="AN541" i="1" s="1"/>
  <c r="R517" i="1"/>
  <c r="R538" i="1" s="1"/>
  <c r="CD514" i="1"/>
  <c r="CD535" i="1" s="1"/>
  <c r="AF513" i="1"/>
  <c r="AF534" i="1" s="1"/>
  <c r="BH511" i="1"/>
  <c r="BH532" i="1" s="1"/>
  <c r="J510" i="1"/>
  <c r="J531" i="1" s="1"/>
  <c r="AL508" i="1"/>
  <c r="AL529" i="1" s="1"/>
  <c r="BN506" i="1"/>
  <c r="BN527" i="1" s="1"/>
  <c r="P505" i="1"/>
  <c r="P526" i="1" s="1"/>
  <c r="BO505" i="1"/>
  <c r="BO526" i="1" s="1"/>
  <c r="BA506" i="1"/>
  <c r="BA527" i="1" s="1"/>
  <c r="AM507" i="1"/>
  <c r="AM528" i="1" s="1"/>
  <c r="Y508" i="1"/>
  <c r="Y529" i="1" s="1"/>
  <c r="K509" i="1"/>
  <c r="K530" i="1" s="1"/>
  <c r="BW509" i="1"/>
  <c r="BW530" i="1" s="1"/>
  <c r="BI510" i="1"/>
  <c r="BI531" i="1" s="1"/>
  <c r="AU511" i="1"/>
  <c r="AU532" i="1" s="1"/>
  <c r="AG512" i="1"/>
  <c r="AG533" i="1" s="1"/>
  <c r="S513" i="1"/>
  <c r="S534" i="1" s="1"/>
  <c r="CE513" i="1"/>
  <c r="CE534" i="1" s="1"/>
  <c r="BQ514" i="1"/>
  <c r="BQ535" i="1" s="1"/>
  <c r="BC515" i="1"/>
  <c r="BC536" i="1" s="1"/>
  <c r="BR516" i="1"/>
  <c r="BR537" i="1" s="1"/>
  <c r="AP518" i="1"/>
  <c r="AP539" i="1" s="1"/>
  <c r="N520" i="1"/>
  <c r="N541" i="1" s="1"/>
  <c r="BL521" i="1"/>
  <c r="BL542" i="1" s="1"/>
  <c r="BG516" i="1"/>
  <c r="BG537" i="1" s="1"/>
  <c r="AS517" i="1"/>
  <c r="AS538" i="1" s="1"/>
  <c r="AE518" i="1"/>
  <c r="AE539" i="1" s="1"/>
  <c r="Q519" i="1"/>
  <c r="Q540" i="1" s="1"/>
  <c r="CC519" i="1"/>
  <c r="CC540" i="1" s="1"/>
  <c r="BO520" i="1"/>
  <c r="BO541" i="1" s="1"/>
  <c r="BA521" i="1"/>
  <c r="BA542" i="1" s="1"/>
  <c r="BR505" i="1"/>
  <c r="BR526" i="1" s="1"/>
  <c r="AP507" i="1"/>
  <c r="AP528" i="1" s="1"/>
  <c r="N509" i="1"/>
  <c r="N530" i="1" s="1"/>
  <c r="BL510" i="1"/>
  <c r="BL531" i="1" s="1"/>
  <c r="AJ512" i="1"/>
  <c r="AJ533" i="1" s="1"/>
  <c r="D514" i="1"/>
  <c r="BF515" i="1"/>
  <c r="BF536" i="1" s="1"/>
  <c r="AV518" i="1"/>
  <c r="AV539" i="1" s="1"/>
  <c r="BR521" i="1"/>
  <c r="BR542" i="1" s="1"/>
  <c r="CF518" i="1"/>
  <c r="CF539" i="1" s="1"/>
  <c r="BX515" i="1"/>
  <c r="BX536" i="1" s="1"/>
  <c r="Z514" i="1"/>
  <c r="Z535" i="1" s="1"/>
  <c r="BB512" i="1"/>
  <c r="BB533" i="1" s="1"/>
  <c r="AV520" i="1"/>
  <c r="AV541" i="1" s="1"/>
  <c r="Z517" i="1"/>
  <c r="Z538" i="1" s="1"/>
  <c r="D515" i="1"/>
  <c r="AJ513" i="1"/>
  <c r="AJ534" i="1" s="1"/>
  <c r="BL511" i="1"/>
  <c r="BL532" i="1" s="1"/>
  <c r="N510" i="1"/>
  <c r="N531" i="1" s="1"/>
  <c r="AP508" i="1"/>
  <c r="AP529" i="1" s="1"/>
  <c r="BR506" i="1"/>
  <c r="BR527" i="1" s="1"/>
  <c r="T505" i="1"/>
  <c r="T526" i="1" s="1"/>
  <c r="BQ505" i="1"/>
  <c r="BQ526" i="1" s="1"/>
  <c r="BC506" i="1"/>
  <c r="BC527" i="1" s="1"/>
  <c r="AO507" i="1"/>
  <c r="AO528" i="1" s="1"/>
  <c r="AA508" i="1"/>
  <c r="AA529" i="1" s="1"/>
  <c r="M509" i="1"/>
  <c r="M530" i="1" s="1"/>
  <c r="BY509" i="1"/>
  <c r="BY530" i="1" s="1"/>
  <c r="BK510" i="1"/>
  <c r="BK531" i="1" s="1"/>
  <c r="AW511" i="1"/>
  <c r="AW532" i="1" s="1"/>
  <c r="AI512" i="1"/>
  <c r="AI533" i="1" s="1"/>
  <c r="U513" i="1"/>
  <c r="U534" i="1" s="1"/>
  <c r="CG513" i="1"/>
  <c r="CG534" i="1" s="1"/>
  <c r="BS514" i="1"/>
  <c r="BS535" i="1" s="1"/>
  <c r="BE515" i="1"/>
  <c r="BE536" i="1" s="1"/>
  <c r="BV516" i="1"/>
  <c r="BV537" i="1" s="1"/>
  <c r="AT518" i="1"/>
  <c r="AT539" i="1" s="1"/>
  <c r="R520" i="1"/>
  <c r="R541" i="1" s="1"/>
  <c r="BP521" i="1"/>
  <c r="BP542" i="1" s="1"/>
  <c r="BI516" i="1"/>
  <c r="BI537" i="1" s="1"/>
  <c r="AU517" i="1"/>
  <c r="AU538" i="1" s="1"/>
  <c r="AG518" i="1"/>
  <c r="AG539" i="1" s="1"/>
  <c r="S519" i="1"/>
  <c r="S540" i="1" s="1"/>
  <c r="CE519" i="1"/>
  <c r="CE540" i="1" s="1"/>
  <c r="BQ520" i="1"/>
  <c r="BQ541" i="1" s="1"/>
  <c r="BC521" i="1"/>
  <c r="BC542" i="1" s="1"/>
  <c r="R505" i="1"/>
  <c r="R526" i="1" s="1"/>
  <c r="BP506" i="1"/>
  <c r="BP527" i="1" s="1"/>
  <c r="AN508" i="1"/>
  <c r="AN529" i="1" s="1"/>
  <c r="L510" i="1"/>
  <c r="L531" i="1" s="1"/>
  <c r="BJ511" i="1"/>
  <c r="BJ532" i="1" s="1"/>
  <c r="AH513" i="1"/>
  <c r="AH534" i="1" s="1"/>
  <c r="CF514" i="1"/>
  <c r="CF535" i="1" s="1"/>
  <c r="V517" i="1"/>
  <c r="V538" i="1" s="1"/>
  <c r="AR520" i="1"/>
  <c r="AR541" i="1" s="1"/>
  <c r="CD521" i="1"/>
  <c r="CD542" i="1" s="1"/>
  <c r="BH518" i="1"/>
  <c r="BH539" i="1" s="1"/>
  <c r="BL515" i="1"/>
  <c r="BL536" i="1" s="1"/>
  <c r="N514" i="1"/>
  <c r="N535" i="1" s="1"/>
  <c r="AP512" i="1"/>
  <c r="AP533" i="1" s="1"/>
  <c r="BR510" i="1"/>
  <c r="BR531" i="1" s="1"/>
  <c r="T509" i="1"/>
  <c r="T530" i="1" s="1"/>
  <c r="AV507" i="1"/>
  <c r="AV528" i="1" s="1"/>
  <c r="BX505" i="1"/>
  <c r="BX526" i="1" s="1"/>
  <c r="AG505" i="1"/>
  <c r="AG526" i="1" s="1"/>
  <c r="S506" i="1"/>
  <c r="S527" i="1" s="1"/>
  <c r="CE506" i="1"/>
  <c r="CE527" i="1" s="1"/>
  <c r="BQ507" i="1"/>
  <c r="BQ528" i="1" s="1"/>
  <c r="BC508" i="1"/>
  <c r="BC529" i="1" s="1"/>
  <c r="AO509" i="1"/>
  <c r="AO530" i="1" s="1"/>
  <c r="AA510" i="1"/>
  <c r="AA531" i="1" s="1"/>
  <c r="M511" i="1"/>
  <c r="M532" i="1" s="1"/>
  <c r="BY511" i="1"/>
  <c r="BY532" i="1" s="1"/>
  <c r="BK512" i="1"/>
  <c r="BK533" i="1" s="1"/>
  <c r="AW513" i="1"/>
  <c r="AW534" i="1" s="1"/>
  <c r="AI514" i="1"/>
  <c r="AI535" i="1" s="1"/>
  <c r="U515" i="1"/>
  <c r="U536" i="1" s="1"/>
  <c r="CG515" i="1"/>
  <c r="CG536" i="1" s="1"/>
  <c r="AZ517" i="1"/>
  <c r="AZ538" i="1" s="1"/>
  <c r="X519" i="1"/>
  <c r="X540" i="1" s="1"/>
  <c r="BV520" i="1"/>
  <c r="BV541" i="1" s="1"/>
  <c r="Y516" i="1"/>
  <c r="Y537" i="1" s="1"/>
  <c r="K517" i="1"/>
  <c r="K538" i="1" s="1"/>
  <c r="BW517" i="1"/>
  <c r="BW538" i="1" s="1"/>
  <c r="BI518" i="1"/>
  <c r="BI539" i="1" s="1"/>
  <c r="AU519" i="1"/>
  <c r="AU540" i="1" s="1"/>
  <c r="AG520" i="1"/>
  <c r="AG541" i="1" s="1"/>
  <c r="S521" i="1"/>
  <c r="S542" i="1" s="1"/>
  <c r="CE521" i="1"/>
  <c r="CE542" i="1" s="1"/>
  <c r="BF505" i="1"/>
  <c r="BF526" i="1" s="1"/>
  <c r="AD507" i="1"/>
  <c r="AD528" i="1" s="1"/>
  <c r="CB508" i="1"/>
  <c r="CB529" i="1" s="1"/>
  <c r="AZ510" i="1"/>
  <c r="AZ531" i="1" s="1"/>
  <c r="X512" i="1"/>
  <c r="X533" i="1" s="1"/>
  <c r="BV513" i="1"/>
  <c r="BV534" i="1" s="1"/>
  <c r="AT515" i="1"/>
  <c r="AT536" i="1" s="1"/>
  <c r="X518" i="1"/>
  <c r="X539" i="1" s="1"/>
  <c r="AT521" i="1"/>
  <c r="AT542" i="1" s="1"/>
  <c r="AD519" i="1"/>
  <c r="AD540" i="1" s="1"/>
  <c r="J516" i="1"/>
  <c r="J537" i="1" s="1"/>
  <c r="AL514" i="1"/>
  <c r="AL535" i="1" s="1"/>
  <c r="BN512" i="1"/>
  <c r="BN533" i="1" s="1"/>
  <c r="P511" i="1"/>
  <c r="P532" i="1" s="1"/>
  <c r="AR509" i="1"/>
  <c r="AR530" i="1" s="1"/>
  <c r="BT507" i="1"/>
  <c r="BT528" i="1" s="1"/>
  <c r="V506" i="1"/>
  <c r="V527" i="1" s="1"/>
  <c r="AC505" i="1"/>
  <c r="AC526" i="1" s="1"/>
  <c r="O506" i="1"/>
  <c r="O527" i="1" s="1"/>
  <c r="CA506" i="1"/>
  <c r="CA527" i="1" s="1"/>
  <c r="BM507" i="1"/>
  <c r="BM528" i="1" s="1"/>
  <c r="AY508" i="1"/>
  <c r="AY529" i="1" s="1"/>
  <c r="AK509" i="1"/>
  <c r="AK530" i="1" s="1"/>
  <c r="W510" i="1"/>
  <c r="W531" i="1" s="1"/>
  <c r="E511" i="1"/>
  <c r="BU511" i="1"/>
  <c r="BU532" i="1" s="1"/>
  <c r="BG512" i="1"/>
  <c r="BG533" i="1" s="1"/>
  <c r="AS513" i="1"/>
  <c r="AS534" i="1" s="1"/>
  <c r="AE514" i="1"/>
  <c r="AE535" i="1" s="1"/>
  <c r="Q515" i="1"/>
  <c r="Q536" i="1" s="1"/>
  <c r="CC515" i="1"/>
  <c r="CC536" i="1" s="1"/>
  <c r="AR517" i="1"/>
  <c r="AR538" i="1" s="1"/>
  <c r="P519" i="1"/>
  <c r="P540" i="1" s="1"/>
  <c r="BN520" i="1"/>
  <c r="BN541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O521" i="1"/>
  <c r="O542" i="1" s="1"/>
  <c r="CA521" i="1"/>
  <c r="CA542" i="1" s="1"/>
  <c r="AZ506" i="1"/>
  <c r="AZ527" i="1" s="1"/>
  <c r="X508" i="1"/>
  <c r="X529" i="1" s="1"/>
  <c r="BV509" i="1"/>
  <c r="BV530" i="1" s="1"/>
  <c r="AT511" i="1"/>
  <c r="AT532" i="1" s="1"/>
  <c r="R513" i="1"/>
  <c r="R534" i="1" s="1"/>
  <c r="BP514" i="1"/>
  <c r="BP535" i="1" s="1"/>
  <c r="BP516" i="1"/>
  <c r="BP537" i="1" s="1"/>
  <c r="L520" i="1"/>
  <c r="L541" i="1" s="1"/>
  <c r="D534" i="1"/>
  <c r="N519" i="1"/>
  <c r="N540" i="1" s="1"/>
  <c r="CB515" i="1"/>
  <c r="CB536" i="1" s="1"/>
  <c r="AD514" i="1"/>
  <c r="AD535" i="1" s="1"/>
  <c r="BF512" i="1"/>
  <c r="BF533" i="1" s="1"/>
  <c r="D511" i="1"/>
  <c r="AJ509" i="1"/>
  <c r="AJ530" i="1" s="1"/>
  <c r="BL507" i="1"/>
  <c r="BL528" i="1" s="1"/>
  <c r="N506" i="1"/>
  <c r="N527" i="1" s="1"/>
  <c r="Y505" i="1"/>
  <c r="Y526" i="1" s="1"/>
  <c r="K506" i="1"/>
  <c r="K527" i="1" s="1"/>
  <c r="BW506" i="1"/>
  <c r="BW527" i="1" s="1"/>
  <c r="BI507" i="1"/>
  <c r="BI528" i="1" s="1"/>
  <c r="AU508" i="1"/>
  <c r="AU529" i="1" s="1"/>
  <c r="AG509" i="1"/>
  <c r="AG530" i="1" s="1"/>
  <c r="S510" i="1"/>
  <c r="S531" i="1" s="1"/>
  <c r="CE510" i="1"/>
  <c r="CE531" i="1" s="1"/>
  <c r="BQ511" i="1"/>
  <c r="BQ532" i="1" s="1"/>
  <c r="BC512" i="1"/>
  <c r="BC533" i="1" s="1"/>
  <c r="AO513" i="1"/>
  <c r="AO534" i="1" s="1"/>
  <c r="AA514" i="1"/>
  <c r="AA535" i="1" s="1"/>
  <c r="M515" i="1"/>
  <c r="M536" i="1" s="1"/>
  <c r="BY515" i="1"/>
  <c r="BY536" i="1" s="1"/>
  <c r="AJ517" i="1"/>
  <c r="AJ538" i="1" s="1"/>
  <c r="C519" i="1"/>
  <c r="BF520" i="1"/>
  <c r="BF541" i="1" s="1"/>
  <c r="Q516" i="1"/>
  <c r="Q537" i="1" s="1"/>
  <c r="CC516" i="1"/>
  <c r="CC537" i="1" s="1"/>
  <c r="BO517" i="1"/>
  <c r="BO538" i="1" s="1"/>
  <c r="BA518" i="1"/>
  <c r="BA539" i="1" s="1"/>
  <c r="AM519" i="1"/>
  <c r="AM540" i="1" s="1"/>
  <c r="Y520" i="1"/>
  <c r="Y541" i="1" s="1"/>
  <c r="K521" i="1"/>
  <c r="K542" i="1" s="1"/>
  <c r="BW521" i="1"/>
  <c r="BW542" i="1" s="1"/>
  <c r="AP505" i="1"/>
  <c r="AP526" i="1" s="1"/>
  <c r="N507" i="1"/>
  <c r="N528" i="1" s="1"/>
  <c r="BL508" i="1"/>
  <c r="BL529" i="1" s="1"/>
  <c r="AJ510" i="1"/>
  <c r="AJ531" i="1" s="1"/>
  <c r="D512" i="1"/>
  <c r="BF513" i="1"/>
  <c r="BF534" i="1" s="1"/>
  <c r="AD515" i="1"/>
  <c r="AD536" i="1" s="1"/>
  <c r="BR517" i="1"/>
  <c r="BR538" i="1" s="1"/>
  <c r="N521" i="1"/>
  <c r="N542" i="1" s="1"/>
  <c r="D532" i="1"/>
  <c r="BP518" i="1"/>
  <c r="BP539" i="1" s="1"/>
  <c r="BP515" i="1"/>
  <c r="BP536" i="1" s="1"/>
  <c r="R514" i="1"/>
  <c r="R535" i="1" s="1"/>
  <c r="AT512" i="1"/>
  <c r="AT533" i="1" s="1"/>
  <c r="BV510" i="1"/>
  <c r="BV531" i="1" s="1"/>
  <c r="X509" i="1"/>
  <c r="X530" i="1" s="1"/>
  <c r="AZ507" i="1"/>
  <c r="AZ528" i="1" s="1"/>
  <c r="CB505" i="1"/>
  <c r="CB526" i="1" s="1"/>
  <c r="AI505" i="1"/>
  <c r="AI526" i="1" s="1"/>
  <c r="U506" i="1"/>
  <c r="U527" i="1" s="1"/>
  <c r="CG506" i="1"/>
  <c r="CG527" i="1" s="1"/>
  <c r="BS507" i="1"/>
  <c r="BS528" i="1" s="1"/>
  <c r="BE508" i="1"/>
  <c r="BE529" i="1" s="1"/>
  <c r="AQ509" i="1"/>
  <c r="AQ530" i="1" s="1"/>
  <c r="AC510" i="1"/>
  <c r="AC531" i="1" s="1"/>
  <c r="O511" i="1"/>
  <c r="O532" i="1" s="1"/>
  <c r="CA511" i="1"/>
  <c r="CA532" i="1" s="1"/>
  <c r="BM512" i="1"/>
  <c r="BM533" i="1" s="1"/>
  <c r="AY513" i="1"/>
  <c r="AY534" i="1" s="1"/>
  <c r="AK514" i="1"/>
  <c r="AK535" i="1" s="1"/>
  <c r="W515" i="1"/>
  <c r="W536" i="1" s="1"/>
  <c r="E516" i="1"/>
  <c r="BD517" i="1"/>
  <c r="BD538" i="1" s="1"/>
  <c r="AB519" i="1"/>
  <c r="AB540" i="1" s="1"/>
  <c r="BZ520" i="1"/>
  <c r="BZ541" i="1" s="1"/>
  <c r="AA516" i="1"/>
  <c r="AA537" i="1" s="1"/>
  <c r="M517" i="1"/>
  <c r="M538" i="1" s="1"/>
  <c r="BY517" i="1"/>
  <c r="BY538" i="1" s="1"/>
  <c r="BK518" i="1"/>
  <c r="BK539" i="1" s="1"/>
  <c r="AW519" i="1"/>
  <c r="AW540" i="1" s="1"/>
  <c r="AI520" i="1"/>
  <c r="AI541" i="1" s="1"/>
  <c r="U521" i="1"/>
  <c r="U542" i="1" s="1"/>
  <c r="CG521" i="1"/>
  <c r="CG542" i="1" s="1"/>
  <c r="BD506" i="1"/>
  <c r="BD527" i="1" s="1"/>
  <c r="AB508" i="1"/>
  <c r="AB529" i="1" s="1"/>
  <c r="BZ509" i="1"/>
  <c r="BZ530" i="1" s="1"/>
  <c r="AX511" i="1"/>
  <c r="AX532" i="1" s="1"/>
  <c r="V513" i="1"/>
  <c r="V534" i="1" s="1"/>
  <c r="BT514" i="1"/>
  <c r="BT535" i="1" s="1"/>
  <c r="BX516" i="1"/>
  <c r="BX537" i="1" s="1"/>
  <c r="T520" i="1"/>
  <c r="T541" i="1" s="1"/>
  <c r="BD520" i="1"/>
  <c r="BD541" i="1" s="1"/>
  <c r="AH517" i="1"/>
  <c r="AH538" i="1" s="1"/>
  <c r="L515" i="1"/>
  <c r="L536" i="1" s="1"/>
  <c r="AN513" i="1"/>
  <c r="AN534" i="1" s="1"/>
  <c r="BP511" i="1"/>
  <c r="BP532" i="1" s="1"/>
  <c r="R510" i="1"/>
  <c r="R531" i="1" s="1"/>
  <c r="AT508" i="1"/>
  <c r="AT529" i="1" s="1"/>
  <c r="BV506" i="1"/>
  <c r="BV527" i="1" s="1"/>
  <c r="X505" i="1"/>
  <c r="X526" i="1" s="1"/>
  <c r="BK505" i="1"/>
  <c r="BK526" i="1" s="1"/>
  <c r="AW506" i="1"/>
  <c r="AW527" i="1" s="1"/>
  <c r="AI507" i="1"/>
  <c r="AI528" i="1" s="1"/>
  <c r="U508" i="1"/>
  <c r="U529" i="1" s="1"/>
  <c r="CG508" i="1"/>
  <c r="CG529" i="1" s="1"/>
  <c r="BS509" i="1"/>
  <c r="BS530" i="1" s="1"/>
  <c r="BE510" i="1"/>
  <c r="BE531" i="1" s="1"/>
  <c r="AQ511" i="1"/>
  <c r="AQ532" i="1" s="1"/>
  <c r="AC512" i="1"/>
  <c r="AC533" i="1" s="1"/>
  <c r="O513" i="1"/>
  <c r="O534" i="1" s="1"/>
  <c r="CA513" i="1"/>
  <c r="CA534" i="1" s="1"/>
  <c r="BM514" i="1"/>
  <c r="BM535" i="1" s="1"/>
  <c r="AY515" i="1"/>
  <c r="AY536" i="1" s="1"/>
  <c r="BJ516" i="1"/>
  <c r="BJ537" i="1" s="1"/>
  <c r="AH518" i="1"/>
  <c r="AH539" i="1" s="1"/>
  <c r="CF519" i="1"/>
  <c r="CF540" i="1" s="1"/>
  <c r="BD521" i="1"/>
  <c r="BD542" i="1" s="1"/>
  <c r="BC516" i="1"/>
  <c r="BC537" i="1" s="1"/>
  <c r="AO517" i="1"/>
  <c r="AO538" i="1" s="1"/>
  <c r="AA518" i="1"/>
  <c r="AA539" i="1" s="1"/>
  <c r="M519" i="1"/>
  <c r="M540" i="1" s="1"/>
  <c r="BY519" i="1"/>
  <c r="BY540" i="1" s="1"/>
  <c r="BK520" i="1"/>
  <c r="BK541" i="1" s="1"/>
  <c r="AW521" i="1"/>
  <c r="AW542" i="1" s="1"/>
  <c r="E527" i="1"/>
  <c r="AV506" i="1"/>
  <c r="AV527" i="1" s="1"/>
  <c r="T508" i="1"/>
  <c r="T529" i="1" s="1"/>
  <c r="BR509" i="1"/>
  <c r="BR530" i="1" s="1"/>
  <c r="AP511" i="1"/>
  <c r="AP532" i="1" s="1"/>
  <c r="N513" i="1"/>
  <c r="N534" i="1" s="1"/>
  <c r="BL514" i="1"/>
  <c r="BL535" i="1" s="1"/>
  <c r="BH516" i="1"/>
  <c r="BH537" i="1" s="1"/>
  <c r="CD519" i="1"/>
  <c r="CD540" i="1" s="1"/>
  <c r="E534" i="1"/>
  <c r="V519" i="1"/>
  <c r="V540" i="1" s="1"/>
  <c r="CF515" i="1"/>
  <c r="CF536" i="1" s="1"/>
  <c r="AH514" i="1"/>
  <c r="AH535" i="1" s="1"/>
  <c r="BJ512" i="1"/>
  <c r="BJ533" i="1" s="1"/>
  <c r="L511" i="1"/>
  <c r="L532" i="1" s="1"/>
  <c r="AN509" i="1"/>
  <c r="AN530" i="1" s="1"/>
  <c r="BP507" i="1"/>
  <c r="BP528" i="1" s="1"/>
  <c r="R506" i="1"/>
  <c r="R527" i="1" s="1"/>
  <c r="AA505" i="1"/>
  <c r="AA526" i="1" s="1"/>
  <c r="M506" i="1"/>
  <c r="M527" i="1" s="1"/>
  <c r="BY506" i="1"/>
  <c r="BY527" i="1" s="1"/>
  <c r="BK507" i="1"/>
  <c r="BK528" i="1" s="1"/>
  <c r="AW508" i="1"/>
  <c r="AW529" i="1" s="1"/>
  <c r="AI509" i="1"/>
  <c r="AI530" i="1" s="1"/>
  <c r="U510" i="1"/>
  <c r="U531" i="1" s="1"/>
  <c r="CG510" i="1"/>
  <c r="CG531" i="1" s="1"/>
  <c r="BS511" i="1"/>
  <c r="BS532" i="1" s="1"/>
  <c r="BE512" i="1"/>
  <c r="BE533" i="1" s="1"/>
  <c r="AQ513" i="1"/>
  <c r="AQ534" i="1" s="1"/>
  <c r="AC514" i="1"/>
  <c r="AC535" i="1" s="1"/>
  <c r="O515" i="1"/>
  <c r="O536" i="1" s="1"/>
  <c r="CA515" i="1"/>
  <c r="CA536" i="1" s="1"/>
  <c r="AN517" i="1"/>
  <c r="AN538" i="1" s="1"/>
  <c r="L519" i="1"/>
  <c r="L540" i="1" s="1"/>
  <c r="BJ520" i="1"/>
  <c r="BJ541" i="1" s="1"/>
  <c r="S516" i="1"/>
  <c r="S537" i="1" s="1"/>
  <c r="CE516" i="1"/>
  <c r="CE537" i="1" s="1"/>
  <c r="BQ517" i="1"/>
  <c r="BQ538" i="1" s="1"/>
  <c r="BC518" i="1"/>
  <c r="BC539" i="1" s="1"/>
  <c r="AO519" i="1"/>
  <c r="AO540" i="1" s="1"/>
  <c r="AA520" i="1"/>
  <c r="AA541" i="1" s="1"/>
  <c r="M521" i="1"/>
  <c r="M542" i="1" s="1"/>
  <c r="BY521" i="1"/>
  <c r="BY542" i="1" s="1"/>
  <c r="BB505" i="1"/>
  <c r="BB526" i="1" s="1"/>
  <c r="Z507" i="1"/>
  <c r="Z528" i="1" s="1"/>
  <c r="BX508" i="1"/>
  <c r="BX529" i="1" s="1"/>
  <c r="AV510" i="1"/>
  <c r="AV531" i="1" s="1"/>
  <c r="T512" i="1"/>
  <c r="T533" i="1" s="1"/>
  <c r="BR513" i="1"/>
  <c r="BR534" i="1" s="1"/>
  <c r="AP515" i="1"/>
  <c r="AP536" i="1" s="1"/>
  <c r="P518" i="1"/>
  <c r="P539" i="1" s="1"/>
  <c r="AL521" i="1"/>
  <c r="AL542" i="1" s="1"/>
  <c r="J521" i="1"/>
  <c r="J542" i="1" s="1"/>
  <c r="BN517" i="1"/>
  <c r="BN538" i="1" s="1"/>
  <c r="AB515" i="1"/>
  <c r="AB536" i="1" s="1"/>
  <c r="BD513" i="1"/>
  <c r="BD534" i="1" s="1"/>
  <c r="CF511" i="1"/>
  <c r="CF532" i="1" s="1"/>
  <c r="AH510" i="1"/>
  <c r="AH531" i="1" s="1"/>
  <c r="BJ508" i="1"/>
  <c r="BJ529" i="1" s="1"/>
  <c r="L507" i="1"/>
  <c r="L528" i="1" s="1"/>
  <c r="AN505" i="1"/>
  <c r="AN526" i="1" s="1"/>
  <c r="BC505" i="1"/>
  <c r="BC526" i="1" s="1"/>
  <c r="AO506" i="1"/>
  <c r="AO527" i="1" s="1"/>
  <c r="AA507" i="1"/>
  <c r="AA528" i="1" s="1"/>
  <c r="M508" i="1"/>
  <c r="M529" i="1" s="1"/>
  <c r="BY508" i="1"/>
  <c r="BY529" i="1" s="1"/>
  <c r="BK509" i="1"/>
  <c r="BK530" i="1" s="1"/>
  <c r="AW510" i="1"/>
  <c r="AW531" i="1" s="1"/>
  <c r="AI511" i="1"/>
  <c r="AI532" i="1" s="1"/>
  <c r="U512" i="1"/>
  <c r="U533" i="1" s="1"/>
  <c r="CG512" i="1"/>
  <c r="CG533" i="1" s="1"/>
  <c r="BS513" i="1"/>
  <c r="BS534" i="1" s="1"/>
  <c r="BE514" i="1"/>
  <c r="BE535" i="1" s="1"/>
  <c r="AQ515" i="1"/>
  <c r="AQ536" i="1" s="1"/>
  <c r="AT516" i="1"/>
  <c r="AT537" i="1" s="1"/>
  <c r="R518" i="1"/>
  <c r="R539" i="1" s="1"/>
  <c r="BP519" i="1"/>
  <c r="BP540" i="1" s="1"/>
  <c r="AN521" i="1"/>
  <c r="AN542" i="1" s="1"/>
  <c r="AU516" i="1"/>
  <c r="AU537" i="1" s="1"/>
  <c r="AG517" i="1"/>
  <c r="AG538" i="1" s="1"/>
  <c r="S518" i="1"/>
  <c r="S539" i="1" s="1"/>
  <c r="CE518" i="1"/>
  <c r="CE539" i="1" s="1"/>
  <c r="BQ519" i="1"/>
  <c r="BQ540" i="1" s="1"/>
  <c r="BC520" i="1"/>
  <c r="BC541" i="1" s="1"/>
  <c r="AO521" i="1"/>
  <c r="AO542" i="1" s="1"/>
  <c r="AT505" i="1"/>
  <c r="AT526" i="1" s="1"/>
  <c r="R507" i="1"/>
  <c r="R528" i="1" s="1"/>
  <c r="BP508" i="1"/>
  <c r="BP529" i="1" s="1"/>
  <c r="AN510" i="1"/>
  <c r="AN531" i="1" s="1"/>
  <c r="L512" i="1"/>
  <c r="L533" i="1" s="1"/>
  <c r="BJ513" i="1"/>
  <c r="BJ534" i="1" s="1"/>
  <c r="AH515" i="1"/>
  <c r="AH536" i="1" s="1"/>
  <c r="BZ517" i="1"/>
  <c r="BZ538" i="1" s="1"/>
  <c r="V521" i="1"/>
  <c r="V542" i="1" s="1"/>
  <c r="CD510" i="1"/>
  <c r="CD531" i="1" s="1"/>
  <c r="BH507" i="1"/>
  <c r="BH528" i="1" s="1"/>
  <c r="AE505" i="1"/>
  <c r="AE526" i="1" s="1"/>
  <c r="CC506" i="1"/>
  <c r="CC527" i="1" s="1"/>
  <c r="BA508" i="1"/>
  <c r="BA529" i="1" s="1"/>
  <c r="Y510" i="1"/>
  <c r="Y531" i="1" s="1"/>
  <c r="BW511" i="1"/>
  <c r="BW532" i="1" s="1"/>
  <c r="AU513" i="1"/>
  <c r="AU534" i="1" s="1"/>
  <c r="S515" i="1"/>
  <c r="S536" i="1" s="1"/>
  <c r="AV517" i="1"/>
  <c r="AV538" i="1" s="1"/>
  <c r="BR520" i="1"/>
  <c r="BR541" i="1" s="1"/>
  <c r="D517" i="1"/>
  <c r="BG518" i="1"/>
  <c r="BG539" i="1" s="1"/>
  <c r="AE520" i="1"/>
  <c r="AE541" i="1" s="1"/>
  <c r="CC521" i="1"/>
  <c r="CC542" i="1" s="1"/>
  <c r="AH507" i="1"/>
  <c r="AH528" i="1" s="1"/>
  <c r="BD510" i="1"/>
  <c r="BD531" i="1" s="1"/>
  <c r="BZ513" i="1"/>
  <c r="BZ534" i="1" s="1"/>
  <c r="AF518" i="1"/>
  <c r="AF539" i="1" s="1"/>
  <c r="BT520" i="1"/>
  <c r="BT541" i="1" s="1"/>
  <c r="T515" i="1"/>
  <c r="T536" i="1" s="1"/>
  <c r="BX511" i="1"/>
  <c r="BX532" i="1" s="1"/>
  <c r="BB508" i="1"/>
  <c r="BB529" i="1" s="1"/>
  <c r="AF505" i="1"/>
  <c r="AF526" i="1" s="1"/>
  <c r="AS506" i="1"/>
  <c r="AS527" i="1" s="1"/>
  <c r="Q508" i="1"/>
  <c r="Q529" i="1" s="1"/>
  <c r="BO509" i="1"/>
  <c r="BO530" i="1" s="1"/>
  <c r="AM511" i="1"/>
  <c r="AM532" i="1" s="1"/>
  <c r="K513" i="1"/>
  <c r="K534" i="1" s="1"/>
  <c r="BI514" i="1"/>
  <c r="BI535" i="1" s="1"/>
  <c r="BB516" i="1"/>
  <c r="BB537" i="1" s="1"/>
  <c r="BX519" i="1"/>
  <c r="BX540" i="1" s="1"/>
  <c r="AY516" i="1"/>
  <c r="AY537" i="1" s="1"/>
  <c r="W518" i="1"/>
  <c r="W539" i="1" s="1"/>
  <c r="BU519" i="1"/>
  <c r="BU540" i="1" s="1"/>
  <c r="AS521" i="1"/>
  <c r="AS542" i="1" s="1"/>
  <c r="AN506" i="1"/>
  <c r="AN527" i="1" s="1"/>
  <c r="BJ509" i="1"/>
  <c r="BJ530" i="1" s="1"/>
  <c r="CF512" i="1"/>
  <c r="CF533" i="1" s="1"/>
  <c r="AR516" i="1"/>
  <c r="AR537" i="1" s="1"/>
  <c r="D536" i="1"/>
  <c r="P516" i="1"/>
  <c r="P537" i="1" s="1"/>
  <c r="BR512" i="1"/>
  <c r="BR533" i="1" s="1"/>
  <c r="AV509" i="1"/>
  <c r="AV530" i="1" s="1"/>
  <c r="Z506" i="1"/>
  <c r="Z527" i="1" s="1"/>
  <c r="E506" i="1"/>
  <c r="BG507" i="1"/>
  <c r="BG528" i="1" s="1"/>
  <c r="AE509" i="1"/>
  <c r="AE530" i="1" s="1"/>
  <c r="CC510" i="1"/>
  <c r="CC531" i="1" s="1"/>
  <c r="BA512" i="1"/>
  <c r="BA533" i="1" s="1"/>
  <c r="Y514" i="1"/>
  <c r="Y535" i="1" s="1"/>
  <c r="BW515" i="1"/>
  <c r="BW536" i="1" s="1"/>
  <c r="CD518" i="1"/>
  <c r="CD539" i="1" s="1"/>
  <c r="O516" i="1"/>
  <c r="O537" i="1" s="1"/>
  <c r="BM517" i="1"/>
  <c r="BM538" i="1" s="1"/>
  <c r="AK519" i="1"/>
  <c r="AK540" i="1" s="1"/>
  <c r="D521" i="1"/>
  <c r="AF506" i="1"/>
  <c r="AF527" i="1" s="1"/>
  <c r="BB509" i="1"/>
  <c r="BB530" i="1" s="1"/>
  <c r="BX512" i="1"/>
  <c r="BX533" i="1" s="1"/>
  <c r="AB516" i="1"/>
  <c r="AB537" i="1" s="1"/>
  <c r="AF509" i="1"/>
  <c r="AF530" i="1" s="1"/>
  <c r="J506" i="1"/>
  <c r="J527" i="1" s="1"/>
  <c r="Q506" i="1"/>
  <c r="Q527" i="1" s="1"/>
  <c r="BO507" i="1"/>
  <c r="BO528" i="1" s="1"/>
  <c r="AM509" i="1"/>
  <c r="AM530" i="1" s="1"/>
  <c r="K511" i="1"/>
  <c r="K532" i="1" s="1"/>
  <c r="BI512" i="1"/>
  <c r="BI533" i="1" s="1"/>
  <c r="AG514" i="1"/>
  <c r="AG535" i="1" s="1"/>
  <c r="CE515" i="1"/>
  <c r="CE536" i="1" s="1"/>
  <c r="T519" i="1"/>
  <c r="T540" i="1" s="1"/>
  <c r="W516" i="1"/>
  <c r="W537" i="1" s="1"/>
  <c r="BU517" i="1"/>
  <c r="BU538" i="1" s="1"/>
  <c r="AS519" i="1"/>
  <c r="AS540" i="1" s="1"/>
  <c r="Q521" i="1"/>
  <c r="Q542" i="1" s="1"/>
  <c r="BJ505" i="1"/>
  <c r="BJ526" i="1" s="1"/>
  <c r="CF508" i="1"/>
  <c r="CF529" i="1" s="1"/>
  <c r="AB512" i="1"/>
  <c r="AB533" i="1" s="1"/>
  <c r="AX515" i="1"/>
  <c r="AX536" i="1" s="1"/>
  <c r="BB521" i="1"/>
  <c r="BB542" i="1" s="1"/>
  <c r="AX517" i="1"/>
  <c r="AX538" i="1" s="1"/>
  <c r="AV513" i="1"/>
  <c r="AV534" i="1" s="1"/>
  <c r="Z510" i="1"/>
  <c r="Z531" i="1" s="1"/>
  <c r="CD506" i="1"/>
  <c r="CD527" i="1" s="1"/>
  <c r="BG505" i="1"/>
  <c r="BG526" i="1" s="1"/>
  <c r="AE507" i="1"/>
  <c r="AE528" i="1" s="1"/>
  <c r="CC508" i="1"/>
  <c r="CC529" i="1" s="1"/>
  <c r="BA510" i="1"/>
  <c r="BA531" i="1" s="1"/>
  <c r="Y512" i="1"/>
  <c r="Y533" i="1" s="1"/>
  <c r="BW513" i="1"/>
  <c r="BW534" i="1" s="1"/>
  <c r="AU515" i="1"/>
  <c r="AU536" i="1" s="1"/>
  <c r="Z518" i="1"/>
  <c r="Z539" i="1" s="1"/>
  <c r="AV521" i="1"/>
  <c r="AV542" i="1" s="1"/>
  <c r="AK517" i="1"/>
  <c r="AK538" i="1" s="1"/>
  <c r="D519" i="1"/>
  <c r="BG520" i="1"/>
  <c r="BG541" i="1" s="1"/>
  <c r="D529" i="1"/>
  <c r="L508" i="1"/>
  <c r="L529" i="1" s="1"/>
  <c r="AH511" i="1"/>
  <c r="AH532" i="1" s="1"/>
  <c r="BD514" i="1"/>
  <c r="BD535" i="1" s="1"/>
  <c r="BN519" i="1"/>
  <c r="BN540" i="1" s="1"/>
  <c r="AL519" i="1"/>
  <c r="AL540" i="1" s="1"/>
  <c r="AP514" i="1"/>
  <c r="AP535" i="1" s="1"/>
  <c r="T511" i="1"/>
  <c r="T532" i="1" s="1"/>
  <c r="BX507" i="1"/>
  <c r="BX528" i="1" s="1"/>
  <c r="W505" i="1"/>
  <c r="W526" i="1" s="1"/>
  <c r="BU506" i="1"/>
  <c r="BU527" i="1" s="1"/>
  <c r="AS508" i="1"/>
  <c r="AS529" i="1" s="1"/>
  <c r="Q510" i="1"/>
  <c r="Q531" i="1" s="1"/>
  <c r="BO511" i="1"/>
  <c r="BO532" i="1" s="1"/>
  <c r="AM513" i="1"/>
  <c r="AM534" i="1" s="1"/>
  <c r="K515" i="1"/>
  <c r="K536" i="1" s="1"/>
  <c r="AF517" i="1"/>
  <c r="AF538" i="1" s="1"/>
  <c r="BB520" i="1"/>
  <c r="BB541" i="1" s="1"/>
  <c r="CA516" i="1"/>
  <c r="CA537" i="1" s="1"/>
  <c r="AY518" i="1"/>
  <c r="AY539" i="1" s="1"/>
  <c r="W520" i="1"/>
  <c r="W541" i="1" s="1"/>
  <c r="BU521" i="1"/>
  <c r="BU542" i="1" s="1"/>
  <c r="CD507" i="1"/>
  <c r="CD528" i="1" s="1"/>
  <c r="Z511" i="1"/>
  <c r="Z532" i="1" s="1"/>
  <c r="AV514" i="1"/>
  <c r="AV535" i="1" s="1"/>
  <c r="AX519" i="1"/>
  <c r="AX540" i="1" s="1"/>
  <c r="BL10" i="1"/>
  <c r="BL9" i="1"/>
  <c r="AQ9" i="1"/>
  <c r="AQ10" i="1"/>
  <c r="AQ502" i="1" l="1"/>
  <c r="BL502" i="1"/>
  <c r="AO2" i="1"/>
  <c r="BN2" i="1"/>
  <c r="AP9" i="1"/>
  <c r="BM10" i="1"/>
  <c r="BM9" i="1"/>
  <c r="AP10" i="1"/>
  <c r="BM502" i="1" l="1"/>
  <c r="AP502" i="1"/>
  <c r="AN2" i="1"/>
  <c r="BO2" i="1"/>
  <c r="AO10" i="1"/>
  <c r="BN9" i="1"/>
  <c r="BN10" i="1"/>
  <c r="AO9" i="1"/>
  <c r="BN502" i="1" l="1"/>
  <c r="AO502" i="1"/>
  <c r="BP2" i="1"/>
  <c r="AM2" i="1"/>
  <c r="AN10" i="1"/>
  <c r="AN9" i="1"/>
  <c r="BO10" i="1"/>
  <c r="BO9" i="1"/>
  <c r="AN502" i="1" l="1"/>
  <c r="BO502" i="1"/>
  <c r="BQ2" i="1"/>
  <c r="AL2" i="1"/>
  <c r="BP9" i="1"/>
  <c r="BP10" i="1"/>
  <c r="AM10" i="1"/>
  <c r="AM9" i="1"/>
  <c r="AM502" i="1" l="1"/>
  <c r="BP502" i="1"/>
  <c r="AK2" i="1"/>
  <c r="BR2" i="1"/>
  <c r="BQ9" i="1"/>
  <c r="BQ10" i="1"/>
  <c r="AL9" i="1"/>
  <c r="AL10" i="1"/>
  <c r="BQ502" i="1" l="1"/>
  <c r="AL502" i="1"/>
  <c r="AJ2" i="1"/>
  <c r="BS2" i="1"/>
  <c r="AK10" i="1"/>
  <c r="AK9" i="1"/>
  <c r="BR9" i="1"/>
  <c r="BR10" i="1"/>
  <c r="BR502" i="1" l="1"/>
  <c r="AK502" i="1"/>
  <c r="BT2" i="1"/>
  <c r="AI2" i="1"/>
  <c r="AJ10" i="1"/>
  <c r="AJ9" i="1"/>
  <c r="BS10" i="1"/>
  <c r="BS9" i="1"/>
  <c r="AJ502" i="1" l="1"/>
  <c r="BS502" i="1"/>
  <c r="BU2" i="1"/>
  <c r="BT9" i="1"/>
  <c r="AI10" i="1"/>
  <c r="AI9" i="1"/>
  <c r="BT10" i="1"/>
  <c r="AI502" i="1" l="1"/>
  <c r="BT502" i="1"/>
  <c r="BV2" i="1"/>
  <c r="BU10" i="1"/>
  <c r="BU9" i="1"/>
  <c r="BU502" i="1" l="1"/>
  <c r="BW2" i="1"/>
  <c r="BV10" i="1"/>
  <c r="BV9" i="1"/>
  <c r="BV502" i="1" l="1"/>
  <c r="BX2" i="1"/>
  <c r="BW9" i="1"/>
  <c r="BW10" i="1"/>
  <c r="BW502" i="1" l="1"/>
  <c r="BY2" i="1"/>
  <c r="BX10" i="1"/>
  <c r="BX9" i="1"/>
  <c r="BX502" i="1" l="1"/>
  <c r="BZ2" i="1"/>
  <c r="BY9" i="1"/>
  <c r="BY10" i="1"/>
  <c r="BY502" i="1" l="1"/>
  <c r="CA2" i="1"/>
  <c r="BZ10" i="1"/>
  <c r="BZ9" i="1"/>
  <c r="BZ502" i="1" l="1"/>
  <c r="CB2" i="1"/>
  <c r="CA10" i="1"/>
  <c r="CA9" i="1"/>
  <c r="CA502" i="1" l="1"/>
  <c r="CC2" i="1"/>
  <c r="CB10" i="1"/>
  <c r="CB9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<sst xmlns="http://schemas.openxmlformats.org/spreadsheetml/2006/main" count="1042" uniqueCount="309">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</sst>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C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מרץ-2021</v>
          </cell>
        </row>
        <row r="4">
          <cell r="C4" t="str">
            <v>31.3.21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73966</v>
          </cell>
        </row>
        <row r="12">
          <cell r="B12" t="str">
            <v>קרן י'</v>
          </cell>
          <cell r="N12">
            <v>1809480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03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85" zoomScaleNormal="85" workbookViewId="0">
      <selection activeCell="J7" sqref="J7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19.7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21" width="9.375" style="163" customWidth="1"/>
    <col min="22" max="24" width="9.375" style="163" hidden="1" customWidth="1"/>
    <col min="2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 customWidth="1"/>
    <col min="96" max="98" width="0" style="56" hidden="1" customWidth="1"/>
    <col min="99" max="16384" width="7.75" style="56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31.3.21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6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 t="s">
        <v>4</v>
      </c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7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21250380.908450522</v>
      </c>
      <c r="K11" s="51">
        <f t="shared" ref="K11:CG11" si="9">SUM(K12,K25,K393,K418,K455,K487,K495)</f>
        <v>0</v>
      </c>
      <c r="L11" s="51">
        <f t="shared" si="9"/>
        <v>76458.63</v>
      </c>
      <c r="M11" s="51">
        <f t="shared" si="9"/>
        <v>1901445.22</v>
      </c>
      <c r="N11" s="51">
        <f t="shared" si="9"/>
        <v>0</v>
      </c>
      <c r="O11" s="51">
        <f t="shared" si="9"/>
        <v>346729.89899999998</v>
      </c>
      <c r="P11" s="51">
        <f t="shared" si="9"/>
        <v>234363.51699999999</v>
      </c>
      <c r="Q11" s="51">
        <f t="shared" si="9"/>
        <v>3622760.7518730927</v>
      </c>
      <c r="R11" s="51">
        <f t="shared" si="9"/>
        <v>197350.655</v>
      </c>
      <c r="S11" s="51">
        <f t="shared" si="9"/>
        <v>1086372.4450000001</v>
      </c>
      <c r="T11" s="51">
        <f t="shared" si="9"/>
        <v>987389.66599999997</v>
      </c>
      <c r="U11" s="51">
        <f t="shared" si="9"/>
        <v>6196483.9359999998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228867.99299999999</v>
      </c>
      <c r="Z11" s="51">
        <f t="shared" si="9"/>
        <v>215282.277</v>
      </c>
      <c r="AA11" s="51">
        <f t="shared" si="9"/>
        <v>747593.55700000003</v>
      </c>
      <c r="AB11" s="51">
        <f t="shared" si="9"/>
        <v>336579.21500000003</v>
      </c>
      <c r="AC11" s="51">
        <f t="shared" si="9"/>
        <v>220084.90700000001</v>
      </c>
      <c r="AD11" s="51">
        <f t="shared" si="9"/>
        <v>2110658.0929999999</v>
      </c>
      <c r="AE11" s="51">
        <f t="shared" si="9"/>
        <v>294920.66200000001</v>
      </c>
      <c r="AF11" s="51">
        <f t="shared" si="9"/>
        <v>115055.47100000001</v>
      </c>
      <c r="AG11" s="51">
        <f t="shared" si="9"/>
        <v>79685.612999999998</v>
      </c>
      <c r="AH11" s="51">
        <f t="shared" si="9"/>
        <v>135117.60757742391</v>
      </c>
      <c r="AI11" s="51">
        <f t="shared" si="9"/>
        <v>31764.013999999999</v>
      </c>
      <c r="AJ11" s="51">
        <f t="shared" si="9"/>
        <v>181591.25599999999</v>
      </c>
      <c r="AK11" s="51">
        <f t="shared" si="9"/>
        <v>1595191.7560000001</v>
      </c>
      <c r="AL11" s="51">
        <f t="shared" si="9"/>
        <v>308633.76699999999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2045861.618450515</v>
      </c>
      <c r="K12" s="54">
        <f t="shared" ref="K12:BV12" si="12">SUM(K13,K21)</f>
        <v>0</v>
      </c>
      <c r="L12" s="54">
        <f t="shared" si="12"/>
        <v>3690.32</v>
      </c>
      <c r="M12" s="54">
        <f t="shared" si="12"/>
        <v>258246.99999999997</v>
      </c>
      <c r="N12" s="54">
        <f t="shared" si="12"/>
        <v>0</v>
      </c>
      <c r="O12" s="54">
        <f t="shared" si="12"/>
        <v>17317.529000000039</v>
      </c>
      <c r="P12" s="54">
        <f t="shared" si="12"/>
        <v>35830.42700000004</v>
      </c>
      <c r="Q12" s="54">
        <f t="shared" si="12"/>
        <v>737528.35187309328</v>
      </c>
      <c r="R12" s="54">
        <f t="shared" si="12"/>
        <v>9183.9050000000097</v>
      </c>
      <c r="S12" s="54">
        <f t="shared" si="12"/>
        <v>71428.995000000214</v>
      </c>
      <c r="T12" s="54">
        <f t="shared" si="12"/>
        <v>46235.075999999986</v>
      </c>
      <c r="U12" s="54">
        <f t="shared" si="12"/>
        <v>216563.80599999768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22036.723000000002</v>
      </c>
      <c r="Z12" s="54">
        <f t="shared" si="12"/>
        <v>9683.6570000000011</v>
      </c>
      <c r="AA12" s="54">
        <f t="shared" si="12"/>
        <v>71522.05699999987</v>
      </c>
      <c r="AB12" s="54">
        <f t="shared" si="12"/>
        <v>16574.474999999951</v>
      </c>
      <c r="AC12" s="54">
        <f t="shared" si="12"/>
        <v>27415.426999999989</v>
      </c>
      <c r="AD12" s="54">
        <f t="shared" si="12"/>
        <v>145948.4430000002</v>
      </c>
      <c r="AE12" s="54">
        <f t="shared" si="12"/>
        <v>46566.542000000023</v>
      </c>
      <c r="AF12" s="54">
        <f t="shared" si="12"/>
        <v>18218.92099999998</v>
      </c>
      <c r="AG12" s="54">
        <f t="shared" si="12"/>
        <v>13106.672999999981</v>
      </c>
      <c r="AH12" s="54">
        <f t="shared" si="12"/>
        <v>20573.757577423898</v>
      </c>
      <c r="AI12" s="54">
        <f t="shared" si="12"/>
        <v>1411.9539999999972</v>
      </c>
      <c r="AJ12" s="54">
        <f t="shared" si="12"/>
        <v>14287.045999999977</v>
      </c>
      <c r="AK12" s="54">
        <f t="shared" si="12"/>
        <v>188662.36600000007</v>
      </c>
      <c r="AL12" s="54">
        <f t="shared" si="12"/>
        <v>53828.166999999958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2045861.618450515</v>
      </c>
      <c r="K13" s="54">
        <f t="shared" ref="K13:BB13" si="14">SUM(K14:K20)</f>
        <v>0</v>
      </c>
      <c r="L13" s="54">
        <f t="shared" si="14"/>
        <v>3690.32</v>
      </c>
      <c r="M13" s="54">
        <f t="shared" si="14"/>
        <v>258246.99999999997</v>
      </c>
      <c r="N13" s="54">
        <f t="shared" si="14"/>
        <v>0</v>
      </c>
      <c r="O13" s="54">
        <f t="shared" si="14"/>
        <v>17317.529000000039</v>
      </c>
      <c r="P13" s="54">
        <f t="shared" si="14"/>
        <v>35830.42700000004</v>
      </c>
      <c r="Q13" s="54">
        <f t="shared" si="14"/>
        <v>737528.35187309328</v>
      </c>
      <c r="R13" s="54">
        <f t="shared" si="14"/>
        <v>9183.9050000000097</v>
      </c>
      <c r="S13" s="54">
        <f t="shared" si="14"/>
        <v>71428.995000000214</v>
      </c>
      <c r="T13" s="54">
        <f t="shared" si="14"/>
        <v>46235.075999999986</v>
      </c>
      <c r="U13" s="54">
        <f t="shared" si="14"/>
        <v>216563.80599999768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22036.723000000002</v>
      </c>
      <c r="Z13" s="54">
        <f t="shared" si="14"/>
        <v>9683.6570000000011</v>
      </c>
      <c r="AA13" s="54">
        <f t="shared" si="14"/>
        <v>71522.05699999987</v>
      </c>
      <c r="AB13" s="54">
        <f t="shared" si="14"/>
        <v>16574.474999999951</v>
      </c>
      <c r="AC13" s="54">
        <f t="shared" si="14"/>
        <v>27415.426999999989</v>
      </c>
      <c r="AD13" s="54">
        <f t="shared" si="14"/>
        <v>145948.4430000002</v>
      </c>
      <c r="AE13" s="54">
        <f t="shared" si="14"/>
        <v>46566.542000000023</v>
      </c>
      <c r="AF13" s="54">
        <f t="shared" si="14"/>
        <v>18218.92099999998</v>
      </c>
      <c r="AG13" s="54">
        <f t="shared" si="14"/>
        <v>13106.672999999981</v>
      </c>
      <c r="AH13" s="54">
        <f t="shared" si="14"/>
        <v>20573.757577423898</v>
      </c>
      <c r="AI13" s="54">
        <f t="shared" si="14"/>
        <v>1411.9539999999972</v>
      </c>
      <c r="AJ13" s="54">
        <f t="shared" si="14"/>
        <v>14287.045999999977</v>
      </c>
      <c r="AK13" s="54">
        <f t="shared" si="14"/>
        <v>188662.36600000007</v>
      </c>
      <c r="AL13" s="54">
        <f t="shared" si="14"/>
        <v>53828.166999999958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1628563.358450515</v>
      </c>
      <c r="K14" s="64"/>
      <c r="L14" s="64">
        <v>2472.36</v>
      </c>
      <c r="M14" s="64">
        <f>165908.24+5480</f>
        <v>171388.24</v>
      </c>
      <c r="N14" s="64"/>
      <c r="O14" s="64">
        <f>13982.32+115.71900000004</f>
        <v>14098.039000000039</v>
      </c>
      <c r="P14" s="64">
        <f>17137.41+722.567000000039</f>
        <v>17859.977000000039</v>
      </c>
      <c r="Q14" s="64">
        <f>473935.63+93753.8118730932</f>
        <v>567689.44187309325</v>
      </c>
      <c r="R14" s="64">
        <f>10305.43-1121.52499999999</f>
        <v>9183.9050000000097</v>
      </c>
      <c r="S14" s="64">
        <f>70363.91-239.654999999795</f>
        <v>70124.255000000208</v>
      </c>
      <c r="T14" s="64">
        <f>43168.31-93.064000000013</f>
        <v>43075.245999999985</v>
      </c>
      <c r="U14" s="64">
        <f>208898.04-563.804000002332</f>
        <v>208334.23599999768</v>
      </c>
      <c r="V14" s="64"/>
      <c r="W14" s="64"/>
      <c r="X14" s="64"/>
      <c r="Y14" s="64">
        <f>22010.35-11.1169999999984</f>
        <v>21999.233</v>
      </c>
      <c r="Z14" s="64">
        <f>9320.92+315.807000000001</f>
        <v>9636.7270000000008</v>
      </c>
      <c r="AA14" s="64">
        <f>70661.88+734.386999999871</f>
        <v>71396.266999999876</v>
      </c>
      <c r="AB14" s="64">
        <f>14221.6-99.8650000000489</f>
        <v>14121.734999999951</v>
      </c>
      <c r="AC14" s="64">
        <f>18684.08+402.636999999988</f>
        <v>19086.71699999999</v>
      </c>
      <c r="AD14" s="64">
        <f>74740.09-2507.3169999998</f>
        <v>72232.77300000019</v>
      </c>
      <c r="AE14" s="64">
        <f>31892.48-86.1379999999772</f>
        <v>31806.342000000022</v>
      </c>
      <c r="AF14" s="64">
        <f>11999.61-48.50900000002</f>
        <v>11951.100999999981</v>
      </c>
      <c r="AG14" s="64">
        <f>9827.6-19.0470000000204</f>
        <v>9808.5529999999799</v>
      </c>
      <c r="AH14" s="64">
        <f>18512.6-3841.4724225761</f>
        <v>14671.127577423898</v>
      </c>
      <c r="AI14" s="64">
        <f>1252.38-0.586000000002969</f>
        <v>1251.7939999999971</v>
      </c>
      <c r="AJ14" s="64">
        <f>14382.11-241.294000000024</f>
        <v>14140.815999999977</v>
      </c>
      <c r="AK14" s="64">
        <f>183737.5-551.233999999938</f>
        <v>183186.26600000006</v>
      </c>
      <c r="AL14" s="64">
        <f>49705.23-657.023000000044</f>
        <v>49048.206999999958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413210.48</v>
      </c>
      <c r="K15" s="64"/>
      <c r="L15" s="64">
        <v>1217.96</v>
      </c>
      <c r="M15" s="64">
        <v>82770.98</v>
      </c>
      <c r="N15" s="64"/>
      <c r="O15" s="64">
        <v>3219.49</v>
      </c>
      <c r="P15" s="64">
        <v>17970.45</v>
      </c>
      <c r="Q15" s="64">
        <v>169838.91</v>
      </c>
      <c r="R15" s="64"/>
      <c r="S15" s="64">
        <v>1304.74</v>
      </c>
      <c r="T15" s="64">
        <v>3159.83</v>
      </c>
      <c r="U15" s="64">
        <v>8229.57</v>
      </c>
      <c r="V15" s="64"/>
      <c r="W15" s="64"/>
      <c r="X15" s="64"/>
      <c r="Y15" s="64">
        <v>37.49</v>
      </c>
      <c r="Z15" s="64">
        <v>46.93</v>
      </c>
      <c r="AA15" s="64">
        <v>125.79</v>
      </c>
      <c r="AB15" s="64">
        <v>2452.7399999999998</v>
      </c>
      <c r="AC15" s="64">
        <v>8328.7099999999991</v>
      </c>
      <c r="AD15" s="64">
        <v>73715.67</v>
      </c>
      <c r="AE15" s="64">
        <v>14760.2</v>
      </c>
      <c r="AF15" s="64">
        <v>6267.82</v>
      </c>
      <c r="AG15" s="64">
        <v>3298.12</v>
      </c>
      <c r="AH15" s="64">
        <v>5902.63</v>
      </c>
      <c r="AI15" s="64">
        <v>160.16</v>
      </c>
      <c r="AJ15" s="64">
        <v>146.22999999999999</v>
      </c>
      <c r="AK15" s="64">
        <v>5476.1</v>
      </c>
      <c r="AL15" s="64">
        <v>4779.96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4087.78</v>
      </c>
      <c r="K16" s="64"/>
      <c r="L16" s="64"/>
      <c r="M16" s="64">
        <v>4087.78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18817217.130000006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71845.62</v>
      </c>
      <c r="M25" s="54">
        <f t="shared" si="18"/>
        <v>1526652.04</v>
      </c>
      <c r="N25" s="54">
        <f t="shared" si="18"/>
        <v>0</v>
      </c>
      <c r="O25" s="54">
        <f t="shared" si="18"/>
        <v>323802.70999999996</v>
      </c>
      <c r="P25" s="54">
        <f t="shared" si="18"/>
        <v>198066.28999999998</v>
      </c>
      <c r="Q25" s="54">
        <f t="shared" si="18"/>
        <v>2759308.09</v>
      </c>
      <c r="R25" s="54">
        <f t="shared" si="18"/>
        <v>186660.8</v>
      </c>
      <c r="S25" s="54">
        <f t="shared" si="18"/>
        <v>1010548.4699999999</v>
      </c>
      <c r="T25" s="54">
        <f t="shared" si="18"/>
        <v>941154.59</v>
      </c>
      <c r="U25" s="54">
        <f t="shared" si="18"/>
        <v>5910877.8500000015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206312.47</v>
      </c>
      <c r="Z25" s="54">
        <f t="shared" si="18"/>
        <v>205598.62</v>
      </c>
      <c r="AA25" s="54">
        <f t="shared" si="18"/>
        <v>668938.32000000007</v>
      </c>
      <c r="AB25" s="54">
        <f t="shared" si="18"/>
        <v>315643.03000000003</v>
      </c>
      <c r="AC25" s="54">
        <f t="shared" si="18"/>
        <v>192669.48</v>
      </c>
      <c r="AD25" s="54">
        <f t="shared" si="18"/>
        <v>1928484.7299999997</v>
      </c>
      <c r="AE25" s="54">
        <f t="shared" si="18"/>
        <v>243796.88999999998</v>
      </c>
      <c r="AF25" s="54">
        <f t="shared" si="18"/>
        <v>95441.310000000012</v>
      </c>
      <c r="AG25" s="54">
        <f t="shared" si="18"/>
        <v>65347.420000000006</v>
      </c>
      <c r="AH25" s="54">
        <f t="shared" si="18"/>
        <v>114048.03000000001</v>
      </c>
      <c r="AI25" s="54">
        <f t="shared" si="18"/>
        <v>30352.06</v>
      </c>
      <c r="AJ25" s="54">
        <f t="shared" si="18"/>
        <v>167304.21000000002</v>
      </c>
      <c r="AK25" s="54">
        <f t="shared" si="18"/>
        <v>1399558.5</v>
      </c>
      <c r="AL25" s="54">
        <f t="shared" si="18"/>
        <v>254805.6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7036870.709999999</v>
      </c>
      <c r="K26" s="54">
        <f>SUM(K27,K37)</f>
        <v>0</v>
      </c>
      <c r="L26" s="54">
        <f t="shared" ref="L26:BW26" si="20">SUM(L27,L37)</f>
        <v>28587.89</v>
      </c>
      <c r="M26" s="54">
        <f t="shared" si="20"/>
        <v>247013.49</v>
      </c>
      <c r="N26" s="54">
        <f t="shared" si="20"/>
        <v>0</v>
      </c>
      <c r="O26" s="54">
        <f t="shared" si="20"/>
        <v>260416.07</v>
      </c>
      <c r="P26" s="54">
        <f t="shared" si="20"/>
        <v>11889.57</v>
      </c>
      <c r="Q26" s="54">
        <f t="shared" si="20"/>
        <v>695386.96000000008</v>
      </c>
      <c r="R26" s="54">
        <f t="shared" si="20"/>
        <v>178234.95</v>
      </c>
      <c r="S26" s="54">
        <f t="shared" si="20"/>
        <v>880278.63</v>
      </c>
      <c r="T26" s="54">
        <f t="shared" si="20"/>
        <v>69530.23</v>
      </c>
      <c r="U26" s="54">
        <f t="shared" si="20"/>
        <v>2312140.2500000005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181066.56000000003</v>
      </c>
      <c r="Z26" s="54">
        <f t="shared" si="20"/>
        <v>0</v>
      </c>
      <c r="AA26" s="54">
        <f t="shared" si="20"/>
        <v>210853.34000000003</v>
      </c>
      <c r="AB26" s="54">
        <f t="shared" si="20"/>
        <v>265967.31</v>
      </c>
      <c r="AC26" s="54">
        <f t="shared" si="20"/>
        <v>18002.009999999998</v>
      </c>
      <c r="AD26" s="54">
        <f t="shared" si="20"/>
        <v>665157.25999999989</v>
      </c>
      <c r="AE26" s="54">
        <f t="shared" si="20"/>
        <v>37409.279999999999</v>
      </c>
      <c r="AF26" s="54">
        <f t="shared" si="20"/>
        <v>21257.33</v>
      </c>
      <c r="AG26" s="54">
        <f t="shared" si="20"/>
        <v>18787.5</v>
      </c>
      <c r="AH26" s="54">
        <f t="shared" si="20"/>
        <v>46395.969999999994</v>
      </c>
      <c r="AI26" s="54">
        <f t="shared" si="20"/>
        <v>7613.51</v>
      </c>
      <c r="AJ26" s="54">
        <f t="shared" si="20"/>
        <v>137427.52000000002</v>
      </c>
      <c r="AK26" s="54">
        <f t="shared" si="20"/>
        <v>649851.91</v>
      </c>
      <c r="AL26" s="54">
        <f t="shared" si="20"/>
        <v>93603.170000000013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6903232.2100000009</v>
      </c>
      <c r="K27" s="77">
        <f>SUM(K28,K35:K36)</f>
        <v>0</v>
      </c>
      <c r="L27" s="77">
        <f t="shared" ref="L27:BW27" si="23">SUM(L28,L35:L36)</f>
        <v>28587.89</v>
      </c>
      <c r="M27" s="77">
        <f t="shared" si="23"/>
        <v>247013.49</v>
      </c>
      <c r="N27" s="77">
        <f t="shared" si="23"/>
        <v>0</v>
      </c>
      <c r="O27" s="77">
        <f t="shared" si="23"/>
        <v>260416.07</v>
      </c>
      <c r="P27" s="77">
        <f t="shared" si="23"/>
        <v>11889.57</v>
      </c>
      <c r="Q27" s="77">
        <f t="shared" si="23"/>
        <v>695386.96000000008</v>
      </c>
      <c r="R27" s="77">
        <f t="shared" si="23"/>
        <v>178234.95</v>
      </c>
      <c r="S27" s="77">
        <f t="shared" si="23"/>
        <v>880278.63</v>
      </c>
      <c r="T27" s="77">
        <f t="shared" si="23"/>
        <v>41173.5</v>
      </c>
      <c r="U27" s="77">
        <f t="shared" si="23"/>
        <v>2220397.9000000004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179578.39</v>
      </c>
      <c r="Z27" s="77">
        <f t="shared" si="23"/>
        <v>0</v>
      </c>
      <c r="AA27" s="77">
        <f t="shared" si="23"/>
        <v>210853.34000000003</v>
      </c>
      <c r="AB27" s="77">
        <f t="shared" si="23"/>
        <v>263341.03999999998</v>
      </c>
      <c r="AC27" s="77">
        <f t="shared" si="23"/>
        <v>18002.009999999998</v>
      </c>
      <c r="AD27" s="77">
        <f t="shared" si="23"/>
        <v>655732.27999999991</v>
      </c>
      <c r="AE27" s="77">
        <f t="shared" si="23"/>
        <v>37409.279999999999</v>
      </c>
      <c r="AF27" s="77">
        <f t="shared" si="23"/>
        <v>21257.33</v>
      </c>
      <c r="AG27" s="77">
        <f t="shared" si="23"/>
        <v>18787.5</v>
      </c>
      <c r="AH27" s="77">
        <f t="shared" si="23"/>
        <v>46395.969999999994</v>
      </c>
      <c r="AI27" s="77">
        <f t="shared" si="23"/>
        <v>7613.51</v>
      </c>
      <c r="AJ27" s="77">
        <f t="shared" si="23"/>
        <v>137427.52000000002</v>
      </c>
      <c r="AK27" s="77">
        <f t="shared" si="23"/>
        <v>649851.91</v>
      </c>
      <c r="AL27" s="77">
        <f t="shared" si="23"/>
        <v>93603.170000000013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6874644.3200000003</v>
      </c>
      <c r="K28" s="77">
        <f>SUM(K29:K33)</f>
        <v>0</v>
      </c>
      <c r="L28" s="77">
        <f t="shared" ref="L28:BW28" si="25">SUM(L29:L33)</f>
        <v>0</v>
      </c>
      <c r="M28" s="77">
        <f t="shared" si="25"/>
        <v>247013.49</v>
      </c>
      <c r="N28" s="77">
        <f t="shared" si="25"/>
        <v>0</v>
      </c>
      <c r="O28" s="77">
        <f t="shared" si="25"/>
        <v>260416.07</v>
      </c>
      <c r="P28" s="77">
        <f t="shared" si="25"/>
        <v>11889.57</v>
      </c>
      <c r="Q28" s="77">
        <f t="shared" si="25"/>
        <v>695386.96000000008</v>
      </c>
      <c r="R28" s="77">
        <f t="shared" si="25"/>
        <v>178234.95</v>
      </c>
      <c r="S28" s="77">
        <f t="shared" si="25"/>
        <v>880278.63</v>
      </c>
      <c r="T28" s="77">
        <f t="shared" si="25"/>
        <v>41173.5</v>
      </c>
      <c r="U28" s="77">
        <f t="shared" si="25"/>
        <v>2220397.9000000004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179578.39</v>
      </c>
      <c r="Z28" s="77">
        <f t="shared" si="25"/>
        <v>0</v>
      </c>
      <c r="AA28" s="77">
        <f t="shared" si="25"/>
        <v>210853.34000000003</v>
      </c>
      <c r="AB28" s="77">
        <f t="shared" si="25"/>
        <v>263341.03999999998</v>
      </c>
      <c r="AC28" s="77">
        <f t="shared" si="25"/>
        <v>18002.009999999998</v>
      </c>
      <c r="AD28" s="77">
        <f t="shared" si="25"/>
        <v>655732.27999999991</v>
      </c>
      <c r="AE28" s="77">
        <f t="shared" si="25"/>
        <v>37409.279999999999</v>
      </c>
      <c r="AF28" s="77">
        <f t="shared" si="25"/>
        <v>21257.33</v>
      </c>
      <c r="AG28" s="77">
        <f t="shared" si="25"/>
        <v>18787.5</v>
      </c>
      <c r="AH28" s="77">
        <f t="shared" si="25"/>
        <v>46395.969999999994</v>
      </c>
      <c r="AI28" s="77">
        <f t="shared" si="25"/>
        <v>7613.51</v>
      </c>
      <c r="AJ28" s="77">
        <f t="shared" si="25"/>
        <v>137427.52000000002</v>
      </c>
      <c r="AK28" s="77">
        <f t="shared" si="25"/>
        <v>649851.91</v>
      </c>
      <c r="AL28" s="77">
        <f t="shared" si="25"/>
        <v>93603.170000000013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2772093.6999999997</v>
      </c>
      <c r="K29" s="64"/>
      <c r="L29" s="64"/>
      <c r="M29" s="64">
        <v>67651.72</v>
      </c>
      <c r="N29" s="64"/>
      <c r="O29" s="64">
        <v>131206.09</v>
      </c>
      <c r="P29" s="64"/>
      <c r="Q29" s="64">
        <v>257850.67</v>
      </c>
      <c r="R29" s="64"/>
      <c r="S29" s="64">
        <v>420592.74</v>
      </c>
      <c r="T29" s="64"/>
      <c r="U29" s="64">
        <v>820758.4</v>
      </c>
      <c r="V29" s="64"/>
      <c r="W29" s="64"/>
      <c r="X29" s="64"/>
      <c r="Y29" s="64">
        <v>93094.18</v>
      </c>
      <c r="Z29" s="64"/>
      <c r="AA29" s="64">
        <v>87708.24</v>
      </c>
      <c r="AB29" s="64">
        <v>138257.60999999999</v>
      </c>
      <c r="AC29" s="64"/>
      <c r="AD29" s="64">
        <v>338978.63</v>
      </c>
      <c r="AE29" s="64">
        <v>15742.2</v>
      </c>
      <c r="AF29" s="64">
        <v>8069.26</v>
      </c>
      <c r="AG29" s="64">
        <v>7115.3</v>
      </c>
      <c r="AH29" s="64">
        <v>18923.810000000001</v>
      </c>
      <c r="AI29" s="64">
        <v>2960.95</v>
      </c>
      <c r="AJ29" s="64">
        <v>59516.09</v>
      </c>
      <c r="AK29" s="64">
        <v>303667.81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3500237.3000000003</v>
      </c>
      <c r="K30" s="64"/>
      <c r="L30" s="64"/>
      <c r="M30" s="64">
        <v>179361.77</v>
      </c>
      <c r="N30" s="64"/>
      <c r="O30" s="64">
        <v>118598.34</v>
      </c>
      <c r="P30" s="64">
        <v>11889.57</v>
      </c>
      <c r="Q30" s="64">
        <v>433093.36</v>
      </c>
      <c r="R30" s="64">
        <v>16298.37</v>
      </c>
      <c r="S30" s="64">
        <v>369998.35</v>
      </c>
      <c r="T30" s="64">
        <v>41173.5</v>
      </c>
      <c r="U30" s="64">
        <v>1083454.03</v>
      </c>
      <c r="V30" s="64"/>
      <c r="W30" s="64"/>
      <c r="X30" s="64"/>
      <c r="Y30" s="64">
        <v>86484.21</v>
      </c>
      <c r="Z30" s="64"/>
      <c r="AA30" s="64">
        <v>123145.1</v>
      </c>
      <c r="AB30" s="64">
        <v>124752.63</v>
      </c>
      <c r="AC30" s="64">
        <v>11302.48</v>
      </c>
      <c r="AD30" s="64">
        <v>315092.05</v>
      </c>
      <c r="AE30" s="64">
        <v>21518.89</v>
      </c>
      <c r="AF30" s="64">
        <v>12494.17</v>
      </c>
      <c r="AG30" s="64">
        <v>11672.2</v>
      </c>
      <c r="AH30" s="64">
        <v>25818.67</v>
      </c>
      <c r="AI30" s="64">
        <v>4084.83</v>
      </c>
      <c r="AJ30" s="64">
        <v>77411.48</v>
      </c>
      <c r="AK30" s="64">
        <v>345184.2</v>
      </c>
      <c r="AL30" s="64">
        <v>87409.1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29863.039999999997</v>
      </c>
      <c r="K31" s="64"/>
      <c r="L31" s="64"/>
      <c r="M31" s="64"/>
      <c r="N31" s="64"/>
      <c r="O31" s="64">
        <v>9113.07</v>
      </c>
      <c r="P31" s="64"/>
      <c r="Q31" s="64">
        <v>4442.93</v>
      </c>
      <c r="R31" s="64">
        <v>9919.6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330.8</v>
      </c>
      <c r="AC31" s="64">
        <v>2000</v>
      </c>
      <c r="AD31" s="64">
        <v>1661.6</v>
      </c>
      <c r="AE31" s="64">
        <v>148.19</v>
      </c>
      <c r="AF31" s="64">
        <v>25.63</v>
      </c>
      <c r="AG31" s="64"/>
      <c r="AH31" s="64">
        <v>1653.49</v>
      </c>
      <c r="AI31" s="64">
        <v>567.73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572450.28</v>
      </c>
      <c r="K33" s="64"/>
      <c r="L33" s="64"/>
      <c r="M33" s="64"/>
      <c r="N33" s="64"/>
      <c r="O33" s="64">
        <v>1498.57</v>
      </c>
      <c r="P33" s="64"/>
      <c r="Q33" s="64"/>
      <c r="R33" s="64">
        <v>152016.98000000001</v>
      </c>
      <c r="S33" s="64">
        <v>89687.54</v>
      </c>
      <c r="T33" s="64"/>
      <c r="U33" s="64">
        <v>316185.46999999997</v>
      </c>
      <c r="V33" s="64"/>
      <c r="W33" s="64"/>
      <c r="X33" s="64"/>
      <c r="Y33" s="64"/>
      <c r="Z33" s="64"/>
      <c r="AA33" s="64"/>
      <c r="AB33" s="64"/>
      <c r="AC33" s="64">
        <v>4699.53</v>
      </c>
      <c r="AD33" s="64"/>
      <c r="AE33" s="64"/>
      <c r="AF33" s="64">
        <v>668.27</v>
      </c>
      <c r="AG33" s="64"/>
      <c r="AH33" s="64"/>
      <c r="AI33" s="64"/>
      <c r="AJ33" s="64">
        <v>499.95</v>
      </c>
      <c r="AK33" s="64">
        <v>999.9</v>
      </c>
      <c r="AL33" s="64">
        <v>6194.07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28587.89</v>
      </c>
      <c r="K34" s="66">
        <f>SUM(K35:K36)</f>
        <v>0</v>
      </c>
      <c r="L34" s="66">
        <f t="shared" ref="L34:BW34" si="27">SUM(L35:L36)</f>
        <v>28587.89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28587.89</v>
      </c>
      <c r="K35" s="83"/>
      <c r="L35" s="83">
        <v>28587.89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133638.5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28356.73</v>
      </c>
      <c r="U37" s="77">
        <f t="shared" si="30"/>
        <v>91742.35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1488.17</v>
      </c>
      <c r="Z37" s="77">
        <f t="shared" si="30"/>
        <v>0</v>
      </c>
      <c r="AA37" s="77">
        <f t="shared" si="30"/>
        <v>0</v>
      </c>
      <c r="AB37" s="77">
        <f t="shared" si="30"/>
        <v>2626.27</v>
      </c>
      <c r="AC37" s="77">
        <f t="shared" si="30"/>
        <v>0</v>
      </c>
      <c r="AD37" s="77">
        <f t="shared" si="30"/>
        <v>9424.98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133638.5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28356.73</v>
      </c>
      <c r="U38" s="77">
        <f t="shared" si="32"/>
        <v>91742.35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1488.17</v>
      </c>
      <c r="Z38" s="77">
        <f t="shared" si="32"/>
        <v>0</v>
      </c>
      <c r="AA38" s="77">
        <f t="shared" si="32"/>
        <v>0</v>
      </c>
      <c r="AB38" s="77">
        <f t="shared" si="32"/>
        <v>2626.27</v>
      </c>
      <c r="AC38" s="77">
        <f t="shared" si="32"/>
        <v>0</v>
      </c>
      <c r="AD38" s="77">
        <f t="shared" si="32"/>
        <v>9424.98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133638.5</v>
      </c>
      <c r="K39" s="64"/>
      <c r="L39" s="64"/>
      <c r="M39" s="64"/>
      <c r="N39" s="64"/>
      <c r="O39" s="64"/>
      <c r="P39" s="64"/>
      <c r="Q39" s="64"/>
      <c r="R39" s="64"/>
      <c r="S39" s="64"/>
      <c r="T39" s="64">
        <v>28356.73</v>
      </c>
      <c r="U39" s="64">
        <v>91742.35</v>
      </c>
      <c r="V39" s="64"/>
      <c r="W39" s="64"/>
      <c r="X39" s="64"/>
      <c r="Y39" s="64">
        <v>1488.17</v>
      </c>
      <c r="Z39" s="64"/>
      <c r="AA39" s="64"/>
      <c r="AB39" s="64">
        <v>2626.27</v>
      </c>
      <c r="AC39" s="64"/>
      <c r="AD39" s="64">
        <v>9424.98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0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2622216.5900000008</v>
      </c>
      <c r="K97" s="54">
        <f>SUM(K98,K136)</f>
        <v>0</v>
      </c>
      <c r="L97" s="54">
        <f t="shared" ref="L97:BW97" si="70">SUM(L98,L136)</f>
        <v>3459.85</v>
      </c>
      <c r="M97" s="54">
        <f t="shared" si="70"/>
        <v>135169.13999999998</v>
      </c>
      <c r="N97" s="54">
        <f t="shared" si="70"/>
        <v>0</v>
      </c>
      <c r="O97" s="54">
        <f t="shared" si="70"/>
        <v>26732.170000000002</v>
      </c>
      <c r="P97" s="54">
        <f t="shared" si="70"/>
        <v>0</v>
      </c>
      <c r="Q97" s="54">
        <f t="shared" si="70"/>
        <v>235087.42999999996</v>
      </c>
      <c r="R97" s="54">
        <f t="shared" si="70"/>
        <v>3502.55</v>
      </c>
      <c r="S97" s="54">
        <f t="shared" si="70"/>
        <v>113699.46</v>
      </c>
      <c r="T97" s="54">
        <f t="shared" si="70"/>
        <v>2024.4</v>
      </c>
      <c r="U97" s="54">
        <f t="shared" si="70"/>
        <v>879506.83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20280.93</v>
      </c>
      <c r="Z97" s="54">
        <f t="shared" si="70"/>
        <v>1370.19</v>
      </c>
      <c r="AA97" s="54">
        <f t="shared" si="70"/>
        <v>141808.80000000002</v>
      </c>
      <c r="AB97" s="54">
        <f t="shared" si="70"/>
        <v>48873.770000000004</v>
      </c>
      <c r="AC97" s="54">
        <f t="shared" si="70"/>
        <v>7856.0199999999995</v>
      </c>
      <c r="AD97" s="54">
        <f t="shared" si="70"/>
        <v>557848.06000000006</v>
      </c>
      <c r="AE97" s="54">
        <f t="shared" si="70"/>
        <v>27254.199999999997</v>
      </c>
      <c r="AF97" s="54">
        <f t="shared" si="70"/>
        <v>12021.22</v>
      </c>
      <c r="AG97" s="54">
        <f t="shared" si="70"/>
        <v>9830.01</v>
      </c>
      <c r="AH97" s="54">
        <f t="shared" si="70"/>
        <v>7933.99</v>
      </c>
      <c r="AI97" s="54">
        <f t="shared" si="70"/>
        <v>4329.99</v>
      </c>
      <c r="AJ97" s="54">
        <f t="shared" si="70"/>
        <v>20075.22</v>
      </c>
      <c r="AK97" s="54">
        <f t="shared" si="70"/>
        <v>353034.80999999994</v>
      </c>
      <c r="AL97" s="54">
        <f t="shared" si="70"/>
        <v>10517.550000000001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2339609.3899999997</v>
      </c>
      <c r="K98" s="54">
        <f>SUM(K99,K115)</f>
        <v>0</v>
      </c>
      <c r="L98" s="54">
        <f t="shared" ref="L98:BW98" si="73">SUM(L99,L115)</f>
        <v>3293.81</v>
      </c>
      <c r="M98" s="54">
        <f t="shared" si="73"/>
        <v>131247.69999999998</v>
      </c>
      <c r="N98" s="54">
        <f t="shared" si="73"/>
        <v>0</v>
      </c>
      <c r="O98" s="54">
        <f t="shared" si="73"/>
        <v>26166.920000000002</v>
      </c>
      <c r="P98" s="54">
        <f t="shared" si="73"/>
        <v>0</v>
      </c>
      <c r="Q98" s="54">
        <f t="shared" si="73"/>
        <v>230526.54999999996</v>
      </c>
      <c r="R98" s="54">
        <f t="shared" si="73"/>
        <v>3502.55</v>
      </c>
      <c r="S98" s="54">
        <f t="shared" si="73"/>
        <v>84789.08</v>
      </c>
      <c r="T98" s="54">
        <f t="shared" si="73"/>
        <v>2024.4</v>
      </c>
      <c r="U98" s="54">
        <f t="shared" si="73"/>
        <v>685810.47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20280.93</v>
      </c>
      <c r="Z98" s="54">
        <f t="shared" si="73"/>
        <v>1370.19</v>
      </c>
      <c r="AA98" s="54">
        <f t="shared" si="73"/>
        <v>139463.07</v>
      </c>
      <c r="AB98" s="54">
        <f t="shared" si="73"/>
        <v>48394.65</v>
      </c>
      <c r="AC98" s="54">
        <f t="shared" si="73"/>
        <v>7727.7</v>
      </c>
      <c r="AD98" s="54">
        <f t="shared" si="73"/>
        <v>554763.56000000006</v>
      </c>
      <c r="AE98" s="54">
        <f t="shared" si="73"/>
        <v>26713.679999999997</v>
      </c>
      <c r="AF98" s="54">
        <f t="shared" si="73"/>
        <v>11851.64</v>
      </c>
      <c r="AG98" s="54">
        <f t="shared" si="73"/>
        <v>9688.7000000000007</v>
      </c>
      <c r="AH98" s="54">
        <f t="shared" si="73"/>
        <v>7888.0599999999995</v>
      </c>
      <c r="AI98" s="54">
        <f t="shared" si="73"/>
        <v>4329.99</v>
      </c>
      <c r="AJ98" s="54">
        <f t="shared" si="73"/>
        <v>19582.11</v>
      </c>
      <c r="AK98" s="54">
        <f t="shared" si="73"/>
        <v>309676.07999999996</v>
      </c>
      <c r="AL98" s="54">
        <f t="shared" si="73"/>
        <v>10517.550000000001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2114921.7999999993</v>
      </c>
      <c r="K99" s="54">
        <f>SUM(K100,K105,K110)</f>
        <v>0</v>
      </c>
      <c r="L99" s="54">
        <f t="shared" ref="L99:BW99" si="75">SUM(L100,L105,L110)</f>
        <v>2801.99</v>
      </c>
      <c r="M99" s="54">
        <f t="shared" si="75"/>
        <v>111168.01</v>
      </c>
      <c r="N99" s="54">
        <f t="shared" si="75"/>
        <v>0</v>
      </c>
      <c r="O99" s="54">
        <f t="shared" si="75"/>
        <v>22873.79</v>
      </c>
      <c r="P99" s="54">
        <f t="shared" si="75"/>
        <v>0</v>
      </c>
      <c r="Q99" s="54">
        <f t="shared" si="75"/>
        <v>205503.55999999997</v>
      </c>
      <c r="R99" s="54">
        <f t="shared" si="75"/>
        <v>3502.55</v>
      </c>
      <c r="S99" s="54">
        <f t="shared" si="75"/>
        <v>68336.84</v>
      </c>
      <c r="T99" s="54">
        <f t="shared" si="75"/>
        <v>2024.4</v>
      </c>
      <c r="U99" s="54">
        <f t="shared" si="75"/>
        <v>588262.2699999999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19757.16</v>
      </c>
      <c r="Z99" s="54">
        <f t="shared" si="75"/>
        <v>1120.26</v>
      </c>
      <c r="AA99" s="54">
        <f t="shared" si="75"/>
        <v>129966.32000000002</v>
      </c>
      <c r="AB99" s="54">
        <f t="shared" si="75"/>
        <v>45544.71</v>
      </c>
      <c r="AC99" s="54">
        <f t="shared" si="75"/>
        <v>7330.66</v>
      </c>
      <c r="AD99" s="54">
        <f t="shared" si="75"/>
        <v>524665.82000000007</v>
      </c>
      <c r="AE99" s="54">
        <f t="shared" si="75"/>
        <v>23894.809999999998</v>
      </c>
      <c r="AF99" s="54">
        <f t="shared" si="75"/>
        <v>10742.9</v>
      </c>
      <c r="AG99" s="54">
        <f t="shared" si="75"/>
        <v>8780.44</v>
      </c>
      <c r="AH99" s="54">
        <f t="shared" si="75"/>
        <v>7121.9</v>
      </c>
      <c r="AI99" s="54">
        <f t="shared" si="75"/>
        <v>4329.99</v>
      </c>
      <c r="AJ99" s="54">
        <f t="shared" si="75"/>
        <v>18315.54</v>
      </c>
      <c r="AK99" s="54">
        <f t="shared" si="75"/>
        <v>298360.32999999996</v>
      </c>
      <c r="AL99" s="54">
        <f t="shared" si="75"/>
        <v>10517.550000000001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1629752.48</v>
      </c>
      <c r="K100" s="77">
        <f>SUM(K101:K104)</f>
        <v>0</v>
      </c>
      <c r="L100" s="77">
        <f t="shared" ref="L100:BW100" si="77">SUM(L101:L104)</f>
        <v>1659.1699999999998</v>
      </c>
      <c r="M100" s="77">
        <f t="shared" si="77"/>
        <v>74017.34</v>
      </c>
      <c r="N100" s="77">
        <f t="shared" si="77"/>
        <v>0</v>
      </c>
      <c r="O100" s="77">
        <f t="shared" si="77"/>
        <v>11998.539999999999</v>
      </c>
      <c r="P100" s="77">
        <f t="shared" si="77"/>
        <v>0</v>
      </c>
      <c r="Q100" s="77">
        <f t="shared" si="77"/>
        <v>151328.31999999998</v>
      </c>
      <c r="R100" s="77">
        <f t="shared" si="77"/>
        <v>3502.55</v>
      </c>
      <c r="S100" s="77">
        <f t="shared" si="77"/>
        <v>64082.19</v>
      </c>
      <c r="T100" s="77">
        <f t="shared" si="77"/>
        <v>0</v>
      </c>
      <c r="U100" s="77">
        <f t="shared" si="77"/>
        <v>581813.93999999994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10750.070000000002</v>
      </c>
      <c r="Z100" s="77">
        <f t="shared" si="77"/>
        <v>0</v>
      </c>
      <c r="AA100" s="77">
        <f t="shared" si="77"/>
        <v>82192.110000000015</v>
      </c>
      <c r="AB100" s="77">
        <f t="shared" si="77"/>
        <v>34021.22</v>
      </c>
      <c r="AC100" s="77">
        <f t="shared" si="77"/>
        <v>4252.13</v>
      </c>
      <c r="AD100" s="77">
        <f t="shared" si="77"/>
        <v>364403.73000000004</v>
      </c>
      <c r="AE100" s="77">
        <f t="shared" si="77"/>
        <v>10852.65</v>
      </c>
      <c r="AF100" s="77">
        <f t="shared" si="77"/>
        <v>5826.12</v>
      </c>
      <c r="AG100" s="77">
        <f t="shared" si="77"/>
        <v>4116.59</v>
      </c>
      <c r="AH100" s="77">
        <f t="shared" si="77"/>
        <v>3675.45</v>
      </c>
      <c r="AI100" s="77">
        <f t="shared" si="77"/>
        <v>2826.68</v>
      </c>
      <c r="AJ100" s="77">
        <f t="shared" si="77"/>
        <v>10620.01</v>
      </c>
      <c r="AK100" s="77">
        <f t="shared" si="77"/>
        <v>202036.88</v>
      </c>
      <c r="AL100" s="77">
        <f t="shared" si="77"/>
        <v>5776.7900000000009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1215793</v>
      </c>
      <c r="K101" s="64"/>
      <c r="L101" s="64">
        <v>1327.09</v>
      </c>
      <c r="M101" s="64">
        <v>60816.21</v>
      </c>
      <c r="N101" s="64"/>
      <c r="O101" s="64">
        <v>7900.83</v>
      </c>
      <c r="P101" s="64"/>
      <c r="Q101" s="64">
        <v>91470.9</v>
      </c>
      <c r="R101" s="64"/>
      <c r="S101" s="64">
        <v>50282.07</v>
      </c>
      <c r="T101" s="64"/>
      <c r="U101" s="64">
        <v>500191.17</v>
      </c>
      <c r="V101" s="64"/>
      <c r="W101" s="64"/>
      <c r="X101" s="64"/>
      <c r="Y101" s="64">
        <v>3976.71</v>
      </c>
      <c r="Z101" s="64"/>
      <c r="AA101" s="64">
        <v>33808.04</v>
      </c>
      <c r="AB101" s="64">
        <v>24598.63</v>
      </c>
      <c r="AC101" s="64">
        <v>2976.63</v>
      </c>
      <c r="AD101" s="64">
        <v>277189.33</v>
      </c>
      <c r="AE101" s="64">
        <v>7955.88</v>
      </c>
      <c r="AF101" s="64">
        <v>4553.1000000000004</v>
      </c>
      <c r="AG101" s="64">
        <v>3136.99</v>
      </c>
      <c r="AH101" s="64">
        <v>2758.23</v>
      </c>
      <c r="AI101" s="64">
        <v>1419.94</v>
      </c>
      <c r="AJ101" s="64">
        <v>7076.56</v>
      </c>
      <c r="AK101" s="64">
        <v>133690.38</v>
      </c>
      <c r="AL101" s="64">
        <v>664.31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352259.4</v>
      </c>
      <c r="K102" s="64"/>
      <c r="L102" s="64">
        <v>146.78</v>
      </c>
      <c r="M102" s="64">
        <v>8264.41</v>
      </c>
      <c r="N102" s="64"/>
      <c r="O102" s="64">
        <v>1508.54</v>
      </c>
      <c r="P102" s="64"/>
      <c r="Q102" s="64">
        <v>53796.33</v>
      </c>
      <c r="R102" s="64">
        <v>3502.55</v>
      </c>
      <c r="S102" s="64">
        <v>9787.58</v>
      </c>
      <c r="T102" s="64"/>
      <c r="U102" s="64">
        <v>69187</v>
      </c>
      <c r="V102" s="64"/>
      <c r="W102" s="64"/>
      <c r="X102" s="64"/>
      <c r="Y102" s="64">
        <v>5387.26</v>
      </c>
      <c r="Z102" s="64"/>
      <c r="AA102" s="64">
        <v>47337.47</v>
      </c>
      <c r="AB102" s="64">
        <v>7658.59</v>
      </c>
      <c r="AC102" s="64">
        <v>641.83000000000004</v>
      </c>
      <c r="AD102" s="64">
        <v>65421.09</v>
      </c>
      <c r="AE102" s="64">
        <v>978.09</v>
      </c>
      <c r="AF102" s="64">
        <v>486.99</v>
      </c>
      <c r="AG102" s="64">
        <v>329.46</v>
      </c>
      <c r="AH102" s="64">
        <v>349.26</v>
      </c>
      <c r="AI102" s="64">
        <v>1348.1</v>
      </c>
      <c r="AJ102" s="64">
        <v>3476.32</v>
      </c>
      <c r="AK102" s="64">
        <v>67597.11</v>
      </c>
      <c r="AL102" s="64">
        <v>5054.6400000000003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61700.07999999998</v>
      </c>
      <c r="K103" s="64"/>
      <c r="L103" s="64">
        <v>185.3</v>
      </c>
      <c r="M103" s="64">
        <v>4936.72</v>
      </c>
      <c r="N103" s="64"/>
      <c r="O103" s="64">
        <v>2589.17</v>
      </c>
      <c r="P103" s="64"/>
      <c r="Q103" s="64">
        <v>6061.09</v>
      </c>
      <c r="R103" s="64"/>
      <c r="S103" s="64">
        <v>4012.54</v>
      </c>
      <c r="T103" s="64"/>
      <c r="U103" s="64">
        <v>12435.77</v>
      </c>
      <c r="V103" s="64"/>
      <c r="W103" s="64"/>
      <c r="X103" s="64"/>
      <c r="Y103" s="64">
        <v>1386.1</v>
      </c>
      <c r="Z103" s="64"/>
      <c r="AA103" s="64">
        <v>1046.5999999999999</v>
      </c>
      <c r="AB103" s="64">
        <v>1764</v>
      </c>
      <c r="AC103" s="64">
        <v>633.66999999999996</v>
      </c>
      <c r="AD103" s="64">
        <v>21793.31</v>
      </c>
      <c r="AE103" s="64">
        <v>1918.68</v>
      </c>
      <c r="AF103" s="64">
        <v>786.03</v>
      </c>
      <c r="AG103" s="64">
        <v>650.14</v>
      </c>
      <c r="AH103" s="64">
        <v>567.96</v>
      </c>
      <c r="AI103" s="64">
        <v>58.64</v>
      </c>
      <c r="AJ103" s="64">
        <v>67.13</v>
      </c>
      <c r="AK103" s="64">
        <v>749.39</v>
      </c>
      <c r="AL103" s="64">
        <v>57.84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410324.68</v>
      </c>
      <c r="K105" s="77">
        <f>SUM(K106:K109)</f>
        <v>0</v>
      </c>
      <c r="L105" s="77">
        <f t="shared" ref="L105:BW105" si="79">SUM(L106:L109)</f>
        <v>1142.8200000000002</v>
      </c>
      <c r="M105" s="77">
        <f t="shared" si="79"/>
        <v>37150.67</v>
      </c>
      <c r="N105" s="77">
        <f t="shared" si="79"/>
        <v>0</v>
      </c>
      <c r="O105" s="77">
        <f t="shared" si="79"/>
        <v>10875.25</v>
      </c>
      <c r="P105" s="77">
        <f t="shared" si="79"/>
        <v>0</v>
      </c>
      <c r="Q105" s="77">
        <f t="shared" si="79"/>
        <v>54175.24</v>
      </c>
      <c r="R105" s="77">
        <f t="shared" si="79"/>
        <v>0</v>
      </c>
      <c r="S105" s="77">
        <f t="shared" si="79"/>
        <v>4254.6499999999996</v>
      </c>
      <c r="T105" s="77">
        <f t="shared" si="79"/>
        <v>0</v>
      </c>
      <c r="U105" s="77">
        <f t="shared" si="79"/>
        <v>3714.5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8595.92</v>
      </c>
      <c r="Z105" s="77">
        <f t="shared" si="79"/>
        <v>1120.26</v>
      </c>
      <c r="AA105" s="77">
        <f t="shared" si="79"/>
        <v>40725.61</v>
      </c>
      <c r="AB105" s="77">
        <f t="shared" si="79"/>
        <v>8008.18</v>
      </c>
      <c r="AC105" s="77">
        <f t="shared" si="79"/>
        <v>2176.17</v>
      </c>
      <c r="AD105" s="77">
        <f t="shared" si="79"/>
        <v>117184.59999999999</v>
      </c>
      <c r="AE105" s="77">
        <f t="shared" si="79"/>
        <v>13042.16</v>
      </c>
      <c r="AF105" s="77">
        <f t="shared" si="79"/>
        <v>4916.78</v>
      </c>
      <c r="AG105" s="77">
        <f t="shared" si="79"/>
        <v>4663.8500000000004</v>
      </c>
      <c r="AH105" s="77">
        <f t="shared" si="79"/>
        <v>3446.45</v>
      </c>
      <c r="AI105" s="77">
        <f t="shared" si="79"/>
        <v>1502.9</v>
      </c>
      <c r="AJ105" s="77">
        <f t="shared" si="79"/>
        <v>6541.37</v>
      </c>
      <c r="AK105" s="77">
        <f t="shared" si="79"/>
        <v>82527.099999999991</v>
      </c>
      <c r="AL105" s="77">
        <f t="shared" si="79"/>
        <v>4560.2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105002.76000000001</v>
      </c>
      <c r="K106" s="64"/>
      <c r="L106" s="64">
        <v>397.55</v>
      </c>
      <c r="M106" s="64">
        <v>13417.05</v>
      </c>
      <c r="N106" s="64"/>
      <c r="O106" s="64">
        <v>1504.66</v>
      </c>
      <c r="P106" s="64"/>
      <c r="Q106" s="64">
        <v>19060.5</v>
      </c>
      <c r="R106" s="64"/>
      <c r="S106" s="64"/>
      <c r="T106" s="64"/>
      <c r="U106" s="64"/>
      <c r="V106" s="64"/>
      <c r="W106" s="64"/>
      <c r="X106" s="64"/>
      <c r="Y106" s="64">
        <v>1777.44</v>
      </c>
      <c r="Z106" s="64"/>
      <c r="AA106" s="64">
        <v>14526.49</v>
      </c>
      <c r="AB106" s="64">
        <v>1318.25</v>
      </c>
      <c r="AC106" s="64">
        <v>249.23</v>
      </c>
      <c r="AD106" s="64">
        <v>22754.41</v>
      </c>
      <c r="AE106" s="64">
        <v>3459.73</v>
      </c>
      <c r="AF106" s="64">
        <v>1286.74</v>
      </c>
      <c r="AG106" s="64">
        <v>1175.8900000000001</v>
      </c>
      <c r="AH106" s="64">
        <v>1034.6400000000001</v>
      </c>
      <c r="AI106" s="64">
        <v>194.45</v>
      </c>
      <c r="AJ106" s="64">
        <v>813.16</v>
      </c>
      <c r="AK106" s="64">
        <v>21533.38</v>
      </c>
      <c r="AL106" s="64">
        <v>499.19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257457.03999999998</v>
      </c>
      <c r="K107" s="64"/>
      <c r="L107" s="64">
        <v>710.62</v>
      </c>
      <c r="M107" s="64">
        <v>20402.419999999998</v>
      </c>
      <c r="N107" s="64"/>
      <c r="O107" s="64">
        <v>7438.68</v>
      </c>
      <c r="P107" s="64"/>
      <c r="Q107" s="64">
        <v>31357.87</v>
      </c>
      <c r="R107" s="64"/>
      <c r="S107" s="64">
        <v>3219.9</v>
      </c>
      <c r="T107" s="64"/>
      <c r="U107" s="64"/>
      <c r="V107" s="64"/>
      <c r="W107" s="64"/>
      <c r="X107" s="64"/>
      <c r="Y107" s="64">
        <v>3688.34</v>
      </c>
      <c r="Z107" s="64">
        <v>1120.26</v>
      </c>
      <c r="AA107" s="64">
        <v>21936.7</v>
      </c>
      <c r="AB107" s="64">
        <v>5250.63</v>
      </c>
      <c r="AC107" s="64">
        <v>1546.9</v>
      </c>
      <c r="AD107" s="64">
        <v>72931.429999999993</v>
      </c>
      <c r="AE107" s="64">
        <v>8610.66</v>
      </c>
      <c r="AF107" s="64">
        <v>3378.96</v>
      </c>
      <c r="AG107" s="64">
        <v>3251.21</v>
      </c>
      <c r="AH107" s="64">
        <v>2337.4699999999998</v>
      </c>
      <c r="AI107" s="64">
        <v>1138.24</v>
      </c>
      <c r="AJ107" s="64">
        <v>5524.37</v>
      </c>
      <c r="AK107" s="64">
        <v>59904.43</v>
      </c>
      <c r="AL107" s="64">
        <v>3707.95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47864.87999999999</v>
      </c>
      <c r="K108" s="64"/>
      <c r="L108" s="64">
        <v>34.65</v>
      </c>
      <c r="M108" s="64">
        <v>3331.2</v>
      </c>
      <c r="N108" s="64"/>
      <c r="O108" s="64">
        <v>1931.91</v>
      </c>
      <c r="P108" s="64"/>
      <c r="Q108" s="64">
        <v>3756.87</v>
      </c>
      <c r="R108" s="64"/>
      <c r="S108" s="64">
        <v>1034.75</v>
      </c>
      <c r="T108" s="64"/>
      <c r="U108" s="64">
        <v>3714.5</v>
      </c>
      <c r="V108" s="64"/>
      <c r="W108" s="64"/>
      <c r="X108" s="64"/>
      <c r="Y108" s="64">
        <v>3130.14</v>
      </c>
      <c r="Z108" s="64"/>
      <c r="AA108" s="64">
        <v>4262.42</v>
      </c>
      <c r="AB108" s="64">
        <v>1439.3</v>
      </c>
      <c r="AC108" s="64">
        <v>380.04</v>
      </c>
      <c r="AD108" s="64">
        <v>21498.76</v>
      </c>
      <c r="AE108" s="64">
        <v>971.77</v>
      </c>
      <c r="AF108" s="64">
        <v>251.08</v>
      </c>
      <c r="AG108" s="64">
        <v>236.75</v>
      </c>
      <c r="AH108" s="64">
        <v>74.34</v>
      </c>
      <c r="AI108" s="64">
        <v>170.21</v>
      </c>
      <c r="AJ108" s="64">
        <v>203.84</v>
      </c>
      <c r="AK108" s="64">
        <v>1089.29</v>
      </c>
      <c r="AL108" s="64">
        <v>353.06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74844.639999999999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2024.4</v>
      </c>
      <c r="U110" s="77">
        <f t="shared" si="81"/>
        <v>2733.83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411.16999999999996</v>
      </c>
      <c r="Z110" s="77">
        <f t="shared" si="81"/>
        <v>0</v>
      </c>
      <c r="AA110" s="77">
        <f t="shared" si="81"/>
        <v>7048.6</v>
      </c>
      <c r="AB110" s="77">
        <f t="shared" si="81"/>
        <v>3515.3099999999995</v>
      </c>
      <c r="AC110" s="77">
        <f t="shared" si="81"/>
        <v>902.3599999999999</v>
      </c>
      <c r="AD110" s="77">
        <f t="shared" si="81"/>
        <v>43077.49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0.41</v>
      </c>
      <c r="AJ110" s="77">
        <f t="shared" si="81"/>
        <v>1154.1600000000001</v>
      </c>
      <c r="AK110" s="77">
        <f t="shared" si="81"/>
        <v>13796.35</v>
      </c>
      <c r="AL110" s="77">
        <f t="shared" si="81"/>
        <v>180.56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30643.47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5378.02</v>
      </c>
      <c r="AB111" s="64">
        <v>1421.09</v>
      </c>
      <c r="AC111" s="64">
        <v>134.31</v>
      </c>
      <c r="AD111" s="64">
        <v>15004.6</v>
      </c>
      <c r="AE111" s="64"/>
      <c r="AF111" s="64"/>
      <c r="AG111" s="64"/>
      <c r="AH111" s="64"/>
      <c r="AI111" s="64"/>
      <c r="AJ111" s="64">
        <v>835.19</v>
      </c>
      <c r="AK111" s="64">
        <v>7870.26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43254.61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2024.4</v>
      </c>
      <c r="U112" s="64">
        <v>2733.83</v>
      </c>
      <c r="V112" s="64"/>
      <c r="W112" s="64"/>
      <c r="X112" s="64"/>
      <c r="Y112" s="64">
        <v>314.95</v>
      </c>
      <c r="Z112" s="64"/>
      <c r="AA112" s="64">
        <v>820.24</v>
      </c>
      <c r="AB112" s="64">
        <v>2094.2199999999998</v>
      </c>
      <c r="AC112" s="64">
        <v>768.05</v>
      </c>
      <c r="AD112" s="64">
        <v>28072.89</v>
      </c>
      <c r="AE112" s="64"/>
      <c r="AF112" s="64"/>
      <c r="AG112" s="64"/>
      <c r="AH112" s="64"/>
      <c r="AI112" s="64">
        <v>0.41</v>
      </c>
      <c r="AJ112" s="64">
        <v>318.97000000000003</v>
      </c>
      <c r="AK112" s="64">
        <v>5926.09</v>
      </c>
      <c r="AL112" s="64">
        <v>180.56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946.56000000000006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96.22</v>
      </c>
      <c r="Z113" s="64"/>
      <c r="AA113" s="64">
        <v>850.34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224687.59</v>
      </c>
      <c r="K115" s="54">
        <f>SUM(K116,K121,K126,K131)</f>
        <v>0</v>
      </c>
      <c r="L115" s="54">
        <f t="shared" ref="L115:BW115" si="83">SUM(L116,L121,L126,L131)</f>
        <v>491.82</v>
      </c>
      <c r="M115" s="54">
        <f t="shared" si="83"/>
        <v>20079.689999999999</v>
      </c>
      <c r="N115" s="54">
        <f t="shared" si="83"/>
        <v>0</v>
      </c>
      <c r="O115" s="54">
        <f t="shared" si="83"/>
        <v>3293.1299999999997</v>
      </c>
      <c r="P115" s="54">
        <f t="shared" si="83"/>
        <v>0</v>
      </c>
      <c r="Q115" s="54">
        <f t="shared" si="83"/>
        <v>25022.99</v>
      </c>
      <c r="R115" s="54">
        <f t="shared" si="83"/>
        <v>0</v>
      </c>
      <c r="S115" s="54">
        <f t="shared" si="83"/>
        <v>16452.240000000002</v>
      </c>
      <c r="T115" s="54">
        <f t="shared" si="83"/>
        <v>0</v>
      </c>
      <c r="U115" s="54">
        <f t="shared" si="83"/>
        <v>97548.200000000012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523.77</v>
      </c>
      <c r="Z115" s="54">
        <f t="shared" si="83"/>
        <v>249.93</v>
      </c>
      <c r="AA115" s="54">
        <f t="shared" si="83"/>
        <v>9496.75</v>
      </c>
      <c r="AB115" s="54">
        <f t="shared" si="83"/>
        <v>2849.9399999999996</v>
      </c>
      <c r="AC115" s="54">
        <f t="shared" si="83"/>
        <v>397.04</v>
      </c>
      <c r="AD115" s="54">
        <f t="shared" si="83"/>
        <v>30097.74</v>
      </c>
      <c r="AE115" s="54">
        <f t="shared" si="83"/>
        <v>2818.87</v>
      </c>
      <c r="AF115" s="54">
        <f t="shared" si="83"/>
        <v>1108.74</v>
      </c>
      <c r="AG115" s="54">
        <f t="shared" si="83"/>
        <v>908.26</v>
      </c>
      <c r="AH115" s="54">
        <f t="shared" si="83"/>
        <v>766.16000000000008</v>
      </c>
      <c r="AI115" s="54">
        <f t="shared" si="83"/>
        <v>0</v>
      </c>
      <c r="AJ115" s="54">
        <f t="shared" si="83"/>
        <v>1266.5700000000002</v>
      </c>
      <c r="AK115" s="54">
        <f t="shared" si="83"/>
        <v>11315.75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120458.11</v>
      </c>
      <c r="K116" s="77">
        <f>SUM(K117:K120)</f>
        <v>0</v>
      </c>
      <c r="L116" s="77">
        <f t="shared" ref="L116:BW116" si="85">SUM(L117:L120)</f>
        <v>86.49</v>
      </c>
      <c r="M116" s="77">
        <f t="shared" si="85"/>
        <v>3757.77</v>
      </c>
      <c r="N116" s="77">
        <f t="shared" si="85"/>
        <v>0</v>
      </c>
      <c r="O116" s="77">
        <f t="shared" si="85"/>
        <v>576.84</v>
      </c>
      <c r="P116" s="77">
        <f t="shared" si="85"/>
        <v>0</v>
      </c>
      <c r="Q116" s="77">
        <f t="shared" si="85"/>
        <v>3288.03</v>
      </c>
      <c r="R116" s="77">
        <f t="shared" si="85"/>
        <v>0</v>
      </c>
      <c r="S116" s="77">
        <f t="shared" si="85"/>
        <v>11723.44</v>
      </c>
      <c r="T116" s="77">
        <f t="shared" si="85"/>
        <v>0</v>
      </c>
      <c r="U116" s="77">
        <f t="shared" si="85"/>
        <v>73929.740000000005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3042.02</v>
      </c>
      <c r="AB116" s="77">
        <f t="shared" si="85"/>
        <v>1465.52</v>
      </c>
      <c r="AC116" s="77">
        <f t="shared" si="85"/>
        <v>158.52000000000001</v>
      </c>
      <c r="AD116" s="77">
        <f t="shared" si="85"/>
        <v>15960.560000000001</v>
      </c>
      <c r="AE116" s="77">
        <f t="shared" si="85"/>
        <v>424.28</v>
      </c>
      <c r="AF116" s="77">
        <f t="shared" si="85"/>
        <v>168.22</v>
      </c>
      <c r="AG116" s="77">
        <f t="shared" si="85"/>
        <v>133.47999999999999</v>
      </c>
      <c r="AH116" s="77">
        <f t="shared" si="85"/>
        <v>46.31</v>
      </c>
      <c r="AI116" s="77">
        <f t="shared" si="85"/>
        <v>0</v>
      </c>
      <c r="AJ116" s="77">
        <f t="shared" si="85"/>
        <v>652.12</v>
      </c>
      <c r="AK116" s="77">
        <f t="shared" si="85"/>
        <v>5044.7700000000004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54039.58</v>
      </c>
      <c r="K117" s="64"/>
      <c r="L117" s="64"/>
      <c r="M117" s="64">
        <v>932.16</v>
      </c>
      <c r="N117" s="64"/>
      <c r="O117" s="64"/>
      <c r="P117" s="64"/>
      <c r="Q117" s="64"/>
      <c r="R117" s="64"/>
      <c r="S117" s="64">
        <v>6053.64</v>
      </c>
      <c r="T117" s="64"/>
      <c r="U117" s="64">
        <v>34000.080000000002</v>
      </c>
      <c r="V117" s="64"/>
      <c r="W117" s="64"/>
      <c r="X117" s="64"/>
      <c r="Y117" s="64"/>
      <c r="Z117" s="64"/>
      <c r="AA117" s="64"/>
      <c r="AB117" s="64">
        <v>983.71</v>
      </c>
      <c r="AC117" s="64">
        <v>20.53</v>
      </c>
      <c r="AD117" s="64">
        <v>8832.85</v>
      </c>
      <c r="AE117" s="64"/>
      <c r="AF117" s="64"/>
      <c r="AG117" s="64"/>
      <c r="AH117" s="64"/>
      <c r="AI117" s="64"/>
      <c r="AJ117" s="64">
        <v>479.07</v>
      </c>
      <c r="AK117" s="64">
        <v>2737.54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62177.68</v>
      </c>
      <c r="K118" s="64"/>
      <c r="L118" s="64">
        <v>86.49</v>
      </c>
      <c r="M118" s="64">
        <v>2825.61</v>
      </c>
      <c r="N118" s="64"/>
      <c r="O118" s="64">
        <v>576.84</v>
      </c>
      <c r="P118" s="64"/>
      <c r="Q118" s="64">
        <v>3288.03</v>
      </c>
      <c r="R118" s="64"/>
      <c r="S118" s="64">
        <v>5669.8</v>
      </c>
      <c r="T118" s="64"/>
      <c r="U118" s="64">
        <v>39929.660000000003</v>
      </c>
      <c r="V118" s="64"/>
      <c r="W118" s="64"/>
      <c r="X118" s="64"/>
      <c r="Y118" s="64"/>
      <c r="Z118" s="64"/>
      <c r="AA118" s="64">
        <v>3042.02</v>
      </c>
      <c r="AB118" s="64">
        <v>312.18</v>
      </c>
      <c r="AC118" s="64">
        <v>104.06</v>
      </c>
      <c r="AD118" s="64">
        <v>4786.76</v>
      </c>
      <c r="AE118" s="64">
        <v>424.28</v>
      </c>
      <c r="AF118" s="64">
        <v>168.22</v>
      </c>
      <c r="AG118" s="64">
        <v>133.47999999999999</v>
      </c>
      <c r="AH118" s="64">
        <v>46.31</v>
      </c>
      <c r="AI118" s="64"/>
      <c r="AJ118" s="64">
        <v>71.27</v>
      </c>
      <c r="AK118" s="64">
        <v>712.67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4240.8500000000004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169.63</v>
      </c>
      <c r="AC119" s="64">
        <v>33.93</v>
      </c>
      <c r="AD119" s="64">
        <v>2340.9499999999998</v>
      </c>
      <c r="AE119" s="64"/>
      <c r="AF119" s="64"/>
      <c r="AG119" s="64"/>
      <c r="AH119" s="64"/>
      <c r="AI119" s="64"/>
      <c r="AJ119" s="64">
        <v>101.78</v>
      </c>
      <c r="AK119" s="64">
        <v>1594.56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103670.77</v>
      </c>
      <c r="K121" s="77">
        <f>SUM(K122:K125)</f>
        <v>0</v>
      </c>
      <c r="L121" s="77">
        <f t="shared" ref="L121:BW121" si="87">SUM(L122:L125)</f>
        <v>400.44</v>
      </c>
      <c r="M121" s="77">
        <f t="shared" si="87"/>
        <v>16045.74</v>
      </c>
      <c r="N121" s="77">
        <f t="shared" si="87"/>
        <v>0</v>
      </c>
      <c r="O121" s="77">
        <f t="shared" si="87"/>
        <v>2703.8599999999997</v>
      </c>
      <c r="P121" s="77">
        <f t="shared" si="87"/>
        <v>0</v>
      </c>
      <c r="Q121" s="77">
        <f t="shared" si="87"/>
        <v>21651.65</v>
      </c>
      <c r="R121" s="77">
        <f t="shared" si="87"/>
        <v>0</v>
      </c>
      <c r="S121" s="77">
        <f t="shared" si="87"/>
        <v>4728.8</v>
      </c>
      <c r="T121" s="77">
        <f t="shared" si="87"/>
        <v>0</v>
      </c>
      <c r="U121" s="77">
        <f t="shared" si="87"/>
        <v>23618.46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523.77</v>
      </c>
      <c r="Z121" s="77">
        <f t="shared" si="87"/>
        <v>249.93</v>
      </c>
      <c r="AA121" s="77">
        <f t="shared" si="87"/>
        <v>6454.73</v>
      </c>
      <c r="AB121" s="77">
        <f t="shared" si="87"/>
        <v>1349.18</v>
      </c>
      <c r="AC121" s="77">
        <f t="shared" si="87"/>
        <v>230.97</v>
      </c>
      <c r="AD121" s="77">
        <f t="shared" si="87"/>
        <v>13998.07</v>
      </c>
      <c r="AE121" s="77">
        <f t="shared" si="87"/>
        <v>2394.59</v>
      </c>
      <c r="AF121" s="77">
        <f t="shared" si="87"/>
        <v>940.52</v>
      </c>
      <c r="AG121" s="77">
        <f t="shared" si="87"/>
        <v>774.78</v>
      </c>
      <c r="AH121" s="77">
        <f t="shared" si="87"/>
        <v>719.85</v>
      </c>
      <c r="AI121" s="77">
        <f t="shared" si="87"/>
        <v>0</v>
      </c>
      <c r="AJ121" s="77">
        <f t="shared" si="87"/>
        <v>614.45000000000005</v>
      </c>
      <c r="AK121" s="77">
        <f t="shared" si="87"/>
        <v>6270.98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25407.220000000005</v>
      </c>
      <c r="K122" s="64"/>
      <c r="L122" s="64">
        <v>158.31</v>
      </c>
      <c r="M122" s="64">
        <v>7959.95</v>
      </c>
      <c r="N122" s="64"/>
      <c r="O122" s="64">
        <v>1346.32</v>
      </c>
      <c r="P122" s="64"/>
      <c r="Q122" s="64">
        <v>11946.87</v>
      </c>
      <c r="R122" s="64"/>
      <c r="S122" s="64"/>
      <c r="T122" s="64"/>
      <c r="U122" s="64"/>
      <c r="V122" s="64"/>
      <c r="W122" s="64"/>
      <c r="X122" s="64"/>
      <c r="Y122" s="64">
        <v>252.97</v>
      </c>
      <c r="Z122" s="64"/>
      <c r="AA122" s="64">
        <v>1480.86</v>
      </c>
      <c r="AB122" s="64"/>
      <c r="AC122" s="64"/>
      <c r="AD122" s="64"/>
      <c r="AE122" s="64">
        <v>934.33</v>
      </c>
      <c r="AF122" s="64">
        <v>409.74</v>
      </c>
      <c r="AG122" s="64">
        <v>349.73</v>
      </c>
      <c r="AH122" s="64">
        <v>492.52</v>
      </c>
      <c r="AI122" s="64"/>
      <c r="AJ122" s="64"/>
      <c r="AK122" s="64">
        <v>75.62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78263.55</v>
      </c>
      <c r="K123" s="64"/>
      <c r="L123" s="64">
        <v>242.13</v>
      </c>
      <c r="M123" s="64">
        <v>8085.79</v>
      </c>
      <c r="N123" s="64"/>
      <c r="O123" s="64">
        <v>1357.54</v>
      </c>
      <c r="P123" s="64"/>
      <c r="Q123" s="64">
        <v>9704.7800000000007</v>
      </c>
      <c r="R123" s="64"/>
      <c r="S123" s="64">
        <v>4728.8</v>
      </c>
      <c r="T123" s="64"/>
      <c r="U123" s="64">
        <v>23618.46</v>
      </c>
      <c r="V123" s="64"/>
      <c r="W123" s="64"/>
      <c r="X123" s="64"/>
      <c r="Y123" s="64">
        <v>270.8</v>
      </c>
      <c r="Z123" s="64">
        <v>249.93</v>
      </c>
      <c r="AA123" s="64">
        <v>4973.87</v>
      </c>
      <c r="AB123" s="64">
        <v>1349.18</v>
      </c>
      <c r="AC123" s="64">
        <v>230.97</v>
      </c>
      <c r="AD123" s="64">
        <v>13998.07</v>
      </c>
      <c r="AE123" s="64">
        <v>1460.26</v>
      </c>
      <c r="AF123" s="64">
        <v>530.78</v>
      </c>
      <c r="AG123" s="64">
        <v>425.05</v>
      </c>
      <c r="AH123" s="64">
        <v>227.33</v>
      </c>
      <c r="AI123" s="64"/>
      <c r="AJ123" s="64">
        <v>614.45000000000005</v>
      </c>
      <c r="AK123" s="64">
        <v>6195.36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558.71</v>
      </c>
      <c r="K131" s="77">
        <f>SUM(K132:K135)</f>
        <v>0</v>
      </c>
      <c r="L131" s="77">
        <f t="shared" ref="L131:BW131" si="92">SUM(L132:L135)</f>
        <v>4.8899999999999997</v>
      </c>
      <c r="M131" s="77">
        <f t="shared" si="92"/>
        <v>276.18</v>
      </c>
      <c r="N131" s="77">
        <f t="shared" si="92"/>
        <v>0</v>
      </c>
      <c r="O131" s="77">
        <f t="shared" si="92"/>
        <v>12.43</v>
      </c>
      <c r="P131" s="77">
        <f t="shared" si="92"/>
        <v>0</v>
      </c>
      <c r="Q131" s="77">
        <f t="shared" si="92"/>
        <v>83.31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35.24</v>
      </c>
      <c r="AC131" s="77">
        <f t="shared" si="92"/>
        <v>7.55</v>
      </c>
      <c r="AD131" s="77">
        <f t="shared" si="92"/>
        <v>139.11000000000001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/>
      <c r="M132" s="64">
        <v>0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181.9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35.24</v>
      </c>
      <c r="AC133" s="64">
        <v>7.55</v>
      </c>
      <c r="AD133" s="64">
        <v>139.11000000000001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376.81</v>
      </c>
      <c r="K134" s="64"/>
      <c r="L134" s="64">
        <v>4.8899999999999997</v>
      </c>
      <c r="M134" s="64">
        <v>276.18</v>
      </c>
      <c r="N134" s="64"/>
      <c r="O134" s="64">
        <v>12.43</v>
      </c>
      <c r="P134" s="64"/>
      <c r="Q134" s="64">
        <v>83.31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282607.2</v>
      </c>
      <c r="K136" s="54">
        <f>SUM(K137,K141,K146,K150)</f>
        <v>0</v>
      </c>
      <c r="L136" s="54">
        <f t="shared" ref="L136:BW136" si="94">SUM(L137,L141,L146,L150)</f>
        <v>166.04</v>
      </c>
      <c r="M136" s="54">
        <f t="shared" si="94"/>
        <v>3921.44</v>
      </c>
      <c r="N136" s="54">
        <f t="shared" si="94"/>
        <v>0</v>
      </c>
      <c r="O136" s="54">
        <f t="shared" si="94"/>
        <v>565.25</v>
      </c>
      <c r="P136" s="54">
        <f t="shared" si="94"/>
        <v>0</v>
      </c>
      <c r="Q136" s="54">
        <f t="shared" si="94"/>
        <v>4560.88</v>
      </c>
      <c r="R136" s="54">
        <f t="shared" si="94"/>
        <v>0</v>
      </c>
      <c r="S136" s="54">
        <f t="shared" si="94"/>
        <v>28910.380000000005</v>
      </c>
      <c r="T136" s="54">
        <f t="shared" si="94"/>
        <v>0</v>
      </c>
      <c r="U136" s="54">
        <f t="shared" si="94"/>
        <v>193696.36000000002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2345.73</v>
      </c>
      <c r="AB136" s="54">
        <f t="shared" si="94"/>
        <v>479.12</v>
      </c>
      <c r="AC136" s="54">
        <f t="shared" si="94"/>
        <v>128.32</v>
      </c>
      <c r="AD136" s="54">
        <f t="shared" si="94"/>
        <v>3084.5</v>
      </c>
      <c r="AE136" s="54">
        <f t="shared" si="94"/>
        <v>540.52</v>
      </c>
      <c r="AF136" s="54">
        <f t="shared" si="94"/>
        <v>169.58</v>
      </c>
      <c r="AG136" s="54">
        <f t="shared" si="94"/>
        <v>141.31</v>
      </c>
      <c r="AH136" s="54">
        <f t="shared" si="94"/>
        <v>45.93</v>
      </c>
      <c r="AI136" s="54">
        <f t="shared" si="94"/>
        <v>0</v>
      </c>
      <c r="AJ136" s="54">
        <f t="shared" si="94"/>
        <v>493.11</v>
      </c>
      <c r="AK136" s="54">
        <f t="shared" si="94"/>
        <v>43358.73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47018.45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5515.15</v>
      </c>
      <c r="T137" s="64">
        <f t="shared" si="96"/>
        <v>0</v>
      </c>
      <c r="U137" s="64">
        <f t="shared" si="96"/>
        <v>29438.98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357.52</v>
      </c>
      <c r="AC137" s="64">
        <f t="shared" si="96"/>
        <v>0</v>
      </c>
      <c r="AD137" s="64">
        <f t="shared" si="96"/>
        <v>715.04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10991.76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3808.92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3808.92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43209.53</v>
      </c>
      <c r="K140" s="64"/>
      <c r="L140" s="64"/>
      <c r="M140" s="64"/>
      <c r="N140" s="64"/>
      <c r="O140" s="64"/>
      <c r="P140" s="64"/>
      <c r="Q140" s="64"/>
      <c r="R140" s="64"/>
      <c r="S140" s="64">
        <v>5515.15</v>
      </c>
      <c r="T140" s="64"/>
      <c r="U140" s="64">
        <v>29438.98</v>
      </c>
      <c r="V140" s="64"/>
      <c r="W140" s="64"/>
      <c r="X140" s="64"/>
      <c r="Y140" s="64"/>
      <c r="Z140" s="64"/>
      <c r="AA140" s="64"/>
      <c r="AB140" s="64">
        <v>357.52</v>
      </c>
      <c r="AC140" s="64"/>
      <c r="AD140" s="64">
        <v>715.04</v>
      </c>
      <c r="AE140" s="64"/>
      <c r="AF140" s="64"/>
      <c r="AG140" s="64"/>
      <c r="AH140" s="64"/>
      <c r="AI140" s="64"/>
      <c r="AJ140" s="64"/>
      <c r="AK140" s="64">
        <v>7182.84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>
        <f>SUM(K142:K145)</f>
        <v>0</v>
      </c>
      <c r="L141" s="64">
        <f t="shared" ref="L141:BW141" si="100">SUM(L142:L145)</f>
        <v>0</v>
      </c>
      <c r="M141" s="64">
        <f t="shared" si="100"/>
        <v>0</v>
      </c>
      <c r="N141" s="64">
        <f t="shared" si="100"/>
        <v>0</v>
      </c>
      <c r="O141" s="64">
        <f t="shared" si="100"/>
        <v>0</v>
      </c>
      <c r="P141" s="64">
        <f t="shared" si="100"/>
        <v>0</v>
      </c>
      <c r="Q141" s="64">
        <f t="shared" si="100"/>
        <v>0</v>
      </c>
      <c r="R141" s="64">
        <f t="shared" si="100"/>
        <v>0</v>
      </c>
      <c r="S141" s="64">
        <f t="shared" si="100"/>
        <v>0</v>
      </c>
      <c r="T141" s="64">
        <f t="shared" si="100"/>
        <v>0</v>
      </c>
      <c r="U141" s="64">
        <f t="shared" si="100"/>
        <v>0</v>
      </c>
      <c r="V141" s="64">
        <f t="shared" si="100"/>
        <v>0</v>
      </c>
      <c r="W141" s="64">
        <f t="shared" si="100"/>
        <v>0</v>
      </c>
      <c r="X141" s="64">
        <f t="shared" si="100"/>
        <v>0</v>
      </c>
      <c r="Y141" s="64">
        <f t="shared" si="100"/>
        <v>0</v>
      </c>
      <c r="Z141" s="64">
        <f t="shared" si="100"/>
        <v>0</v>
      </c>
      <c r="AA141" s="64">
        <f t="shared" si="100"/>
        <v>0</v>
      </c>
      <c r="AB141" s="64">
        <f t="shared" si="100"/>
        <v>0</v>
      </c>
      <c r="AC141" s="64">
        <f t="shared" si="100"/>
        <v>0</v>
      </c>
      <c r="AD141" s="64">
        <f t="shared" si="100"/>
        <v>0</v>
      </c>
      <c r="AE141" s="64">
        <f t="shared" si="100"/>
        <v>0</v>
      </c>
      <c r="AF141" s="64">
        <f t="shared" si="100"/>
        <v>0</v>
      </c>
      <c r="AG141" s="64">
        <f t="shared" si="100"/>
        <v>0</v>
      </c>
      <c r="AH141" s="64">
        <f t="shared" si="100"/>
        <v>0</v>
      </c>
      <c r="AI141" s="64">
        <f t="shared" si="100"/>
        <v>0</v>
      </c>
      <c r="AJ141" s="64">
        <f t="shared" si="100"/>
        <v>0</v>
      </c>
      <c r="AK141" s="64">
        <f t="shared" si="100"/>
        <v>0</v>
      </c>
      <c r="AL141" s="64">
        <f t="shared" si="100"/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ref="BX141:CF141" si="101">SUM(BX142:BX145)</f>
        <v>0</v>
      </c>
      <c r="BY141" s="64">
        <f t="shared" si="101"/>
        <v>0</v>
      </c>
      <c r="BZ141" s="64">
        <f t="shared" si="101"/>
        <v>0</v>
      </c>
      <c r="CA141" s="64">
        <f t="shared" si="101"/>
        <v>0</v>
      </c>
      <c r="CB141" s="64">
        <f t="shared" si="101"/>
        <v>0</v>
      </c>
      <c r="CC141" s="64">
        <f t="shared" si="101"/>
        <v>0</v>
      </c>
      <c r="CD141" s="64">
        <f t="shared" si="101"/>
        <v>0</v>
      </c>
      <c r="CE141" s="64">
        <f t="shared" si="101"/>
        <v>0</v>
      </c>
      <c r="CF141" s="64">
        <f t="shared" si="101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2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2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235588.74999999997</v>
      </c>
      <c r="K146" s="64">
        <f>SUM(K147:K149)</f>
        <v>0</v>
      </c>
      <c r="L146" s="64">
        <f t="shared" ref="L146:BW146" si="103">SUM(L147:L149)</f>
        <v>166.04</v>
      </c>
      <c r="M146" s="64">
        <f t="shared" si="103"/>
        <v>3921.44</v>
      </c>
      <c r="N146" s="64">
        <f t="shared" si="103"/>
        <v>0</v>
      </c>
      <c r="O146" s="64">
        <f t="shared" si="103"/>
        <v>565.25</v>
      </c>
      <c r="P146" s="64">
        <f t="shared" si="103"/>
        <v>0</v>
      </c>
      <c r="Q146" s="64">
        <f t="shared" si="103"/>
        <v>4560.88</v>
      </c>
      <c r="R146" s="64">
        <f t="shared" si="103"/>
        <v>0</v>
      </c>
      <c r="S146" s="64">
        <f t="shared" si="103"/>
        <v>23395.230000000003</v>
      </c>
      <c r="T146" s="64">
        <f t="shared" si="103"/>
        <v>0</v>
      </c>
      <c r="U146" s="64">
        <f t="shared" si="103"/>
        <v>164257.38</v>
      </c>
      <c r="V146" s="64">
        <f t="shared" si="103"/>
        <v>0</v>
      </c>
      <c r="W146" s="64">
        <f t="shared" si="103"/>
        <v>0</v>
      </c>
      <c r="X146" s="64">
        <f t="shared" si="103"/>
        <v>0</v>
      </c>
      <c r="Y146" s="64">
        <f t="shared" si="103"/>
        <v>0</v>
      </c>
      <c r="Z146" s="64">
        <f t="shared" si="103"/>
        <v>0</v>
      </c>
      <c r="AA146" s="64">
        <f t="shared" si="103"/>
        <v>2345.73</v>
      </c>
      <c r="AB146" s="64">
        <f t="shared" si="103"/>
        <v>121.6</v>
      </c>
      <c r="AC146" s="64">
        <f t="shared" si="103"/>
        <v>128.32</v>
      </c>
      <c r="AD146" s="64">
        <f t="shared" si="103"/>
        <v>2369.46</v>
      </c>
      <c r="AE146" s="64">
        <f t="shared" si="103"/>
        <v>540.52</v>
      </c>
      <c r="AF146" s="64">
        <f t="shared" si="103"/>
        <v>169.58</v>
      </c>
      <c r="AG146" s="64">
        <f t="shared" si="103"/>
        <v>141.31</v>
      </c>
      <c r="AH146" s="64">
        <f t="shared" si="103"/>
        <v>45.93</v>
      </c>
      <c r="AI146" s="64">
        <f t="shared" si="103"/>
        <v>0</v>
      </c>
      <c r="AJ146" s="64">
        <f t="shared" si="103"/>
        <v>493.11</v>
      </c>
      <c r="AK146" s="64">
        <f t="shared" si="103"/>
        <v>32366.97</v>
      </c>
      <c r="AL146" s="64">
        <f t="shared" si="103"/>
        <v>0</v>
      </c>
      <c r="AM146" s="64">
        <f t="shared" si="103"/>
        <v>0</v>
      </c>
      <c r="AN146" s="64">
        <f t="shared" si="103"/>
        <v>0</v>
      </c>
      <c r="AO146" s="64">
        <f t="shared" si="103"/>
        <v>0</v>
      </c>
      <c r="AP146" s="64">
        <f t="shared" si="103"/>
        <v>0</v>
      </c>
      <c r="AQ146" s="64">
        <f t="shared" si="103"/>
        <v>0</v>
      </c>
      <c r="AR146" s="64">
        <f t="shared" si="103"/>
        <v>0</v>
      </c>
      <c r="AS146" s="64">
        <f t="shared" si="103"/>
        <v>0</v>
      </c>
      <c r="AT146" s="64">
        <f t="shared" si="103"/>
        <v>0</v>
      </c>
      <c r="AU146" s="64">
        <f t="shared" si="103"/>
        <v>0</v>
      </c>
      <c r="AV146" s="64">
        <f t="shared" si="103"/>
        <v>0</v>
      </c>
      <c r="AW146" s="64">
        <f t="shared" si="103"/>
        <v>0</v>
      </c>
      <c r="AX146" s="64">
        <f t="shared" si="103"/>
        <v>0</v>
      </c>
      <c r="AY146" s="64">
        <f t="shared" si="103"/>
        <v>0</v>
      </c>
      <c r="AZ146" s="64">
        <f t="shared" si="103"/>
        <v>0</v>
      </c>
      <c r="BA146" s="64">
        <f t="shared" si="103"/>
        <v>0</v>
      </c>
      <c r="BB146" s="64">
        <f t="shared" si="103"/>
        <v>0</v>
      </c>
      <c r="BC146" s="64">
        <f t="shared" si="103"/>
        <v>0</v>
      </c>
      <c r="BD146" s="64">
        <f t="shared" si="103"/>
        <v>0</v>
      </c>
      <c r="BE146" s="64">
        <f t="shared" si="103"/>
        <v>0</v>
      </c>
      <c r="BF146" s="64">
        <f t="shared" si="103"/>
        <v>0</v>
      </c>
      <c r="BG146" s="64">
        <f t="shared" si="103"/>
        <v>0</v>
      </c>
      <c r="BH146" s="64">
        <f t="shared" si="103"/>
        <v>0</v>
      </c>
      <c r="BI146" s="64">
        <f t="shared" si="103"/>
        <v>0</v>
      </c>
      <c r="BJ146" s="64">
        <f t="shared" si="103"/>
        <v>0</v>
      </c>
      <c r="BK146" s="64">
        <f t="shared" si="103"/>
        <v>0</v>
      </c>
      <c r="BL146" s="64">
        <f t="shared" si="103"/>
        <v>0</v>
      </c>
      <c r="BM146" s="64">
        <f t="shared" si="103"/>
        <v>0</v>
      </c>
      <c r="BN146" s="64">
        <f t="shared" si="103"/>
        <v>0</v>
      </c>
      <c r="BO146" s="64">
        <f t="shared" si="103"/>
        <v>0</v>
      </c>
      <c r="BP146" s="64">
        <f t="shared" si="103"/>
        <v>0</v>
      </c>
      <c r="BQ146" s="64">
        <f t="shared" si="103"/>
        <v>0</v>
      </c>
      <c r="BR146" s="64">
        <f t="shared" si="103"/>
        <v>0</v>
      </c>
      <c r="BS146" s="64">
        <f t="shared" si="103"/>
        <v>0</v>
      </c>
      <c r="BT146" s="64">
        <f t="shared" si="103"/>
        <v>0</v>
      </c>
      <c r="BU146" s="64">
        <f t="shared" si="103"/>
        <v>0</v>
      </c>
      <c r="BV146" s="64">
        <f t="shared" si="103"/>
        <v>0</v>
      </c>
      <c r="BW146" s="64">
        <f t="shared" si="103"/>
        <v>0</v>
      </c>
      <c r="BX146" s="64">
        <f t="shared" ref="BX146:CF146" si="104">SUM(BX147:BX149)</f>
        <v>0</v>
      </c>
      <c r="BY146" s="64">
        <f t="shared" si="104"/>
        <v>0</v>
      </c>
      <c r="BZ146" s="64">
        <f t="shared" si="104"/>
        <v>0</v>
      </c>
      <c r="CA146" s="64">
        <f t="shared" si="104"/>
        <v>0</v>
      </c>
      <c r="CB146" s="64">
        <f t="shared" si="104"/>
        <v>0</v>
      </c>
      <c r="CC146" s="64">
        <f t="shared" si="104"/>
        <v>0</v>
      </c>
      <c r="CD146" s="64">
        <f t="shared" si="104"/>
        <v>0</v>
      </c>
      <c r="CE146" s="64">
        <f t="shared" si="104"/>
        <v>0</v>
      </c>
      <c r="CF146" s="64">
        <f t="shared" si="104"/>
        <v>0</v>
      </c>
      <c r="CG146" s="65">
        <f>SUM(CG147:CG149)</f>
        <v>0</v>
      </c>
      <c r="CH146" s="18"/>
      <c r="CI146" s="19"/>
      <c r="CK146" s="46">
        <f t="shared" si="102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32361.670000000002</v>
      </c>
      <c r="K147" s="64"/>
      <c r="L147" s="64"/>
      <c r="M147" s="64"/>
      <c r="N147" s="64"/>
      <c r="O147" s="64"/>
      <c r="P147" s="64"/>
      <c r="Q147" s="64"/>
      <c r="R147" s="64"/>
      <c r="S147" s="64">
        <v>2691.43</v>
      </c>
      <c r="T147" s="64"/>
      <c r="U147" s="64">
        <v>18960.810000000001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10709.43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2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116324.93</v>
      </c>
      <c r="K148" s="64"/>
      <c r="L148" s="64"/>
      <c r="M148" s="64"/>
      <c r="N148" s="64"/>
      <c r="O148" s="64"/>
      <c r="P148" s="64"/>
      <c r="Q148" s="64"/>
      <c r="R148" s="64"/>
      <c r="S148" s="64">
        <v>11715.95</v>
      </c>
      <c r="T148" s="64"/>
      <c r="U148" s="64">
        <v>85585.53</v>
      </c>
      <c r="V148" s="64"/>
      <c r="W148" s="64"/>
      <c r="X148" s="64"/>
      <c r="Y148" s="64"/>
      <c r="Z148" s="64"/>
      <c r="AA148" s="64">
        <v>1288.78</v>
      </c>
      <c r="AB148" s="64">
        <v>104.82</v>
      </c>
      <c r="AC148" s="64">
        <v>111.54</v>
      </c>
      <c r="AD148" s="64">
        <v>2067.34</v>
      </c>
      <c r="AE148" s="64"/>
      <c r="AF148" s="64"/>
      <c r="AG148" s="64"/>
      <c r="AH148" s="64"/>
      <c r="AI148" s="64"/>
      <c r="AJ148" s="64">
        <v>493.11</v>
      </c>
      <c r="AK148" s="64">
        <v>14957.86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2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86902.15</v>
      </c>
      <c r="K149" s="64"/>
      <c r="L149" s="64">
        <v>166.04</v>
      </c>
      <c r="M149" s="64">
        <v>3921.44</v>
      </c>
      <c r="N149" s="64"/>
      <c r="O149" s="64">
        <v>565.25</v>
      </c>
      <c r="P149" s="64"/>
      <c r="Q149" s="64">
        <v>4560.88</v>
      </c>
      <c r="R149" s="64"/>
      <c r="S149" s="64">
        <v>8987.85</v>
      </c>
      <c r="T149" s="64"/>
      <c r="U149" s="64">
        <v>59711.040000000001</v>
      </c>
      <c r="V149" s="64"/>
      <c r="W149" s="64"/>
      <c r="X149" s="64"/>
      <c r="Y149" s="64"/>
      <c r="Z149" s="64"/>
      <c r="AA149" s="64">
        <v>1056.95</v>
      </c>
      <c r="AB149" s="64">
        <v>16.78</v>
      </c>
      <c r="AC149" s="64">
        <v>16.78</v>
      </c>
      <c r="AD149" s="64">
        <v>302.12</v>
      </c>
      <c r="AE149" s="64">
        <v>540.52</v>
      </c>
      <c r="AF149" s="64">
        <v>169.58</v>
      </c>
      <c r="AG149" s="64">
        <v>141.31</v>
      </c>
      <c r="AH149" s="64">
        <v>45.93</v>
      </c>
      <c r="AI149" s="64"/>
      <c r="AJ149" s="64"/>
      <c r="AK149" s="64">
        <v>6699.68</v>
      </c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2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5">SUM(L151:L154)</f>
        <v>0</v>
      </c>
      <c r="M150" s="64">
        <f t="shared" si="105"/>
        <v>0</v>
      </c>
      <c r="N150" s="64">
        <f t="shared" si="105"/>
        <v>0</v>
      </c>
      <c r="O150" s="64">
        <f t="shared" si="105"/>
        <v>0</v>
      </c>
      <c r="P150" s="64">
        <f t="shared" si="105"/>
        <v>0</v>
      </c>
      <c r="Q150" s="64">
        <f t="shared" si="105"/>
        <v>0</v>
      </c>
      <c r="R150" s="64">
        <f t="shared" si="105"/>
        <v>0</v>
      </c>
      <c r="S150" s="64">
        <f t="shared" si="105"/>
        <v>0</v>
      </c>
      <c r="T150" s="64">
        <f t="shared" si="105"/>
        <v>0</v>
      </c>
      <c r="U150" s="64">
        <f t="shared" si="105"/>
        <v>0</v>
      </c>
      <c r="V150" s="64">
        <f t="shared" si="105"/>
        <v>0</v>
      </c>
      <c r="W150" s="64">
        <f t="shared" si="105"/>
        <v>0</v>
      </c>
      <c r="X150" s="64">
        <f t="shared" si="105"/>
        <v>0</v>
      </c>
      <c r="Y150" s="64">
        <f t="shared" si="105"/>
        <v>0</v>
      </c>
      <c r="Z150" s="64">
        <f t="shared" si="105"/>
        <v>0</v>
      </c>
      <c r="AA150" s="64">
        <f t="shared" si="105"/>
        <v>0</v>
      </c>
      <c r="AB150" s="64">
        <f t="shared" si="105"/>
        <v>0</v>
      </c>
      <c r="AC150" s="64">
        <f t="shared" si="105"/>
        <v>0</v>
      </c>
      <c r="AD150" s="64">
        <f t="shared" si="105"/>
        <v>0</v>
      </c>
      <c r="AE150" s="64">
        <f t="shared" si="105"/>
        <v>0</v>
      </c>
      <c r="AF150" s="64">
        <f t="shared" si="105"/>
        <v>0</v>
      </c>
      <c r="AG150" s="64">
        <f t="shared" si="105"/>
        <v>0</v>
      </c>
      <c r="AH150" s="64">
        <f t="shared" si="105"/>
        <v>0</v>
      </c>
      <c r="AI150" s="64">
        <f t="shared" si="105"/>
        <v>0</v>
      </c>
      <c r="AJ150" s="64">
        <f t="shared" si="105"/>
        <v>0</v>
      </c>
      <c r="AK150" s="64">
        <f t="shared" si="105"/>
        <v>0</v>
      </c>
      <c r="AL150" s="64">
        <f t="shared" si="105"/>
        <v>0</v>
      </c>
      <c r="AM150" s="64">
        <f t="shared" si="105"/>
        <v>0</v>
      </c>
      <c r="AN150" s="64">
        <f t="shared" si="105"/>
        <v>0</v>
      </c>
      <c r="AO150" s="64">
        <f t="shared" si="105"/>
        <v>0</v>
      </c>
      <c r="AP150" s="64">
        <f t="shared" si="105"/>
        <v>0</v>
      </c>
      <c r="AQ150" s="64">
        <f t="shared" si="105"/>
        <v>0</v>
      </c>
      <c r="AR150" s="64">
        <f t="shared" si="105"/>
        <v>0</v>
      </c>
      <c r="AS150" s="64">
        <f t="shared" si="105"/>
        <v>0</v>
      </c>
      <c r="AT150" s="64">
        <f t="shared" si="105"/>
        <v>0</v>
      </c>
      <c r="AU150" s="64">
        <f t="shared" si="105"/>
        <v>0</v>
      </c>
      <c r="AV150" s="64">
        <f t="shared" si="105"/>
        <v>0</v>
      </c>
      <c r="AW150" s="64">
        <f t="shared" si="105"/>
        <v>0</v>
      </c>
      <c r="AX150" s="64">
        <f t="shared" si="105"/>
        <v>0</v>
      </c>
      <c r="AY150" s="64">
        <f t="shared" si="105"/>
        <v>0</v>
      </c>
      <c r="AZ150" s="64">
        <f t="shared" si="105"/>
        <v>0</v>
      </c>
      <c r="BA150" s="64">
        <f t="shared" si="105"/>
        <v>0</v>
      </c>
      <c r="BB150" s="64">
        <f t="shared" si="105"/>
        <v>0</v>
      </c>
      <c r="BC150" s="64">
        <f t="shared" si="105"/>
        <v>0</v>
      </c>
      <c r="BD150" s="64">
        <f t="shared" si="105"/>
        <v>0</v>
      </c>
      <c r="BE150" s="64">
        <f t="shared" si="105"/>
        <v>0</v>
      </c>
      <c r="BF150" s="64">
        <f t="shared" si="105"/>
        <v>0</v>
      </c>
      <c r="BG150" s="64">
        <f t="shared" si="105"/>
        <v>0</v>
      </c>
      <c r="BH150" s="64">
        <f t="shared" si="105"/>
        <v>0</v>
      </c>
      <c r="BI150" s="64">
        <f t="shared" si="105"/>
        <v>0</v>
      </c>
      <c r="BJ150" s="64">
        <f t="shared" si="105"/>
        <v>0</v>
      </c>
      <c r="BK150" s="64">
        <f t="shared" si="105"/>
        <v>0</v>
      </c>
      <c r="BL150" s="64">
        <f t="shared" si="105"/>
        <v>0</v>
      </c>
      <c r="BM150" s="64">
        <f t="shared" si="105"/>
        <v>0</v>
      </c>
      <c r="BN150" s="64">
        <f t="shared" si="105"/>
        <v>0</v>
      </c>
      <c r="BO150" s="64">
        <f t="shared" si="105"/>
        <v>0</v>
      </c>
      <c r="BP150" s="64">
        <f t="shared" si="105"/>
        <v>0</v>
      </c>
      <c r="BQ150" s="64">
        <f t="shared" si="105"/>
        <v>0</v>
      </c>
      <c r="BR150" s="64">
        <f t="shared" si="105"/>
        <v>0</v>
      </c>
      <c r="BS150" s="64">
        <f t="shared" si="105"/>
        <v>0</v>
      </c>
      <c r="BT150" s="64">
        <f t="shared" si="105"/>
        <v>0</v>
      </c>
      <c r="BU150" s="64">
        <f t="shared" si="105"/>
        <v>0</v>
      </c>
      <c r="BV150" s="64">
        <f t="shared" si="105"/>
        <v>0</v>
      </c>
      <c r="BW150" s="64">
        <f t="shared" si="105"/>
        <v>0</v>
      </c>
      <c r="BX150" s="64">
        <f t="shared" ref="BX150:CF150" si="106">SUM(BX151:BX154)</f>
        <v>0</v>
      </c>
      <c r="BY150" s="64">
        <f t="shared" si="106"/>
        <v>0</v>
      </c>
      <c r="BZ150" s="64">
        <f t="shared" si="106"/>
        <v>0</v>
      </c>
      <c r="CA150" s="64">
        <f t="shared" si="106"/>
        <v>0</v>
      </c>
      <c r="CB150" s="64">
        <f t="shared" si="106"/>
        <v>0</v>
      </c>
      <c r="CC150" s="64">
        <f t="shared" si="106"/>
        <v>0</v>
      </c>
      <c r="CD150" s="64">
        <f t="shared" si="106"/>
        <v>0</v>
      </c>
      <c r="CE150" s="64">
        <f t="shared" si="106"/>
        <v>0</v>
      </c>
      <c r="CF150" s="64">
        <f t="shared" si="106"/>
        <v>0</v>
      </c>
      <c r="CG150" s="65">
        <f>SUM(CG151:CG154)</f>
        <v>0</v>
      </c>
      <c r="CH150" s="18"/>
      <c r="CI150" s="19"/>
      <c r="CK150" s="46">
        <f t="shared" si="102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2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4895075.7300000014</v>
      </c>
      <c r="K156" s="54">
        <f>SUM(K157,K167)</f>
        <v>0</v>
      </c>
      <c r="L156" s="54">
        <f t="shared" ref="L156:BW156" si="107">SUM(L157,L167)</f>
        <v>19679.62</v>
      </c>
      <c r="M156" s="54">
        <f t="shared" si="107"/>
        <v>594498.72</v>
      </c>
      <c r="N156" s="54">
        <f t="shared" si="107"/>
        <v>0</v>
      </c>
      <c r="O156" s="54">
        <f t="shared" si="107"/>
        <v>13643.25</v>
      </c>
      <c r="P156" s="54">
        <f t="shared" si="107"/>
        <v>82103.62999999999</v>
      </c>
      <c r="Q156" s="54">
        <f t="shared" si="107"/>
        <v>776205.4800000001</v>
      </c>
      <c r="R156" s="54">
        <f t="shared" si="107"/>
        <v>0</v>
      </c>
      <c r="S156" s="54">
        <f t="shared" si="107"/>
        <v>0</v>
      </c>
      <c r="T156" s="54">
        <f t="shared" si="107"/>
        <v>537320.24</v>
      </c>
      <c r="U156" s="54">
        <f t="shared" si="107"/>
        <v>1625400.39</v>
      </c>
      <c r="V156" s="54">
        <f t="shared" si="107"/>
        <v>0</v>
      </c>
      <c r="W156" s="54">
        <f t="shared" si="107"/>
        <v>0</v>
      </c>
      <c r="X156" s="54">
        <f t="shared" si="107"/>
        <v>0</v>
      </c>
      <c r="Y156" s="54">
        <f t="shared" si="107"/>
        <v>4957.54</v>
      </c>
      <c r="Z156" s="54">
        <f t="shared" si="107"/>
        <v>92427.23</v>
      </c>
      <c r="AA156" s="54">
        <f t="shared" si="107"/>
        <v>140792.63</v>
      </c>
      <c r="AB156" s="54">
        <f t="shared" si="107"/>
        <v>0</v>
      </c>
      <c r="AC156" s="54">
        <f t="shared" si="107"/>
        <v>90618.6</v>
      </c>
      <c r="AD156" s="54">
        <f t="shared" si="107"/>
        <v>405698.65</v>
      </c>
      <c r="AE156" s="54">
        <f t="shared" si="107"/>
        <v>97724.94</v>
      </c>
      <c r="AF156" s="54">
        <f t="shared" si="107"/>
        <v>32739.94</v>
      </c>
      <c r="AG156" s="54">
        <f t="shared" si="107"/>
        <v>16397.23</v>
      </c>
      <c r="AH156" s="54">
        <f t="shared" si="107"/>
        <v>13795.82</v>
      </c>
      <c r="AI156" s="54">
        <f t="shared" si="107"/>
        <v>4131.0199999999995</v>
      </c>
      <c r="AJ156" s="54">
        <f t="shared" si="107"/>
        <v>825.48</v>
      </c>
      <c r="AK156" s="54">
        <f t="shared" si="107"/>
        <v>244550.50999999998</v>
      </c>
      <c r="AL156" s="54">
        <f t="shared" si="107"/>
        <v>101564.81</v>
      </c>
      <c r="AM156" s="54">
        <f t="shared" si="107"/>
        <v>0</v>
      </c>
      <c r="AN156" s="54">
        <f t="shared" si="107"/>
        <v>0</v>
      </c>
      <c r="AO156" s="54">
        <f t="shared" si="107"/>
        <v>0</v>
      </c>
      <c r="AP156" s="54">
        <f t="shared" si="107"/>
        <v>0</v>
      </c>
      <c r="AQ156" s="54">
        <f t="shared" si="107"/>
        <v>0</v>
      </c>
      <c r="AR156" s="54">
        <f t="shared" si="107"/>
        <v>0</v>
      </c>
      <c r="AS156" s="54">
        <f t="shared" si="107"/>
        <v>0</v>
      </c>
      <c r="AT156" s="54">
        <f t="shared" si="107"/>
        <v>0</v>
      </c>
      <c r="AU156" s="54">
        <f t="shared" si="107"/>
        <v>0</v>
      </c>
      <c r="AV156" s="54">
        <f t="shared" si="107"/>
        <v>0</v>
      </c>
      <c r="AW156" s="54">
        <f t="shared" si="107"/>
        <v>0</v>
      </c>
      <c r="AX156" s="54">
        <f t="shared" si="107"/>
        <v>0</v>
      </c>
      <c r="AY156" s="54">
        <f t="shared" si="107"/>
        <v>0</v>
      </c>
      <c r="AZ156" s="54">
        <f t="shared" si="107"/>
        <v>0</v>
      </c>
      <c r="BA156" s="54">
        <f t="shared" si="107"/>
        <v>0</v>
      </c>
      <c r="BB156" s="54">
        <f t="shared" si="107"/>
        <v>0</v>
      </c>
      <c r="BC156" s="54">
        <f t="shared" si="107"/>
        <v>0</v>
      </c>
      <c r="BD156" s="54">
        <f t="shared" si="107"/>
        <v>0</v>
      </c>
      <c r="BE156" s="54">
        <f t="shared" si="107"/>
        <v>0</v>
      </c>
      <c r="BF156" s="54">
        <f t="shared" si="107"/>
        <v>0</v>
      </c>
      <c r="BG156" s="54">
        <f t="shared" si="107"/>
        <v>0</v>
      </c>
      <c r="BH156" s="54">
        <f t="shared" si="107"/>
        <v>0</v>
      </c>
      <c r="BI156" s="54">
        <f t="shared" si="107"/>
        <v>0</v>
      </c>
      <c r="BJ156" s="54">
        <f t="shared" si="107"/>
        <v>0</v>
      </c>
      <c r="BK156" s="54">
        <f t="shared" si="107"/>
        <v>0</v>
      </c>
      <c r="BL156" s="54">
        <f t="shared" si="107"/>
        <v>0</v>
      </c>
      <c r="BM156" s="54">
        <f t="shared" si="107"/>
        <v>0</v>
      </c>
      <c r="BN156" s="54">
        <f t="shared" si="107"/>
        <v>0</v>
      </c>
      <c r="BO156" s="54">
        <f t="shared" si="107"/>
        <v>0</v>
      </c>
      <c r="BP156" s="54">
        <f t="shared" si="107"/>
        <v>0</v>
      </c>
      <c r="BQ156" s="54">
        <f t="shared" si="107"/>
        <v>0</v>
      </c>
      <c r="BR156" s="54">
        <f t="shared" si="107"/>
        <v>0</v>
      </c>
      <c r="BS156" s="54">
        <f t="shared" si="107"/>
        <v>0</v>
      </c>
      <c r="BT156" s="54">
        <f t="shared" si="107"/>
        <v>0</v>
      </c>
      <c r="BU156" s="54">
        <f t="shared" si="107"/>
        <v>0</v>
      </c>
      <c r="BV156" s="54">
        <f t="shared" si="107"/>
        <v>0</v>
      </c>
      <c r="BW156" s="54">
        <f t="shared" si="107"/>
        <v>0</v>
      </c>
      <c r="BX156" s="54">
        <f t="shared" ref="BX156:CF156" si="108">SUM(BX157,BX167)</f>
        <v>0</v>
      </c>
      <c r="BY156" s="54">
        <f t="shared" si="108"/>
        <v>0</v>
      </c>
      <c r="BZ156" s="54">
        <f t="shared" si="108"/>
        <v>0</v>
      </c>
      <c r="CA156" s="54">
        <f t="shared" si="108"/>
        <v>0</v>
      </c>
      <c r="CB156" s="54">
        <f t="shared" si="108"/>
        <v>0</v>
      </c>
      <c r="CC156" s="54">
        <f t="shared" si="108"/>
        <v>0</v>
      </c>
      <c r="CD156" s="54">
        <f t="shared" si="108"/>
        <v>0</v>
      </c>
      <c r="CE156" s="54">
        <f t="shared" si="108"/>
        <v>0</v>
      </c>
      <c r="CF156" s="54">
        <f t="shared" si="108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2763300.93</v>
      </c>
      <c r="K157" s="54">
        <f>SUM(K158,K166)</f>
        <v>0</v>
      </c>
      <c r="L157" s="54">
        <f t="shared" ref="L157:BW157" si="109">SUM(L158,L166)</f>
        <v>15271.859999999999</v>
      </c>
      <c r="M157" s="54">
        <f t="shared" si="109"/>
        <v>459853.1</v>
      </c>
      <c r="N157" s="54">
        <f t="shared" si="109"/>
        <v>0</v>
      </c>
      <c r="O157" s="54">
        <f t="shared" si="109"/>
        <v>11270.71</v>
      </c>
      <c r="P157" s="54">
        <f t="shared" si="109"/>
        <v>66958.429999999993</v>
      </c>
      <c r="Q157" s="54">
        <f t="shared" si="109"/>
        <v>608648.96000000008</v>
      </c>
      <c r="R157" s="54">
        <f t="shared" si="109"/>
        <v>0</v>
      </c>
      <c r="S157" s="54">
        <f t="shared" si="109"/>
        <v>0</v>
      </c>
      <c r="T157" s="54">
        <f t="shared" si="109"/>
        <v>139785.27000000002</v>
      </c>
      <c r="U157" s="54">
        <f t="shared" si="109"/>
        <v>403046.51999999996</v>
      </c>
      <c r="V157" s="54">
        <f t="shared" si="109"/>
        <v>0</v>
      </c>
      <c r="W157" s="54">
        <f t="shared" si="109"/>
        <v>0</v>
      </c>
      <c r="X157" s="54">
        <f t="shared" si="109"/>
        <v>0</v>
      </c>
      <c r="Y157" s="54">
        <f t="shared" si="109"/>
        <v>4957.54</v>
      </c>
      <c r="Z157" s="54">
        <f t="shared" si="109"/>
        <v>78041.62</v>
      </c>
      <c r="AA157" s="54">
        <f t="shared" si="109"/>
        <v>110302.33</v>
      </c>
      <c r="AB157" s="54">
        <f t="shared" si="109"/>
        <v>0</v>
      </c>
      <c r="AC157" s="54">
        <f t="shared" si="109"/>
        <v>85177.61</v>
      </c>
      <c r="AD157" s="54">
        <f t="shared" si="109"/>
        <v>383723.79000000004</v>
      </c>
      <c r="AE157" s="54">
        <f t="shared" si="109"/>
        <v>76770.240000000005</v>
      </c>
      <c r="AF157" s="54">
        <f t="shared" si="109"/>
        <v>25652.85</v>
      </c>
      <c r="AG157" s="54">
        <f t="shared" si="109"/>
        <v>13360.26</v>
      </c>
      <c r="AH157" s="54">
        <f t="shared" si="109"/>
        <v>11454.529999999999</v>
      </c>
      <c r="AI157" s="54">
        <f t="shared" si="109"/>
        <v>4131.0199999999995</v>
      </c>
      <c r="AJ157" s="54">
        <f t="shared" si="109"/>
        <v>478.81000000000006</v>
      </c>
      <c r="AK157" s="54">
        <f t="shared" si="109"/>
        <v>189548.83</v>
      </c>
      <c r="AL157" s="54">
        <f t="shared" si="109"/>
        <v>74866.649999999994</v>
      </c>
      <c r="AM157" s="54">
        <f t="shared" si="109"/>
        <v>0</v>
      </c>
      <c r="AN157" s="54">
        <f t="shared" si="109"/>
        <v>0</v>
      </c>
      <c r="AO157" s="54">
        <f t="shared" si="109"/>
        <v>0</v>
      </c>
      <c r="AP157" s="54">
        <f t="shared" si="109"/>
        <v>0</v>
      </c>
      <c r="AQ157" s="54">
        <f t="shared" si="109"/>
        <v>0</v>
      </c>
      <c r="AR157" s="54">
        <f t="shared" si="109"/>
        <v>0</v>
      </c>
      <c r="AS157" s="54">
        <f t="shared" si="109"/>
        <v>0</v>
      </c>
      <c r="AT157" s="54">
        <f t="shared" si="109"/>
        <v>0</v>
      </c>
      <c r="AU157" s="54">
        <f t="shared" si="109"/>
        <v>0</v>
      </c>
      <c r="AV157" s="54">
        <f t="shared" si="109"/>
        <v>0</v>
      </c>
      <c r="AW157" s="54">
        <f t="shared" si="109"/>
        <v>0</v>
      </c>
      <c r="AX157" s="54">
        <f t="shared" si="109"/>
        <v>0</v>
      </c>
      <c r="AY157" s="54">
        <f t="shared" si="109"/>
        <v>0</v>
      </c>
      <c r="AZ157" s="54">
        <f t="shared" si="109"/>
        <v>0</v>
      </c>
      <c r="BA157" s="54">
        <f t="shared" si="109"/>
        <v>0</v>
      </c>
      <c r="BB157" s="54">
        <f t="shared" si="109"/>
        <v>0</v>
      </c>
      <c r="BC157" s="54">
        <f t="shared" si="109"/>
        <v>0</v>
      </c>
      <c r="BD157" s="54">
        <f t="shared" si="109"/>
        <v>0</v>
      </c>
      <c r="BE157" s="54">
        <f t="shared" si="109"/>
        <v>0</v>
      </c>
      <c r="BF157" s="54">
        <f t="shared" si="109"/>
        <v>0</v>
      </c>
      <c r="BG157" s="54">
        <f t="shared" si="109"/>
        <v>0</v>
      </c>
      <c r="BH157" s="54">
        <f t="shared" si="109"/>
        <v>0</v>
      </c>
      <c r="BI157" s="54">
        <f t="shared" si="109"/>
        <v>0</v>
      </c>
      <c r="BJ157" s="54">
        <f t="shared" si="109"/>
        <v>0</v>
      </c>
      <c r="BK157" s="54">
        <f t="shared" si="109"/>
        <v>0</v>
      </c>
      <c r="BL157" s="54">
        <f t="shared" si="109"/>
        <v>0</v>
      </c>
      <c r="BM157" s="54">
        <f t="shared" si="109"/>
        <v>0</v>
      </c>
      <c r="BN157" s="54">
        <f t="shared" si="109"/>
        <v>0</v>
      </c>
      <c r="BO157" s="54">
        <f t="shared" si="109"/>
        <v>0</v>
      </c>
      <c r="BP157" s="54">
        <f t="shared" si="109"/>
        <v>0</v>
      </c>
      <c r="BQ157" s="54">
        <f t="shared" si="109"/>
        <v>0</v>
      </c>
      <c r="BR157" s="54">
        <f t="shared" si="109"/>
        <v>0</v>
      </c>
      <c r="BS157" s="54">
        <f t="shared" si="109"/>
        <v>0</v>
      </c>
      <c r="BT157" s="54">
        <f t="shared" si="109"/>
        <v>0</v>
      </c>
      <c r="BU157" s="54">
        <f t="shared" si="109"/>
        <v>0</v>
      </c>
      <c r="BV157" s="54">
        <f t="shared" si="109"/>
        <v>0</v>
      </c>
      <c r="BW157" s="54">
        <f t="shared" si="109"/>
        <v>0</v>
      </c>
      <c r="BX157" s="54">
        <f t="shared" ref="BX157:CF157" si="110">SUM(BX158,BX166)</f>
        <v>0</v>
      </c>
      <c r="BY157" s="54">
        <f t="shared" si="110"/>
        <v>0</v>
      </c>
      <c r="BZ157" s="54">
        <f t="shared" si="110"/>
        <v>0</v>
      </c>
      <c r="CA157" s="54">
        <f t="shared" si="110"/>
        <v>0</v>
      </c>
      <c r="CB157" s="54">
        <f t="shared" si="110"/>
        <v>0</v>
      </c>
      <c r="CC157" s="54">
        <f t="shared" si="110"/>
        <v>0</v>
      </c>
      <c r="CD157" s="54">
        <f t="shared" si="110"/>
        <v>0</v>
      </c>
      <c r="CE157" s="54">
        <f t="shared" si="110"/>
        <v>0</v>
      </c>
      <c r="CF157" s="54">
        <f t="shared" si="110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2270523.0700000003</v>
      </c>
      <c r="K158" s="77">
        <f>SUM(K159,K163,K164,K165)</f>
        <v>0</v>
      </c>
      <c r="L158" s="77">
        <f t="shared" ref="L158:BW158" si="111">SUM(L159,L163,L164,L165)</f>
        <v>10233.039999999999</v>
      </c>
      <c r="M158" s="77">
        <f t="shared" si="111"/>
        <v>262527.39</v>
      </c>
      <c r="N158" s="77">
        <f t="shared" si="111"/>
        <v>0</v>
      </c>
      <c r="O158" s="77">
        <f t="shared" si="111"/>
        <v>709.82</v>
      </c>
      <c r="P158" s="77">
        <f t="shared" si="111"/>
        <v>61411.35</v>
      </c>
      <c r="Q158" s="77">
        <f t="shared" si="111"/>
        <v>382827.57000000007</v>
      </c>
      <c r="R158" s="77">
        <f t="shared" si="111"/>
        <v>0</v>
      </c>
      <c r="S158" s="77">
        <f t="shared" si="111"/>
        <v>0</v>
      </c>
      <c r="T158" s="77">
        <f t="shared" si="111"/>
        <v>139785.27000000002</v>
      </c>
      <c r="U158" s="77">
        <f t="shared" si="111"/>
        <v>403046.51999999996</v>
      </c>
      <c r="V158" s="77">
        <f t="shared" si="111"/>
        <v>0</v>
      </c>
      <c r="W158" s="77">
        <f t="shared" si="111"/>
        <v>0</v>
      </c>
      <c r="X158" s="77">
        <f t="shared" si="111"/>
        <v>0</v>
      </c>
      <c r="Y158" s="77">
        <f t="shared" si="111"/>
        <v>4957.54</v>
      </c>
      <c r="Z158" s="77">
        <f t="shared" si="111"/>
        <v>78041.62</v>
      </c>
      <c r="AA158" s="77">
        <f t="shared" si="111"/>
        <v>110302.33</v>
      </c>
      <c r="AB158" s="77">
        <f t="shared" si="111"/>
        <v>0</v>
      </c>
      <c r="AC158" s="77">
        <f t="shared" si="111"/>
        <v>85177.61</v>
      </c>
      <c r="AD158" s="77">
        <f t="shared" si="111"/>
        <v>383723.79000000004</v>
      </c>
      <c r="AE158" s="77">
        <f t="shared" si="111"/>
        <v>52519.490000000005</v>
      </c>
      <c r="AF158" s="77">
        <f t="shared" si="111"/>
        <v>17673.84</v>
      </c>
      <c r="AG158" s="77">
        <f t="shared" si="111"/>
        <v>7576.79</v>
      </c>
      <c r="AH158" s="77">
        <f t="shared" si="111"/>
        <v>7651.79</v>
      </c>
      <c r="AI158" s="77">
        <f t="shared" si="111"/>
        <v>4131.0199999999995</v>
      </c>
      <c r="AJ158" s="77">
        <f t="shared" si="111"/>
        <v>478.81000000000006</v>
      </c>
      <c r="AK158" s="77">
        <f t="shared" si="111"/>
        <v>184547.83</v>
      </c>
      <c r="AL158" s="77">
        <f t="shared" si="111"/>
        <v>73199.649999999994</v>
      </c>
      <c r="AM158" s="77">
        <f t="shared" si="111"/>
        <v>0</v>
      </c>
      <c r="AN158" s="77">
        <f t="shared" si="111"/>
        <v>0</v>
      </c>
      <c r="AO158" s="77">
        <f t="shared" si="111"/>
        <v>0</v>
      </c>
      <c r="AP158" s="77">
        <f t="shared" si="111"/>
        <v>0</v>
      </c>
      <c r="AQ158" s="77">
        <f t="shared" si="111"/>
        <v>0</v>
      </c>
      <c r="AR158" s="77">
        <f t="shared" si="111"/>
        <v>0</v>
      </c>
      <c r="AS158" s="77">
        <f t="shared" si="111"/>
        <v>0</v>
      </c>
      <c r="AT158" s="77">
        <f t="shared" si="111"/>
        <v>0</v>
      </c>
      <c r="AU158" s="77">
        <f t="shared" si="111"/>
        <v>0</v>
      </c>
      <c r="AV158" s="77">
        <f t="shared" si="111"/>
        <v>0</v>
      </c>
      <c r="AW158" s="77">
        <f t="shared" si="111"/>
        <v>0</v>
      </c>
      <c r="AX158" s="77">
        <f t="shared" si="111"/>
        <v>0</v>
      </c>
      <c r="AY158" s="77">
        <f t="shared" si="111"/>
        <v>0</v>
      </c>
      <c r="AZ158" s="77">
        <f t="shared" si="111"/>
        <v>0</v>
      </c>
      <c r="BA158" s="77">
        <f t="shared" si="111"/>
        <v>0</v>
      </c>
      <c r="BB158" s="77">
        <f t="shared" si="111"/>
        <v>0</v>
      </c>
      <c r="BC158" s="77">
        <f t="shared" si="111"/>
        <v>0</v>
      </c>
      <c r="BD158" s="77">
        <f t="shared" si="111"/>
        <v>0</v>
      </c>
      <c r="BE158" s="77">
        <f t="shared" si="111"/>
        <v>0</v>
      </c>
      <c r="BF158" s="77">
        <f t="shared" si="111"/>
        <v>0</v>
      </c>
      <c r="BG158" s="77">
        <f t="shared" si="111"/>
        <v>0</v>
      </c>
      <c r="BH158" s="77">
        <f t="shared" si="111"/>
        <v>0</v>
      </c>
      <c r="BI158" s="77">
        <f t="shared" si="111"/>
        <v>0</v>
      </c>
      <c r="BJ158" s="77">
        <f t="shared" si="111"/>
        <v>0</v>
      </c>
      <c r="BK158" s="77">
        <f t="shared" si="111"/>
        <v>0</v>
      </c>
      <c r="BL158" s="77">
        <f t="shared" si="111"/>
        <v>0</v>
      </c>
      <c r="BM158" s="77">
        <f t="shared" si="111"/>
        <v>0</v>
      </c>
      <c r="BN158" s="77">
        <f t="shared" si="111"/>
        <v>0</v>
      </c>
      <c r="BO158" s="77">
        <f t="shared" si="111"/>
        <v>0</v>
      </c>
      <c r="BP158" s="77">
        <f t="shared" si="111"/>
        <v>0</v>
      </c>
      <c r="BQ158" s="77">
        <f t="shared" si="111"/>
        <v>0</v>
      </c>
      <c r="BR158" s="77">
        <f t="shared" si="111"/>
        <v>0</v>
      </c>
      <c r="BS158" s="77">
        <f t="shared" si="111"/>
        <v>0</v>
      </c>
      <c r="BT158" s="77">
        <f t="shared" si="111"/>
        <v>0</v>
      </c>
      <c r="BU158" s="77">
        <f t="shared" si="111"/>
        <v>0</v>
      </c>
      <c r="BV158" s="77">
        <f t="shared" si="111"/>
        <v>0</v>
      </c>
      <c r="BW158" s="77">
        <f t="shared" si="111"/>
        <v>0</v>
      </c>
      <c r="BX158" s="77">
        <f t="shared" ref="BX158:CF158" si="112">SUM(BX159,BX163,BX164,BX165)</f>
        <v>0</v>
      </c>
      <c r="BY158" s="77">
        <f t="shared" si="112"/>
        <v>0</v>
      </c>
      <c r="BZ158" s="77">
        <f t="shared" si="112"/>
        <v>0</v>
      </c>
      <c r="CA158" s="77">
        <f t="shared" si="112"/>
        <v>0</v>
      </c>
      <c r="CB158" s="77">
        <f t="shared" si="112"/>
        <v>0</v>
      </c>
      <c r="CC158" s="77">
        <f t="shared" si="112"/>
        <v>0</v>
      </c>
      <c r="CD158" s="77">
        <f t="shared" si="112"/>
        <v>0</v>
      </c>
      <c r="CE158" s="77">
        <f t="shared" si="112"/>
        <v>0</v>
      </c>
      <c r="CF158" s="77">
        <f t="shared" si="112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1191538.46</v>
      </c>
      <c r="K159" s="66">
        <f>SUM(K160:K162)</f>
        <v>0</v>
      </c>
      <c r="L159" s="66">
        <f t="shared" ref="L159:BW159" si="113">SUM(L160:L162)</f>
        <v>5571.24</v>
      </c>
      <c r="M159" s="66">
        <f t="shared" si="113"/>
        <v>144141.76000000001</v>
      </c>
      <c r="N159" s="66">
        <f t="shared" si="113"/>
        <v>0</v>
      </c>
      <c r="O159" s="66">
        <f t="shared" si="113"/>
        <v>0</v>
      </c>
      <c r="P159" s="66">
        <f t="shared" si="113"/>
        <v>31088.26</v>
      </c>
      <c r="Q159" s="66">
        <f t="shared" si="113"/>
        <v>223467.7</v>
      </c>
      <c r="R159" s="66">
        <f t="shared" si="113"/>
        <v>0</v>
      </c>
      <c r="S159" s="66">
        <f t="shared" si="113"/>
        <v>0</v>
      </c>
      <c r="T159" s="66">
        <f t="shared" si="113"/>
        <v>90984.62</v>
      </c>
      <c r="U159" s="66">
        <f t="shared" si="113"/>
        <v>262955.92</v>
      </c>
      <c r="V159" s="66">
        <f t="shared" si="113"/>
        <v>0</v>
      </c>
      <c r="W159" s="66">
        <f t="shared" si="113"/>
        <v>0</v>
      </c>
      <c r="X159" s="66">
        <f t="shared" si="113"/>
        <v>0</v>
      </c>
      <c r="Y159" s="66">
        <f t="shared" si="113"/>
        <v>3037.52</v>
      </c>
      <c r="Z159" s="66">
        <f t="shared" si="113"/>
        <v>37908.82</v>
      </c>
      <c r="AA159" s="66">
        <f t="shared" si="113"/>
        <v>60830.01</v>
      </c>
      <c r="AB159" s="66">
        <f t="shared" si="113"/>
        <v>0</v>
      </c>
      <c r="AC159" s="66">
        <f t="shared" si="113"/>
        <v>36660.85</v>
      </c>
      <c r="AD159" s="66">
        <f t="shared" si="113"/>
        <v>168188.96</v>
      </c>
      <c r="AE159" s="66">
        <f t="shared" si="113"/>
        <v>24924.74</v>
      </c>
      <c r="AF159" s="66">
        <f t="shared" si="113"/>
        <v>8263.86</v>
      </c>
      <c r="AG159" s="66">
        <f t="shared" si="113"/>
        <v>3601.6</v>
      </c>
      <c r="AH159" s="66">
        <f t="shared" si="113"/>
        <v>4456.3599999999997</v>
      </c>
      <c r="AI159" s="66">
        <f t="shared" si="113"/>
        <v>2823.47</v>
      </c>
      <c r="AJ159" s="66">
        <f t="shared" si="113"/>
        <v>137.4</v>
      </c>
      <c r="AK159" s="66">
        <f t="shared" si="113"/>
        <v>60038.47</v>
      </c>
      <c r="AL159" s="66">
        <f t="shared" si="113"/>
        <v>22456.9</v>
      </c>
      <c r="AM159" s="66">
        <f t="shared" si="113"/>
        <v>0</v>
      </c>
      <c r="AN159" s="66">
        <f t="shared" si="113"/>
        <v>0</v>
      </c>
      <c r="AO159" s="66">
        <f t="shared" si="113"/>
        <v>0</v>
      </c>
      <c r="AP159" s="66">
        <f t="shared" si="113"/>
        <v>0</v>
      </c>
      <c r="AQ159" s="66">
        <f t="shared" si="113"/>
        <v>0</v>
      </c>
      <c r="AR159" s="66">
        <f t="shared" si="113"/>
        <v>0</v>
      </c>
      <c r="AS159" s="66">
        <f t="shared" si="113"/>
        <v>0</v>
      </c>
      <c r="AT159" s="66">
        <f t="shared" si="113"/>
        <v>0</v>
      </c>
      <c r="AU159" s="66">
        <f t="shared" si="113"/>
        <v>0</v>
      </c>
      <c r="AV159" s="66">
        <f t="shared" si="113"/>
        <v>0</v>
      </c>
      <c r="AW159" s="66">
        <f t="shared" si="113"/>
        <v>0</v>
      </c>
      <c r="AX159" s="66">
        <f t="shared" si="113"/>
        <v>0</v>
      </c>
      <c r="AY159" s="66">
        <f t="shared" si="113"/>
        <v>0</v>
      </c>
      <c r="AZ159" s="66">
        <f t="shared" si="113"/>
        <v>0</v>
      </c>
      <c r="BA159" s="66">
        <f t="shared" si="113"/>
        <v>0</v>
      </c>
      <c r="BB159" s="66">
        <f t="shared" si="113"/>
        <v>0</v>
      </c>
      <c r="BC159" s="66">
        <f t="shared" si="113"/>
        <v>0</v>
      </c>
      <c r="BD159" s="66">
        <f t="shared" si="113"/>
        <v>0</v>
      </c>
      <c r="BE159" s="66">
        <f t="shared" si="113"/>
        <v>0</v>
      </c>
      <c r="BF159" s="66">
        <f t="shared" si="113"/>
        <v>0</v>
      </c>
      <c r="BG159" s="66">
        <f t="shared" si="113"/>
        <v>0</v>
      </c>
      <c r="BH159" s="66">
        <f t="shared" si="113"/>
        <v>0</v>
      </c>
      <c r="BI159" s="66">
        <f t="shared" si="113"/>
        <v>0</v>
      </c>
      <c r="BJ159" s="66">
        <f t="shared" si="113"/>
        <v>0</v>
      </c>
      <c r="BK159" s="66">
        <f t="shared" si="113"/>
        <v>0</v>
      </c>
      <c r="BL159" s="66">
        <f t="shared" si="113"/>
        <v>0</v>
      </c>
      <c r="BM159" s="66">
        <f t="shared" si="113"/>
        <v>0</v>
      </c>
      <c r="BN159" s="66">
        <f t="shared" si="113"/>
        <v>0</v>
      </c>
      <c r="BO159" s="66">
        <f t="shared" si="113"/>
        <v>0</v>
      </c>
      <c r="BP159" s="66">
        <f t="shared" si="113"/>
        <v>0</v>
      </c>
      <c r="BQ159" s="66">
        <f t="shared" si="113"/>
        <v>0</v>
      </c>
      <c r="BR159" s="66">
        <f t="shared" si="113"/>
        <v>0</v>
      </c>
      <c r="BS159" s="66">
        <f t="shared" si="113"/>
        <v>0</v>
      </c>
      <c r="BT159" s="66">
        <f t="shared" si="113"/>
        <v>0</v>
      </c>
      <c r="BU159" s="66">
        <f t="shared" si="113"/>
        <v>0</v>
      </c>
      <c r="BV159" s="66">
        <f t="shared" si="113"/>
        <v>0</v>
      </c>
      <c r="BW159" s="66">
        <f t="shared" si="113"/>
        <v>0</v>
      </c>
      <c r="BX159" s="66">
        <f t="shared" ref="BX159:CF159" si="114">SUM(BX160:BX162)</f>
        <v>0</v>
      </c>
      <c r="BY159" s="66">
        <f t="shared" si="114"/>
        <v>0</v>
      </c>
      <c r="BZ159" s="66">
        <f t="shared" si="114"/>
        <v>0</v>
      </c>
      <c r="CA159" s="66">
        <f t="shared" si="114"/>
        <v>0</v>
      </c>
      <c r="CB159" s="66">
        <f t="shared" si="114"/>
        <v>0</v>
      </c>
      <c r="CC159" s="66">
        <f t="shared" si="114"/>
        <v>0</v>
      </c>
      <c r="CD159" s="66">
        <f t="shared" si="114"/>
        <v>0</v>
      </c>
      <c r="CE159" s="66">
        <f t="shared" si="114"/>
        <v>0</v>
      </c>
      <c r="CF159" s="66">
        <f t="shared" si="114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1191538.46</v>
      </c>
      <c r="K160" s="64"/>
      <c r="L160" s="64">
        <v>5571.24</v>
      </c>
      <c r="M160" s="64">
        <v>144141.76000000001</v>
      </c>
      <c r="N160" s="64"/>
      <c r="O160" s="64"/>
      <c r="P160" s="64">
        <v>31088.26</v>
      </c>
      <c r="Q160" s="64">
        <v>223467.7</v>
      </c>
      <c r="R160" s="64"/>
      <c r="S160" s="64"/>
      <c r="T160" s="64">
        <v>90984.62</v>
      </c>
      <c r="U160" s="64">
        <v>262955.92</v>
      </c>
      <c r="V160" s="64"/>
      <c r="W160" s="64"/>
      <c r="X160" s="64"/>
      <c r="Y160" s="64">
        <v>3037.52</v>
      </c>
      <c r="Z160" s="64">
        <v>37908.82</v>
      </c>
      <c r="AA160" s="64">
        <v>60830.01</v>
      </c>
      <c r="AB160" s="64"/>
      <c r="AC160" s="64">
        <v>36660.85</v>
      </c>
      <c r="AD160" s="64">
        <v>168188.96</v>
      </c>
      <c r="AE160" s="64">
        <v>24924.74</v>
      </c>
      <c r="AF160" s="64">
        <v>8263.86</v>
      </c>
      <c r="AG160" s="64">
        <v>3601.6</v>
      </c>
      <c r="AH160" s="64">
        <v>4456.3599999999997</v>
      </c>
      <c r="AI160" s="64">
        <v>2823.47</v>
      </c>
      <c r="AJ160" s="64">
        <v>137.4</v>
      </c>
      <c r="AK160" s="64">
        <v>60038.47</v>
      </c>
      <c r="AL160" s="64">
        <v>22456.9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5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807801.24000000022</v>
      </c>
      <c r="K163" s="64"/>
      <c r="L163" s="64">
        <v>3836.14</v>
      </c>
      <c r="M163" s="64">
        <v>94918.7</v>
      </c>
      <c r="N163" s="64"/>
      <c r="O163" s="64">
        <v>343.41</v>
      </c>
      <c r="P163" s="64">
        <v>20662.97</v>
      </c>
      <c r="Q163" s="64">
        <v>133518.09</v>
      </c>
      <c r="R163" s="64"/>
      <c r="S163" s="64"/>
      <c r="T163" s="64">
        <v>40410.76</v>
      </c>
      <c r="U163" s="64">
        <v>112974.17</v>
      </c>
      <c r="V163" s="64"/>
      <c r="W163" s="64"/>
      <c r="X163" s="64"/>
      <c r="Y163" s="64">
        <v>1174.4000000000001</v>
      </c>
      <c r="Z163" s="64">
        <v>33978.49</v>
      </c>
      <c r="AA163" s="64">
        <v>41390.959999999999</v>
      </c>
      <c r="AB163" s="64"/>
      <c r="AC163" s="64">
        <v>38048.06</v>
      </c>
      <c r="AD163" s="64">
        <v>171610.69</v>
      </c>
      <c r="AE163" s="64">
        <v>17599.419999999998</v>
      </c>
      <c r="AF163" s="64">
        <v>6228.18</v>
      </c>
      <c r="AG163" s="64">
        <v>2554.41</v>
      </c>
      <c r="AH163" s="64">
        <v>1635.46</v>
      </c>
      <c r="AI163" s="64">
        <v>1307.55</v>
      </c>
      <c r="AJ163" s="64"/>
      <c r="AK163" s="64">
        <v>62577.24</v>
      </c>
      <c r="AL163" s="64">
        <v>23032.14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5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271183.36999999994</v>
      </c>
      <c r="K164" s="64"/>
      <c r="L164" s="64">
        <v>825.66</v>
      </c>
      <c r="M164" s="64">
        <v>23466.93</v>
      </c>
      <c r="N164" s="64"/>
      <c r="O164" s="64">
        <v>366.41</v>
      </c>
      <c r="P164" s="64">
        <v>9660.1200000000008</v>
      </c>
      <c r="Q164" s="64">
        <v>25841.78</v>
      </c>
      <c r="R164" s="64"/>
      <c r="S164" s="64"/>
      <c r="T164" s="64">
        <v>8389.89</v>
      </c>
      <c r="U164" s="64">
        <v>27116.43</v>
      </c>
      <c r="V164" s="64"/>
      <c r="W164" s="64"/>
      <c r="X164" s="64"/>
      <c r="Y164" s="64">
        <v>745.62</v>
      </c>
      <c r="Z164" s="64">
        <v>6154.31</v>
      </c>
      <c r="AA164" s="64">
        <v>8081.36</v>
      </c>
      <c r="AB164" s="64"/>
      <c r="AC164" s="64">
        <v>10468.700000000001</v>
      </c>
      <c r="AD164" s="64">
        <v>43924.14</v>
      </c>
      <c r="AE164" s="64">
        <v>9995.33</v>
      </c>
      <c r="AF164" s="64">
        <v>3181.8</v>
      </c>
      <c r="AG164" s="64">
        <v>1420.78</v>
      </c>
      <c r="AH164" s="64">
        <v>1559.97</v>
      </c>
      <c r="AI164" s="64"/>
      <c r="AJ164" s="64">
        <v>341.41</v>
      </c>
      <c r="AK164" s="64">
        <v>61932.12</v>
      </c>
      <c r="AL164" s="64">
        <v>27710.61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5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5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492777.86</v>
      </c>
      <c r="K166" s="83"/>
      <c r="L166" s="83">
        <v>5038.82</v>
      </c>
      <c r="M166" s="83">
        <v>197325.71</v>
      </c>
      <c r="N166" s="83"/>
      <c r="O166" s="83">
        <v>10560.89</v>
      </c>
      <c r="P166" s="83">
        <v>5547.08</v>
      </c>
      <c r="Q166" s="83">
        <v>225821.39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24250.75</v>
      </c>
      <c r="AF166" s="83">
        <v>7979.01</v>
      </c>
      <c r="AG166" s="83">
        <v>5783.47</v>
      </c>
      <c r="AH166" s="83">
        <v>3802.74</v>
      </c>
      <c r="AI166" s="83"/>
      <c r="AJ166" s="83"/>
      <c r="AK166" s="83">
        <v>5001</v>
      </c>
      <c r="AL166" s="83">
        <v>1667</v>
      </c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5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2131774.8000000003</v>
      </c>
      <c r="K167" s="77">
        <f>SUM(K168,K172)</f>
        <v>0</v>
      </c>
      <c r="L167" s="77">
        <f t="shared" ref="L167:BW167" si="116">SUM(L168,L172)</f>
        <v>4407.76</v>
      </c>
      <c r="M167" s="77">
        <f t="shared" si="116"/>
        <v>134645.62</v>
      </c>
      <c r="N167" s="77">
        <f t="shared" si="116"/>
        <v>0</v>
      </c>
      <c r="O167" s="77">
        <f t="shared" si="116"/>
        <v>2372.54</v>
      </c>
      <c r="P167" s="77">
        <f t="shared" si="116"/>
        <v>15145.200000000003</v>
      </c>
      <c r="Q167" s="77">
        <f t="shared" si="116"/>
        <v>167556.51999999999</v>
      </c>
      <c r="R167" s="77">
        <f t="shared" si="116"/>
        <v>0</v>
      </c>
      <c r="S167" s="77">
        <f t="shared" si="116"/>
        <v>0</v>
      </c>
      <c r="T167" s="77">
        <f t="shared" si="116"/>
        <v>397534.97</v>
      </c>
      <c r="U167" s="77">
        <f t="shared" si="116"/>
        <v>1222353.8699999999</v>
      </c>
      <c r="V167" s="77">
        <f t="shared" si="116"/>
        <v>0</v>
      </c>
      <c r="W167" s="77">
        <f t="shared" si="116"/>
        <v>0</v>
      </c>
      <c r="X167" s="77">
        <f t="shared" si="116"/>
        <v>0</v>
      </c>
      <c r="Y167" s="77">
        <f t="shared" si="116"/>
        <v>0</v>
      </c>
      <c r="Z167" s="77">
        <f t="shared" si="116"/>
        <v>14385.609999999999</v>
      </c>
      <c r="AA167" s="77">
        <f t="shared" si="116"/>
        <v>30490.300000000003</v>
      </c>
      <c r="AB167" s="77">
        <f t="shared" si="116"/>
        <v>0</v>
      </c>
      <c r="AC167" s="77">
        <f t="shared" si="116"/>
        <v>5440.99</v>
      </c>
      <c r="AD167" s="77">
        <f t="shared" si="116"/>
        <v>21974.86</v>
      </c>
      <c r="AE167" s="77">
        <f t="shared" si="116"/>
        <v>20954.7</v>
      </c>
      <c r="AF167" s="77">
        <f t="shared" si="116"/>
        <v>7087.0899999999992</v>
      </c>
      <c r="AG167" s="77">
        <f t="shared" si="116"/>
        <v>3036.97</v>
      </c>
      <c r="AH167" s="77">
        <f t="shared" si="116"/>
        <v>2341.29</v>
      </c>
      <c r="AI167" s="77">
        <f t="shared" si="116"/>
        <v>0</v>
      </c>
      <c r="AJ167" s="77">
        <f t="shared" si="116"/>
        <v>346.66999999999996</v>
      </c>
      <c r="AK167" s="77">
        <f t="shared" si="116"/>
        <v>55001.68</v>
      </c>
      <c r="AL167" s="77">
        <f t="shared" si="116"/>
        <v>26698.16</v>
      </c>
      <c r="AM167" s="77">
        <f t="shared" si="116"/>
        <v>0</v>
      </c>
      <c r="AN167" s="77">
        <f t="shared" si="116"/>
        <v>0</v>
      </c>
      <c r="AO167" s="77">
        <f t="shared" si="116"/>
        <v>0</v>
      </c>
      <c r="AP167" s="77">
        <f t="shared" si="116"/>
        <v>0</v>
      </c>
      <c r="AQ167" s="77">
        <f t="shared" si="116"/>
        <v>0</v>
      </c>
      <c r="AR167" s="77">
        <f t="shared" si="116"/>
        <v>0</v>
      </c>
      <c r="AS167" s="77">
        <f t="shared" si="116"/>
        <v>0</v>
      </c>
      <c r="AT167" s="77">
        <f t="shared" si="116"/>
        <v>0</v>
      </c>
      <c r="AU167" s="77">
        <f t="shared" si="116"/>
        <v>0</v>
      </c>
      <c r="AV167" s="77">
        <f t="shared" si="116"/>
        <v>0</v>
      </c>
      <c r="AW167" s="77">
        <f t="shared" si="116"/>
        <v>0</v>
      </c>
      <c r="AX167" s="77">
        <f t="shared" si="116"/>
        <v>0</v>
      </c>
      <c r="AY167" s="77">
        <f t="shared" si="116"/>
        <v>0</v>
      </c>
      <c r="AZ167" s="77">
        <f t="shared" si="116"/>
        <v>0</v>
      </c>
      <c r="BA167" s="77">
        <f t="shared" si="116"/>
        <v>0</v>
      </c>
      <c r="BB167" s="77">
        <f t="shared" si="116"/>
        <v>0</v>
      </c>
      <c r="BC167" s="77">
        <f t="shared" si="116"/>
        <v>0</v>
      </c>
      <c r="BD167" s="77">
        <f t="shared" si="116"/>
        <v>0</v>
      </c>
      <c r="BE167" s="77">
        <f t="shared" si="116"/>
        <v>0</v>
      </c>
      <c r="BF167" s="77">
        <f t="shared" si="116"/>
        <v>0</v>
      </c>
      <c r="BG167" s="77">
        <f t="shared" si="116"/>
        <v>0</v>
      </c>
      <c r="BH167" s="77">
        <f t="shared" si="116"/>
        <v>0</v>
      </c>
      <c r="BI167" s="77">
        <f t="shared" si="116"/>
        <v>0</v>
      </c>
      <c r="BJ167" s="77">
        <f t="shared" si="116"/>
        <v>0</v>
      </c>
      <c r="BK167" s="77">
        <f t="shared" si="116"/>
        <v>0</v>
      </c>
      <c r="BL167" s="77">
        <f t="shared" si="116"/>
        <v>0</v>
      </c>
      <c r="BM167" s="77">
        <f t="shared" si="116"/>
        <v>0</v>
      </c>
      <c r="BN167" s="77">
        <f t="shared" si="116"/>
        <v>0</v>
      </c>
      <c r="BO167" s="77">
        <f t="shared" si="116"/>
        <v>0</v>
      </c>
      <c r="BP167" s="77">
        <f t="shared" si="116"/>
        <v>0</v>
      </c>
      <c r="BQ167" s="77">
        <f t="shared" si="116"/>
        <v>0</v>
      </c>
      <c r="BR167" s="77">
        <f t="shared" si="116"/>
        <v>0</v>
      </c>
      <c r="BS167" s="77">
        <f t="shared" si="116"/>
        <v>0</v>
      </c>
      <c r="BT167" s="77">
        <f t="shared" si="116"/>
        <v>0</v>
      </c>
      <c r="BU167" s="77">
        <f t="shared" si="116"/>
        <v>0</v>
      </c>
      <c r="BV167" s="77">
        <f t="shared" si="116"/>
        <v>0</v>
      </c>
      <c r="BW167" s="77">
        <f t="shared" si="116"/>
        <v>0</v>
      </c>
      <c r="BX167" s="77">
        <f t="shared" ref="BX167:CF167" si="117">SUM(BX168,BX172)</f>
        <v>0</v>
      </c>
      <c r="BY167" s="77">
        <f t="shared" si="117"/>
        <v>0</v>
      </c>
      <c r="BZ167" s="77">
        <f t="shared" si="117"/>
        <v>0</v>
      </c>
      <c r="CA167" s="77">
        <f t="shared" si="117"/>
        <v>0</v>
      </c>
      <c r="CB167" s="77">
        <f t="shared" si="117"/>
        <v>0</v>
      </c>
      <c r="CC167" s="77">
        <f t="shared" si="117"/>
        <v>0</v>
      </c>
      <c r="CD167" s="77">
        <f t="shared" si="117"/>
        <v>0</v>
      </c>
      <c r="CE167" s="77">
        <f t="shared" si="117"/>
        <v>0</v>
      </c>
      <c r="CF167" s="77">
        <f t="shared" si="117"/>
        <v>0</v>
      </c>
      <c r="CG167" s="78">
        <f>SUM(CG168,CG172)</f>
        <v>0</v>
      </c>
      <c r="CH167" s="18"/>
      <c r="CI167" s="19"/>
      <c r="CK167" s="46">
        <f t="shared" si="115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2091901.2699999998</v>
      </c>
      <c r="K168" s="77">
        <f>SUM(K169:K171)</f>
        <v>0</v>
      </c>
      <c r="L168" s="77">
        <f t="shared" ref="L168:BW168" si="118">SUM(L169:L171)</f>
        <v>4330.34</v>
      </c>
      <c r="M168" s="77">
        <f t="shared" si="118"/>
        <v>119136.87</v>
      </c>
      <c r="N168" s="77">
        <f t="shared" si="118"/>
        <v>0</v>
      </c>
      <c r="O168" s="77">
        <f t="shared" si="118"/>
        <v>90.08</v>
      </c>
      <c r="P168" s="77">
        <f t="shared" si="118"/>
        <v>15091.830000000002</v>
      </c>
      <c r="Q168" s="77">
        <f t="shared" si="118"/>
        <v>149374.09</v>
      </c>
      <c r="R168" s="77">
        <f t="shared" si="118"/>
        <v>0</v>
      </c>
      <c r="S168" s="77">
        <f t="shared" si="118"/>
        <v>0</v>
      </c>
      <c r="T168" s="77">
        <f t="shared" si="118"/>
        <v>397534.97</v>
      </c>
      <c r="U168" s="77">
        <f t="shared" si="118"/>
        <v>1222353.8699999999</v>
      </c>
      <c r="V168" s="77">
        <f t="shared" si="118"/>
        <v>0</v>
      </c>
      <c r="W168" s="77">
        <f t="shared" si="118"/>
        <v>0</v>
      </c>
      <c r="X168" s="77">
        <f t="shared" si="118"/>
        <v>0</v>
      </c>
      <c r="Y168" s="77">
        <f t="shared" si="118"/>
        <v>0</v>
      </c>
      <c r="Z168" s="77">
        <f t="shared" si="118"/>
        <v>14385.609999999999</v>
      </c>
      <c r="AA168" s="77">
        <f t="shared" si="118"/>
        <v>30490.300000000003</v>
      </c>
      <c r="AB168" s="77">
        <f t="shared" si="118"/>
        <v>0</v>
      </c>
      <c r="AC168" s="77">
        <f t="shared" si="118"/>
        <v>5440.99</v>
      </c>
      <c r="AD168" s="77">
        <f t="shared" si="118"/>
        <v>21974.86</v>
      </c>
      <c r="AE168" s="77">
        <f t="shared" si="118"/>
        <v>18685.45</v>
      </c>
      <c r="AF168" s="77">
        <f t="shared" si="118"/>
        <v>6373.4299999999994</v>
      </c>
      <c r="AG168" s="77">
        <f t="shared" si="118"/>
        <v>2490.12</v>
      </c>
      <c r="AH168" s="77">
        <f t="shared" si="118"/>
        <v>2101.9499999999998</v>
      </c>
      <c r="AI168" s="77">
        <f t="shared" si="118"/>
        <v>0</v>
      </c>
      <c r="AJ168" s="77">
        <f t="shared" si="118"/>
        <v>346.66999999999996</v>
      </c>
      <c r="AK168" s="77">
        <f t="shared" si="118"/>
        <v>55001.68</v>
      </c>
      <c r="AL168" s="77">
        <f t="shared" si="118"/>
        <v>26698.16</v>
      </c>
      <c r="AM168" s="77">
        <f t="shared" si="118"/>
        <v>0</v>
      </c>
      <c r="AN168" s="77">
        <f t="shared" si="118"/>
        <v>0</v>
      </c>
      <c r="AO168" s="77">
        <f t="shared" si="118"/>
        <v>0</v>
      </c>
      <c r="AP168" s="77">
        <f t="shared" si="118"/>
        <v>0</v>
      </c>
      <c r="AQ168" s="77">
        <f t="shared" si="118"/>
        <v>0</v>
      </c>
      <c r="AR168" s="77">
        <f t="shared" si="118"/>
        <v>0</v>
      </c>
      <c r="AS168" s="77">
        <f t="shared" si="118"/>
        <v>0</v>
      </c>
      <c r="AT168" s="77">
        <f t="shared" si="118"/>
        <v>0</v>
      </c>
      <c r="AU168" s="77">
        <f t="shared" si="118"/>
        <v>0</v>
      </c>
      <c r="AV168" s="77">
        <f t="shared" si="118"/>
        <v>0</v>
      </c>
      <c r="AW168" s="77">
        <f t="shared" si="118"/>
        <v>0</v>
      </c>
      <c r="AX168" s="77">
        <f t="shared" si="118"/>
        <v>0</v>
      </c>
      <c r="AY168" s="77">
        <f t="shared" si="118"/>
        <v>0</v>
      </c>
      <c r="AZ168" s="77">
        <f t="shared" si="118"/>
        <v>0</v>
      </c>
      <c r="BA168" s="77">
        <f t="shared" si="118"/>
        <v>0</v>
      </c>
      <c r="BB168" s="77">
        <f t="shared" si="118"/>
        <v>0</v>
      </c>
      <c r="BC168" s="77">
        <f t="shared" si="118"/>
        <v>0</v>
      </c>
      <c r="BD168" s="77">
        <f t="shared" si="118"/>
        <v>0</v>
      </c>
      <c r="BE168" s="77">
        <f t="shared" si="118"/>
        <v>0</v>
      </c>
      <c r="BF168" s="77">
        <f t="shared" si="118"/>
        <v>0</v>
      </c>
      <c r="BG168" s="77">
        <f t="shared" si="118"/>
        <v>0</v>
      </c>
      <c r="BH168" s="77">
        <f t="shared" si="118"/>
        <v>0</v>
      </c>
      <c r="BI168" s="77">
        <f t="shared" si="118"/>
        <v>0</v>
      </c>
      <c r="BJ168" s="77">
        <f t="shared" si="118"/>
        <v>0</v>
      </c>
      <c r="BK168" s="77">
        <f t="shared" si="118"/>
        <v>0</v>
      </c>
      <c r="BL168" s="77">
        <f t="shared" si="118"/>
        <v>0</v>
      </c>
      <c r="BM168" s="77">
        <f t="shared" si="118"/>
        <v>0</v>
      </c>
      <c r="BN168" s="77">
        <f t="shared" si="118"/>
        <v>0</v>
      </c>
      <c r="BO168" s="77">
        <f t="shared" si="118"/>
        <v>0</v>
      </c>
      <c r="BP168" s="77">
        <f t="shared" si="118"/>
        <v>0</v>
      </c>
      <c r="BQ168" s="77">
        <f t="shared" si="118"/>
        <v>0</v>
      </c>
      <c r="BR168" s="77">
        <f t="shared" si="118"/>
        <v>0</v>
      </c>
      <c r="BS168" s="77">
        <f t="shared" si="118"/>
        <v>0</v>
      </c>
      <c r="BT168" s="77">
        <f t="shared" si="118"/>
        <v>0</v>
      </c>
      <c r="BU168" s="77">
        <f t="shared" si="118"/>
        <v>0</v>
      </c>
      <c r="BV168" s="77">
        <f t="shared" si="118"/>
        <v>0</v>
      </c>
      <c r="BW168" s="77">
        <f t="shared" si="118"/>
        <v>0</v>
      </c>
      <c r="BX168" s="77">
        <f t="shared" ref="BX168:CF168" si="119">SUM(BX169:BX171)</f>
        <v>0</v>
      </c>
      <c r="BY168" s="77">
        <f t="shared" si="119"/>
        <v>0</v>
      </c>
      <c r="BZ168" s="77">
        <f t="shared" si="119"/>
        <v>0</v>
      </c>
      <c r="CA168" s="77">
        <f t="shared" si="119"/>
        <v>0</v>
      </c>
      <c r="CB168" s="77">
        <f t="shared" si="119"/>
        <v>0</v>
      </c>
      <c r="CC168" s="77">
        <f t="shared" si="119"/>
        <v>0</v>
      </c>
      <c r="CD168" s="77">
        <f t="shared" si="119"/>
        <v>0</v>
      </c>
      <c r="CE168" s="77">
        <f t="shared" si="119"/>
        <v>0</v>
      </c>
      <c r="CF168" s="77">
        <f t="shared" si="119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184781.37</v>
      </c>
      <c r="K169" s="64"/>
      <c r="L169" s="64">
        <v>1094.95</v>
      </c>
      <c r="M169" s="64">
        <v>30829.69</v>
      </c>
      <c r="N169" s="64"/>
      <c r="O169" s="64">
        <v>90.08</v>
      </c>
      <c r="P169" s="64">
        <v>2609.88</v>
      </c>
      <c r="Q169" s="64">
        <v>36518.370000000003</v>
      </c>
      <c r="R169" s="64"/>
      <c r="S169" s="64"/>
      <c r="T169" s="64">
        <v>14290.99</v>
      </c>
      <c r="U169" s="64">
        <v>40964.21</v>
      </c>
      <c r="V169" s="64"/>
      <c r="W169" s="64"/>
      <c r="X169" s="64"/>
      <c r="Y169" s="64"/>
      <c r="Z169" s="64">
        <v>4551.8999999999996</v>
      </c>
      <c r="AA169" s="64">
        <v>7857.08</v>
      </c>
      <c r="AB169" s="64"/>
      <c r="AC169" s="64">
        <v>4353.78</v>
      </c>
      <c r="AD169" s="64">
        <v>16596.27</v>
      </c>
      <c r="AE169" s="64">
        <v>4434.4399999999996</v>
      </c>
      <c r="AF169" s="64">
        <v>1432.28</v>
      </c>
      <c r="AG169" s="64">
        <v>533.97</v>
      </c>
      <c r="AH169" s="64">
        <v>417.42</v>
      </c>
      <c r="AI169" s="64"/>
      <c r="AJ169" s="64">
        <v>312.26</v>
      </c>
      <c r="AK169" s="64">
        <v>12173.46</v>
      </c>
      <c r="AL169" s="64">
        <v>5720.34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1907119.8999999997</v>
      </c>
      <c r="K170" s="64"/>
      <c r="L170" s="64">
        <v>3235.39</v>
      </c>
      <c r="M170" s="64">
        <v>88307.18</v>
      </c>
      <c r="N170" s="64"/>
      <c r="O170" s="64"/>
      <c r="P170" s="64">
        <v>12481.95</v>
      </c>
      <c r="Q170" s="64">
        <v>112855.72</v>
      </c>
      <c r="R170" s="64"/>
      <c r="S170" s="64"/>
      <c r="T170" s="64">
        <v>383243.98</v>
      </c>
      <c r="U170" s="64">
        <v>1181389.6599999999</v>
      </c>
      <c r="V170" s="64"/>
      <c r="W170" s="64"/>
      <c r="X170" s="64"/>
      <c r="Y170" s="64"/>
      <c r="Z170" s="64">
        <v>9833.7099999999991</v>
      </c>
      <c r="AA170" s="64">
        <v>22633.22</v>
      </c>
      <c r="AB170" s="64"/>
      <c r="AC170" s="64">
        <v>1087.21</v>
      </c>
      <c r="AD170" s="64">
        <v>5378.59</v>
      </c>
      <c r="AE170" s="64">
        <v>14251.01</v>
      </c>
      <c r="AF170" s="64">
        <v>4941.1499999999996</v>
      </c>
      <c r="AG170" s="64">
        <v>1956.15</v>
      </c>
      <c r="AH170" s="64">
        <v>1684.53</v>
      </c>
      <c r="AI170" s="64"/>
      <c r="AJ170" s="64">
        <v>34.409999999999997</v>
      </c>
      <c r="AK170" s="64">
        <v>42828.22</v>
      </c>
      <c r="AL170" s="64">
        <v>20977.82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39873.53</v>
      </c>
      <c r="K172" s="77">
        <f>SUM(K173:K174)</f>
        <v>0</v>
      </c>
      <c r="L172" s="77">
        <f t="shared" ref="L172:BW172" si="120">SUM(L173:L174)</f>
        <v>77.42</v>
      </c>
      <c r="M172" s="77">
        <f t="shared" si="120"/>
        <v>15508.75</v>
      </c>
      <c r="N172" s="77">
        <f t="shared" si="120"/>
        <v>0</v>
      </c>
      <c r="O172" s="77">
        <f t="shared" si="120"/>
        <v>2282.46</v>
      </c>
      <c r="P172" s="77">
        <f t="shared" si="120"/>
        <v>53.37</v>
      </c>
      <c r="Q172" s="77">
        <f t="shared" si="120"/>
        <v>18182.43</v>
      </c>
      <c r="R172" s="77">
        <f t="shared" si="120"/>
        <v>0</v>
      </c>
      <c r="S172" s="77">
        <f t="shared" si="120"/>
        <v>0</v>
      </c>
      <c r="T172" s="77">
        <f t="shared" si="120"/>
        <v>0</v>
      </c>
      <c r="U172" s="77">
        <f t="shared" si="120"/>
        <v>0</v>
      </c>
      <c r="V172" s="77">
        <f t="shared" si="120"/>
        <v>0</v>
      </c>
      <c r="W172" s="77">
        <f t="shared" si="120"/>
        <v>0</v>
      </c>
      <c r="X172" s="77">
        <f t="shared" si="120"/>
        <v>0</v>
      </c>
      <c r="Y172" s="77">
        <f t="shared" si="120"/>
        <v>0</v>
      </c>
      <c r="Z172" s="77">
        <f t="shared" si="120"/>
        <v>0</v>
      </c>
      <c r="AA172" s="77">
        <f t="shared" si="120"/>
        <v>0</v>
      </c>
      <c r="AB172" s="77">
        <f t="shared" si="120"/>
        <v>0</v>
      </c>
      <c r="AC172" s="77">
        <f t="shared" si="120"/>
        <v>0</v>
      </c>
      <c r="AD172" s="77">
        <f t="shared" si="120"/>
        <v>0</v>
      </c>
      <c r="AE172" s="77">
        <f t="shared" si="120"/>
        <v>2269.25</v>
      </c>
      <c r="AF172" s="77">
        <f t="shared" si="120"/>
        <v>713.66</v>
      </c>
      <c r="AG172" s="77">
        <f t="shared" si="120"/>
        <v>546.85</v>
      </c>
      <c r="AH172" s="77">
        <f t="shared" si="120"/>
        <v>239.34</v>
      </c>
      <c r="AI172" s="77">
        <f t="shared" si="120"/>
        <v>0</v>
      </c>
      <c r="AJ172" s="77">
        <f t="shared" si="120"/>
        <v>0</v>
      </c>
      <c r="AK172" s="77">
        <f t="shared" si="120"/>
        <v>0</v>
      </c>
      <c r="AL172" s="77">
        <f t="shared" si="120"/>
        <v>0</v>
      </c>
      <c r="AM172" s="77">
        <f t="shared" si="120"/>
        <v>0</v>
      </c>
      <c r="AN172" s="77">
        <f t="shared" si="120"/>
        <v>0</v>
      </c>
      <c r="AO172" s="77">
        <f t="shared" si="120"/>
        <v>0</v>
      </c>
      <c r="AP172" s="77">
        <f t="shared" si="120"/>
        <v>0</v>
      </c>
      <c r="AQ172" s="77">
        <f t="shared" si="120"/>
        <v>0</v>
      </c>
      <c r="AR172" s="77">
        <f t="shared" si="120"/>
        <v>0</v>
      </c>
      <c r="AS172" s="77">
        <f t="shared" si="120"/>
        <v>0</v>
      </c>
      <c r="AT172" s="77">
        <f t="shared" si="120"/>
        <v>0</v>
      </c>
      <c r="AU172" s="77">
        <f t="shared" si="120"/>
        <v>0</v>
      </c>
      <c r="AV172" s="77">
        <f t="shared" si="120"/>
        <v>0</v>
      </c>
      <c r="AW172" s="77">
        <f t="shared" si="120"/>
        <v>0</v>
      </c>
      <c r="AX172" s="77">
        <f t="shared" si="120"/>
        <v>0</v>
      </c>
      <c r="AY172" s="77">
        <f t="shared" si="120"/>
        <v>0</v>
      </c>
      <c r="AZ172" s="77">
        <f t="shared" si="120"/>
        <v>0</v>
      </c>
      <c r="BA172" s="77">
        <f t="shared" si="120"/>
        <v>0</v>
      </c>
      <c r="BB172" s="77">
        <f t="shared" si="120"/>
        <v>0</v>
      </c>
      <c r="BC172" s="77">
        <f t="shared" si="120"/>
        <v>0</v>
      </c>
      <c r="BD172" s="77">
        <f t="shared" si="120"/>
        <v>0</v>
      </c>
      <c r="BE172" s="77">
        <f t="shared" si="120"/>
        <v>0</v>
      </c>
      <c r="BF172" s="77">
        <f t="shared" si="120"/>
        <v>0</v>
      </c>
      <c r="BG172" s="77">
        <f t="shared" si="120"/>
        <v>0</v>
      </c>
      <c r="BH172" s="77">
        <f t="shared" si="120"/>
        <v>0</v>
      </c>
      <c r="BI172" s="77">
        <f t="shared" si="120"/>
        <v>0</v>
      </c>
      <c r="BJ172" s="77">
        <f t="shared" si="120"/>
        <v>0</v>
      </c>
      <c r="BK172" s="77">
        <f t="shared" si="120"/>
        <v>0</v>
      </c>
      <c r="BL172" s="77">
        <f t="shared" si="120"/>
        <v>0</v>
      </c>
      <c r="BM172" s="77">
        <f t="shared" si="120"/>
        <v>0</v>
      </c>
      <c r="BN172" s="77">
        <f t="shared" si="120"/>
        <v>0</v>
      </c>
      <c r="BO172" s="77">
        <f t="shared" si="120"/>
        <v>0</v>
      </c>
      <c r="BP172" s="77">
        <f t="shared" si="120"/>
        <v>0</v>
      </c>
      <c r="BQ172" s="77">
        <f t="shared" si="120"/>
        <v>0</v>
      </c>
      <c r="BR172" s="77">
        <f t="shared" si="120"/>
        <v>0</v>
      </c>
      <c r="BS172" s="77">
        <f t="shared" si="120"/>
        <v>0</v>
      </c>
      <c r="BT172" s="77">
        <f t="shared" si="120"/>
        <v>0</v>
      </c>
      <c r="BU172" s="77">
        <f t="shared" si="120"/>
        <v>0</v>
      </c>
      <c r="BV172" s="77">
        <f t="shared" si="120"/>
        <v>0</v>
      </c>
      <c r="BW172" s="77">
        <f t="shared" si="120"/>
        <v>0</v>
      </c>
      <c r="BX172" s="77">
        <f t="shared" ref="BX172:CF172" si="121">SUM(BX173:BX174)</f>
        <v>0</v>
      </c>
      <c r="BY172" s="77">
        <f t="shared" si="121"/>
        <v>0</v>
      </c>
      <c r="BZ172" s="77">
        <f t="shared" si="121"/>
        <v>0</v>
      </c>
      <c r="CA172" s="77">
        <f t="shared" si="121"/>
        <v>0</v>
      </c>
      <c r="CB172" s="77">
        <f t="shared" si="121"/>
        <v>0</v>
      </c>
      <c r="CC172" s="77">
        <f t="shared" si="121"/>
        <v>0</v>
      </c>
      <c r="CD172" s="77">
        <f t="shared" si="121"/>
        <v>0</v>
      </c>
      <c r="CE172" s="77">
        <f t="shared" si="121"/>
        <v>0</v>
      </c>
      <c r="CF172" s="77">
        <f t="shared" si="121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39873.53</v>
      </c>
      <c r="K174" s="64"/>
      <c r="L174" s="64">
        <v>77.42</v>
      </c>
      <c r="M174" s="64">
        <v>15508.75</v>
      </c>
      <c r="N174" s="64"/>
      <c r="O174" s="64">
        <v>2282.46</v>
      </c>
      <c r="P174" s="64">
        <v>53.37</v>
      </c>
      <c r="Q174" s="64">
        <v>18182.43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2269.25</v>
      </c>
      <c r="AF174" s="64">
        <v>713.66</v>
      </c>
      <c r="AG174" s="64">
        <v>546.85</v>
      </c>
      <c r="AH174" s="64">
        <v>239.34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2616032.73</v>
      </c>
      <c r="K176" s="54">
        <f>SUM(K177,K184)</f>
        <v>0</v>
      </c>
      <c r="L176" s="54">
        <f t="shared" ref="L176:BW176" si="122">SUM(L177,L184)</f>
        <v>11065.43</v>
      </c>
      <c r="M176" s="54">
        <f t="shared" si="122"/>
        <v>198761.55</v>
      </c>
      <c r="N176" s="54">
        <f t="shared" si="122"/>
        <v>0</v>
      </c>
      <c r="O176" s="54">
        <f t="shared" si="122"/>
        <v>16149.259999999998</v>
      </c>
      <c r="P176" s="54">
        <f t="shared" si="122"/>
        <v>95756.84</v>
      </c>
      <c r="Q176" s="54">
        <f t="shared" si="122"/>
        <v>644860.24</v>
      </c>
      <c r="R176" s="54">
        <f t="shared" si="122"/>
        <v>4923.3</v>
      </c>
      <c r="S176" s="54">
        <f t="shared" si="122"/>
        <v>0</v>
      </c>
      <c r="T176" s="54">
        <f t="shared" si="122"/>
        <v>208672.22999999998</v>
      </c>
      <c r="U176" s="54">
        <f t="shared" si="122"/>
        <v>673956.37</v>
      </c>
      <c r="V176" s="54">
        <f t="shared" si="122"/>
        <v>0</v>
      </c>
      <c r="W176" s="54">
        <f t="shared" si="122"/>
        <v>0</v>
      </c>
      <c r="X176" s="54">
        <f t="shared" si="122"/>
        <v>0</v>
      </c>
      <c r="Y176" s="54">
        <f t="shared" si="122"/>
        <v>0</v>
      </c>
      <c r="Z176" s="54">
        <f t="shared" si="122"/>
        <v>111681.19</v>
      </c>
      <c r="AA176" s="54">
        <f t="shared" si="122"/>
        <v>175085.52000000002</v>
      </c>
      <c r="AB176" s="54">
        <f t="shared" si="122"/>
        <v>0</v>
      </c>
      <c r="AC176" s="54">
        <f t="shared" si="122"/>
        <v>71178.61</v>
      </c>
      <c r="AD176" s="54">
        <f t="shared" si="122"/>
        <v>259976.96000000002</v>
      </c>
      <c r="AE176" s="54">
        <f t="shared" si="122"/>
        <v>42173.63</v>
      </c>
      <c r="AF176" s="54">
        <f t="shared" si="122"/>
        <v>15540.939999999999</v>
      </c>
      <c r="AG176" s="54">
        <f t="shared" si="122"/>
        <v>10777.53</v>
      </c>
      <c r="AH176" s="54">
        <f t="shared" si="122"/>
        <v>37612.020000000004</v>
      </c>
      <c r="AI176" s="54">
        <f t="shared" si="122"/>
        <v>14373.560000000001</v>
      </c>
      <c r="AJ176" s="54">
        <f t="shared" si="122"/>
        <v>0</v>
      </c>
      <c r="AK176" s="54">
        <f t="shared" si="122"/>
        <v>16530.47</v>
      </c>
      <c r="AL176" s="54">
        <f t="shared" si="122"/>
        <v>6957.08</v>
      </c>
      <c r="AM176" s="54">
        <f t="shared" si="122"/>
        <v>0</v>
      </c>
      <c r="AN176" s="54">
        <f t="shared" si="122"/>
        <v>0</v>
      </c>
      <c r="AO176" s="54">
        <f t="shared" si="122"/>
        <v>0</v>
      </c>
      <c r="AP176" s="54">
        <f t="shared" si="122"/>
        <v>0</v>
      </c>
      <c r="AQ176" s="54">
        <f t="shared" si="122"/>
        <v>0</v>
      </c>
      <c r="AR176" s="54">
        <f t="shared" si="122"/>
        <v>0</v>
      </c>
      <c r="AS176" s="54">
        <f t="shared" si="122"/>
        <v>0</v>
      </c>
      <c r="AT176" s="54">
        <f t="shared" si="122"/>
        <v>0</v>
      </c>
      <c r="AU176" s="54">
        <f t="shared" si="122"/>
        <v>0</v>
      </c>
      <c r="AV176" s="54">
        <f t="shared" si="122"/>
        <v>0</v>
      </c>
      <c r="AW176" s="54">
        <f t="shared" si="122"/>
        <v>0</v>
      </c>
      <c r="AX176" s="54">
        <f t="shared" si="122"/>
        <v>0</v>
      </c>
      <c r="AY176" s="54">
        <f t="shared" si="122"/>
        <v>0</v>
      </c>
      <c r="AZ176" s="54">
        <f t="shared" si="122"/>
        <v>0</v>
      </c>
      <c r="BA176" s="54">
        <f t="shared" si="122"/>
        <v>0</v>
      </c>
      <c r="BB176" s="54">
        <f t="shared" si="122"/>
        <v>0</v>
      </c>
      <c r="BC176" s="54">
        <f t="shared" si="122"/>
        <v>0</v>
      </c>
      <c r="BD176" s="54">
        <f t="shared" si="122"/>
        <v>0</v>
      </c>
      <c r="BE176" s="54">
        <f t="shared" si="122"/>
        <v>0</v>
      </c>
      <c r="BF176" s="54">
        <f t="shared" si="122"/>
        <v>0</v>
      </c>
      <c r="BG176" s="54">
        <f t="shared" si="122"/>
        <v>0</v>
      </c>
      <c r="BH176" s="54">
        <f t="shared" si="122"/>
        <v>0</v>
      </c>
      <c r="BI176" s="54">
        <f t="shared" si="122"/>
        <v>0</v>
      </c>
      <c r="BJ176" s="54">
        <f t="shared" si="122"/>
        <v>0</v>
      </c>
      <c r="BK176" s="54">
        <f t="shared" si="122"/>
        <v>0</v>
      </c>
      <c r="BL176" s="54">
        <f t="shared" si="122"/>
        <v>0</v>
      </c>
      <c r="BM176" s="54">
        <f t="shared" si="122"/>
        <v>0</v>
      </c>
      <c r="BN176" s="54">
        <f t="shared" si="122"/>
        <v>0</v>
      </c>
      <c r="BO176" s="54">
        <f t="shared" si="122"/>
        <v>0</v>
      </c>
      <c r="BP176" s="54">
        <f t="shared" si="122"/>
        <v>0</v>
      </c>
      <c r="BQ176" s="54">
        <f t="shared" si="122"/>
        <v>0</v>
      </c>
      <c r="BR176" s="54">
        <f t="shared" si="122"/>
        <v>0</v>
      </c>
      <c r="BS176" s="54">
        <f t="shared" si="122"/>
        <v>0</v>
      </c>
      <c r="BT176" s="54">
        <f t="shared" si="122"/>
        <v>0</v>
      </c>
      <c r="BU176" s="54">
        <f t="shared" si="122"/>
        <v>0</v>
      </c>
      <c r="BV176" s="54">
        <f t="shared" si="122"/>
        <v>0</v>
      </c>
      <c r="BW176" s="54">
        <f t="shared" si="122"/>
        <v>0</v>
      </c>
      <c r="BX176" s="54">
        <f t="shared" ref="BX176:CF176" si="123">SUM(BX177,BX184)</f>
        <v>0</v>
      </c>
      <c r="BY176" s="54">
        <f t="shared" si="123"/>
        <v>0</v>
      </c>
      <c r="BZ176" s="54">
        <f t="shared" si="123"/>
        <v>0</v>
      </c>
      <c r="CA176" s="54">
        <f t="shared" si="123"/>
        <v>0</v>
      </c>
      <c r="CB176" s="54">
        <f t="shared" si="123"/>
        <v>0</v>
      </c>
      <c r="CC176" s="54">
        <f t="shared" si="123"/>
        <v>0</v>
      </c>
      <c r="CD176" s="54">
        <f t="shared" si="123"/>
        <v>0</v>
      </c>
      <c r="CE176" s="54">
        <f t="shared" si="123"/>
        <v>0</v>
      </c>
      <c r="CF176" s="54">
        <f t="shared" si="123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961408.4800000001</v>
      </c>
      <c r="K177" s="54">
        <f>SUM(K178:K183)</f>
        <v>0</v>
      </c>
      <c r="L177" s="54">
        <f t="shared" ref="L177:CG177" si="124">SUM(L178:L183)</f>
        <v>1389.18</v>
      </c>
      <c r="M177" s="54">
        <f t="shared" si="124"/>
        <v>67703.05</v>
      </c>
      <c r="N177" s="54">
        <f t="shared" si="124"/>
        <v>0</v>
      </c>
      <c r="O177" s="54">
        <f t="shared" si="124"/>
        <v>3624.72</v>
      </c>
      <c r="P177" s="54">
        <f t="shared" si="124"/>
        <v>49029.649999999994</v>
      </c>
      <c r="Q177" s="54">
        <f t="shared" si="124"/>
        <v>149143.79999999999</v>
      </c>
      <c r="R177" s="54">
        <f t="shared" si="124"/>
        <v>4923.3</v>
      </c>
      <c r="S177" s="54">
        <f t="shared" si="124"/>
        <v>0</v>
      </c>
      <c r="T177" s="54">
        <f t="shared" si="124"/>
        <v>50207.42</v>
      </c>
      <c r="U177" s="54">
        <f t="shared" si="124"/>
        <v>146922.38</v>
      </c>
      <c r="V177" s="54">
        <f t="shared" si="124"/>
        <v>0</v>
      </c>
      <c r="W177" s="54">
        <f t="shared" si="124"/>
        <v>0</v>
      </c>
      <c r="X177" s="54">
        <f t="shared" si="124"/>
        <v>0</v>
      </c>
      <c r="Y177" s="54">
        <f t="shared" si="124"/>
        <v>0</v>
      </c>
      <c r="Z177" s="54">
        <f t="shared" si="124"/>
        <v>82393.760000000009</v>
      </c>
      <c r="AA177" s="54">
        <f t="shared" si="124"/>
        <v>94189.6</v>
      </c>
      <c r="AB177" s="54">
        <f t="shared" si="124"/>
        <v>0</v>
      </c>
      <c r="AC177" s="54">
        <f t="shared" si="124"/>
        <v>62350.91</v>
      </c>
      <c r="AD177" s="54">
        <f t="shared" si="124"/>
        <v>209863.57</v>
      </c>
      <c r="AE177" s="54">
        <f t="shared" si="124"/>
        <v>6181.93</v>
      </c>
      <c r="AF177" s="54">
        <f t="shared" si="124"/>
        <v>3744.9700000000003</v>
      </c>
      <c r="AG177" s="54">
        <f t="shared" si="124"/>
        <v>3071.7200000000003</v>
      </c>
      <c r="AH177" s="54">
        <f t="shared" si="124"/>
        <v>21195.23</v>
      </c>
      <c r="AI177" s="54">
        <f t="shared" si="124"/>
        <v>5473.29</v>
      </c>
      <c r="AJ177" s="54">
        <f t="shared" si="124"/>
        <v>0</v>
      </c>
      <c r="AK177" s="54">
        <f t="shared" si="124"/>
        <v>0</v>
      </c>
      <c r="AL177" s="54">
        <f t="shared" si="124"/>
        <v>0</v>
      </c>
      <c r="AM177" s="54">
        <f t="shared" si="124"/>
        <v>0</v>
      </c>
      <c r="AN177" s="54">
        <f t="shared" si="124"/>
        <v>0</v>
      </c>
      <c r="AO177" s="54">
        <f t="shared" si="124"/>
        <v>0</v>
      </c>
      <c r="AP177" s="54">
        <f t="shared" si="124"/>
        <v>0</v>
      </c>
      <c r="AQ177" s="54">
        <f t="shared" si="124"/>
        <v>0</v>
      </c>
      <c r="AR177" s="54">
        <f t="shared" si="124"/>
        <v>0</v>
      </c>
      <c r="AS177" s="54">
        <f t="shared" si="124"/>
        <v>0</v>
      </c>
      <c r="AT177" s="54">
        <f t="shared" si="124"/>
        <v>0</v>
      </c>
      <c r="AU177" s="54">
        <f t="shared" si="124"/>
        <v>0</v>
      </c>
      <c r="AV177" s="54">
        <f t="shared" si="124"/>
        <v>0</v>
      </c>
      <c r="AW177" s="54">
        <f t="shared" si="124"/>
        <v>0</v>
      </c>
      <c r="AX177" s="54">
        <f t="shared" si="124"/>
        <v>0</v>
      </c>
      <c r="AY177" s="54">
        <f t="shared" si="124"/>
        <v>0</v>
      </c>
      <c r="AZ177" s="54">
        <f t="shared" si="124"/>
        <v>0</v>
      </c>
      <c r="BA177" s="54">
        <f t="shared" si="124"/>
        <v>0</v>
      </c>
      <c r="BB177" s="54">
        <f t="shared" si="124"/>
        <v>0</v>
      </c>
      <c r="BC177" s="54">
        <f t="shared" si="124"/>
        <v>0</v>
      </c>
      <c r="BD177" s="54">
        <f t="shared" si="124"/>
        <v>0</v>
      </c>
      <c r="BE177" s="54">
        <f t="shared" si="124"/>
        <v>0</v>
      </c>
      <c r="BF177" s="54">
        <f t="shared" si="124"/>
        <v>0</v>
      </c>
      <c r="BG177" s="54">
        <f t="shared" si="124"/>
        <v>0</v>
      </c>
      <c r="BH177" s="54">
        <f t="shared" si="124"/>
        <v>0</v>
      </c>
      <c r="BI177" s="54">
        <f t="shared" si="124"/>
        <v>0</v>
      </c>
      <c r="BJ177" s="54">
        <f t="shared" si="124"/>
        <v>0</v>
      </c>
      <c r="BK177" s="54">
        <f t="shared" si="124"/>
        <v>0</v>
      </c>
      <c r="BL177" s="54">
        <f t="shared" si="124"/>
        <v>0</v>
      </c>
      <c r="BM177" s="54">
        <f t="shared" si="124"/>
        <v>0</v>
      </c>
      <c r="BN177" s="54">
        <f t="shared" si="124"/>
        <v>0</v>
      </c>
      <c r="BO177" s="54">
        <f t="shared" si="124"/>
        <v>0</v>
      </c>
      <c r="BP177" s="54">
        <f t="shared" si="124"/>
        <v>0</v>
      </c>
      <c r="BQ177" s="54">
        <f t="shared" si="124"/>
        <v>0</v>
      </c>
      <c r="BR177" s="54">
        <f t="shared" si="124"/>
        <v>0</v>
      </c>
      <c r="BS177" s="54">
        <f t="shared" si="124"/>
        <v>0</v>
      </c>
      <c r="BT177" s="54">
        <f t="shared" si="124"/>
        <v>0</v>
      </c>
      <c r="BU177" s="54">
        <f t="shared" si="124"/>
        <v>0</v>
      </c>
      <c r="BV177" s="54">
        <f t="shared" si="124"/>
        <v>0</v>
      </c>
      <c r="BW177" s="54">
        <f t="shared" si="124"/>
        <v>0</v>
      </c>
      <c r="BX177" s="54">
        <f t="shared" si="124"/>
        <v>0</v>
      </c>
      <c r="BY177" s="54">
        <f t="shared" si="124"/>
        <v>0</v>
      </c>
      <c r="BZ177" s="54">
        <f t="shared" si="124"/>
        <v>0</v>
      </c>
      <c r="CA177" s="54">
        <f t="shared" si="124"/>
        <v>0</v>
      </c>
      <c r="CB177" s="54">
        <f t="shared" si="124"/>
        <v>0</v>
      </c>
      <c r="CC177" s="54">
        <f t="shared" si="124"/>
        <v>0</v>
      </c>
      <c r="CD177" s="54">
        <f t="shared" si="124"/>
        <v>0</v>
      </c>
      <c r="CE177" s="54">
        <f t="shared" si="124"/>
        <v>0</v>
      </c>
      <c r="CF177" s="54">
        <f t="shared" si="124"/>
        <v>0</v>
      </c>
      <c r="CG177" s="55">
        <f t="shared" si="124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171970.25</v>
      </c>
      <c r="K178" s="64"/>
      <c r="L178" s="64">
        <v>1389.18</v>
      </c>
      <c r="M178" s="64">
        <v>35225.18</v>
      </c>
      <c r="N178" s="64"/>
      <c r="O178" s="64">
        <v>3624.72</v>
      </c>
      <c r="P178" s="64">
        <v>21826.42</v>
      </c>
      <c r="Q178" s="64">
        <v>89189.28</v>
      </c>
      <c r="R178" s="64"/>
      <c r="S178" s="64"/>
      <c r="T178" s="64"/>
      <c r="U178" s="64"/>
      <c r="V178" s="64"/>
      <c r="W178" s="64"/>
      <c r="X178" s="64"/>
      <c r="Y178" s="64"/>
      <c r="Z178" s="64">
        <v>6333.02</v>
      </c>
      <c r="AA178" s="64"/>
      <c r="AB178" s="64"/>
      <c r="AC178" s="64"/>
      <c r="AD178" s="64"/>
      <c r="AE178" s="64">
        <v>3766.08</v>
      </c>
      <c r="AF178" s="64">
        <v>1931.14</v>
      </c>
      <c r="AG178" s="64">
        <v>969.88</v>
      </c>
      <c r="AH178" s="64">
        <v>7715.35</v>
      </c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697438.89999999991</v>
      </c>
      <c r="K179" s="64"/>
      <c r="L179" s="64"/>
      <c r="M179" s="64">
        <v>25175.67</v>
      </c>
      <c r="N179" s="64"/>
      <c r="O179" s="64"/>
      <c r="P179" s="64">
        <v>27203.23</v>
      </c>
      <c r="Q179" s="64">
        <v>7505.8</v>
      </c>
      <c r="R179" s="64"/>
      <c r="S179" s="64"/>
      <c r="T179" s="64">
        <v>50207.42</v>
      </c>
      <c r="U179" s="64">
        <v>146922.38</v>
      </c>
      <c r="V179" s="64"/>
      <c r="W179" s="64"/>
      <c r="X179" s="64"/>
      <c r="Y179" s="64"/>
      <c r="Z179" s="64">
        <v>76060.740000000005</v>
      </c>
      <c r="AA179" s="64">
        <v>85948.71</v>
      </c>
      <c r="AB179" s="64"/>
      <c r="AC179" s="64">
        <v>62350.91</v>
      </c>
      <c r="AD179" s="64">
        <v>209863.57</v>
      </c>
      <c r="AE179" s="64"/>
      <c r="AF179" s="64"/>
      <c r="AG179" s="64"/>
      <c r="AH179" s="64">
        <v>5252.65</v>
      </c>
      <c r="AI179" s="64">
        <v>947.82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88836.64</v>
      </c>
      <c r="K180" s="64"/>
      <c r="L180" s="64"/>
      <c r="M180" s="64">
        <v>7302.2</v>
      </c>
      <c r="N180" s="64"/>
      <c r="O180" s="64"/>
      <c r="P180" s="64"/>
      <c r="Q180" s="64">
        <v>52448.72</v>
      </c>
      <c r="R180" s="64">
        <v>4923.3</v>
      </c>
      <c r="S180" s="64"/>
      <c r="T180" s="64"/>
      <c r="U180" s="64"/>
      <c r="V180" s="64"/>
      <c r="W180" s="64"/>
      <c r="X180" s="64"/>
      <c r="Y180" s="64"/>
      <c r="Z180" s="64"/>
      <c r="AA180" s="64">
        <v>8240.89</v>
      </c>
      <c r="AB180" s="64"/>
      <c r="AC180" s="64"/>
      <c r="AD180" s="64"/>
      <c r="AE180" s="64">
        <v>2415.85</v>
      </c>
      <c r="AF180" s="64">
        <v>1813.83</v>
      </c>
      <c r="AG180" s="64">
        <v>2101.84</v>
      </c>
      <c r="AH180" s="64">
        <v>8227.23</v>
      </c>
      <c r="AI180" s="64">
        <v>1362.78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3162.69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3162.69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1654624.2499999998</v>
      </c>
      <c r="K184" s="54">
        <f>SUM(K185:K188)</f>
        <v>0</v>
      </c>
      <c r="L184" s="54">
        <f t="shared" ref="L184:CG184" si="125">SUM(L185:L188)</f>
        <v>9676.25</v>
      </c>
      <c r="M184" s="54">
        <f t="shared" si="125"/>
        <v>131058.5</v>
      </c>
      <c r="N184" s="54">
        <f t="shared" si="125"/>
        <v>0</v>
      </c>
      <c r="O184" s="54">
        <f t="shared" si="125"/>
        <v>12524.539999999999</v>
      </c>
      <c r="P184" s="54">
        <f t="shared" si="125"/>
        <v>46727.19</v>
      </c>
      <c r="Q184" s="54">
        <f t="shared" si="125"/>
        <v>495716.43999999994</v>
      </c>
      <c r="R184" s="54">
        <f t="shared" si="125"/>
        <v>0</v>
      </c>
      <c r="S184" s="54">
        <f t="shared" si="125"/>
        <v>0</v>
      </c>
      <c r="T184" s="54">
        <f t="shared" si="125"/>
        <v>158464.81</v>
      </c>
      <c r="U184" s="54">
        <f t="shared" si="125"/>
        <v>527033.99</v>
      </c>
      <c r="V184" s="54">
        <f t="shared" si="125"/>
        <v>0</v>
      </c>
      <c r="W184" s="54">
        <f t="shared" si="125"/>
        <v>0</v>
      </c>
      <c r="X184" s="54">
        <f t="shared" si="125"/>
        <v>0</v>
      </c>
      <c r="Y184" s="54">
        <f t="shared" si="125"/>
        <v>0</v>
      </c>
      <c r="Z184" s="54">
        <f t="shared" si="125"/>
        <v>29287.43</v>
      </c>
      <c r="AA184" s="54">
        <f t="shared" si="125"/>
        <v>80895.92</v>
      </c>
      <c r="AB184" s="54">
        <f t="shared" si="125"/>
        <v>0</v>
      </c>
      <c r="AC184" s="54">
        <f t="shared" si="125"/>
        <v>8827.7000000000007</v>
      </c>
      <c r="AD184" s="54">
        <f t="shared" si="125"/>
        <v>50113.39</v>
      </c>
      <c r="AE184" s="54">
        <f t="shared" si="125"/>
        <v>35991.699999999997</v>
      </c>
      <c r="AF184" s="54">
        <f t="shared" si="125"/>
        <v>11795.97</v>
      </c>
      <c r="AG184" s="54">
        <f t="shared" si="125"/>
        <v>7705.81</v>
      </c>
      <c r="AH184" s="54">
        <f t="shared" si="125"/>
        <v>16416.79</v>
      </c>
      <c r="AI184" s="54">
        <f t="shared" si="125"/>
        <v>8900.27</v>
      </c>
      <c r="AJ184" s="54">
        <f t="shared" si="125"/>
        <v>0</v>
      </c>
      <c r="AK184" s="54">
        <f t="shared" si="125"/>
        <v>16530.47</v>
      </c>
      <c r="AL184" s="54">
        <f t="shared" si="125"/>
        <v>6957.08</v>
      </c>
      <c r="AM184" s="54">
        <f t="shared" si="125"/>
        <v>0</v>
      </c>
      <c r="AN184" s="54">
        <f t="shared" si="125"/>
        <v>0</v>
      </c>
      <c r="AO184" s="54">
        <f t="shared" si="125"/>
        <v>0</v>
      </c>
      <c r="AP184" s="54">
        <f t="shared" si="125"/>
        <v>0</v>
      </c>
      <c r="AQ184" s="54">
        <f t="shared" si="125"/>
        <v>0</v>
      </c>
      <c r="AR184" s="54">
        <f t="shared" si="125"/>
        <v>0</v>
      </c>
      <c r="AS184" s="54">
        <f t="shared" si="125"/>
        <v>0</v>
      </c>
      <c r="AT184" s="54">
        <f t="shared" si="125"/>
        <v>0</v>
      </c>
      <c r="AU184" s="54">
        <f t="shared" si="125"/>
        <v>0</v>
      </c>
      <c r="AV184" s="54">
        <f t="shared" si="125"/>
        <v>0</v>
      </c>
      <c r="AW184" s="54">
        <f t="shared" si="125"/>
        <v>0</v>
      </c>
      <c r="AX184" s="54">
        <f t="shared" si="125"/>
        <v>0</v>
      </c>
      <c r="AY184" s="54">
        <f t="shared" si="125"/>
        <v>0</v>
      </c>
      <c r="AZ184" s="54">
        <f t="shared" si="125"/>
        <v>0</v>
      </c>
      <c r="BA184" s="54">
        <f t="shared" si="125"/>
        <v>0</v>
      </c>
      <c r="BB184" s="54">
        <f t="shared" si="125"/>
        <v>0</v>
      </c>
      <c r="BC184" s="54">
        <f t="shared" si="125"/>
        <v>0</v>
      </c>
      <c r="BD184" s="54">
        <f t="shared" si="125"/>
        <v>0</v>
      </c>
      <c r="BE184" s="54">
        <f t="shared" si="125"/>
        <v>0</v>
      </c>
      <c r="BF184" s="54">
        <f t="shared" si="125"/>
        <v>0</v>
      </c>
      <c r="BG184" s="54">
        <f t="shared" si="125"/>
        <v>0</v>
      </c>
      <c r="BH184" s="54">
        <f t="shared" si="125"/>
        <v>0</v>
      </c>
      <c r="BI184" s="54">
        <f t="shared" si="125"/>
        <v>0</v>
      </c>
      <c r="BJ184" s="54">
        <f t="shared" si="125"/>
        <v>0</v>
      </c>
      <c r="BK184" s="54">
        <f t="shared" si="125"/>
        <v>0</v>
      </c>
      <c r="BL184" s="54">
        <f t="shared" si="125"/>
        <v>0</v>
      </c>
      <c r="BM184" s="54">
        <f t="shared" si="125"/>
        <v>0</v>
      </c>
      <c r="BN184" s="54">
        <f t="shared" si="125"/>
        <v>0</v>
      </c>
      <c r="BO184" s="54">
        <f t="shared" si="125"/>
        <v>0</v>
      </c>
      <c r="BP184" s="54">
        <f t="shared" si="125"/>
        <v>0</v>
      </c>
      <c r="BQ184" s="54">
        <f t="shared" si="125"/>
        <v>0</v>
      </c>
      <c r="BR184" s="54">
        <f t="shared" si="125"/>
        <v>0</v>
      </c>
      <c r="BS184" s="54">
        <f t="shared" si="125"/>
        <v>0</v>
      </c>
      <c r="BT184" s="54">
        <f t="shared" si="125"/>
        <v>0</v>
      </c>
      <c r="BU184" s="54">
        <f t="shared" si="125"/>
        <v>0</v>
      </c>
      <c r="BV184" s="54">
        <f t="shared" si="125"/>
        <v>0</v>
      </c>
      <c r="BW184" s="54">
        <f t="shared" si="125"/>
        <v>0</v>
      </c>
      <c r="BX184" s="54">
        <f t="shared" si="125"/>
        <v>0</v>
      </c>
      <c r="BY184" s="54">
        <f t="shared" si="125"/>
        <v>0</v>
      </c>
      <c r="BZ184" s="54">
        <f t="shared" si="125"/>
        <v>0</v>
      </c>
      <c r="CA184" s="54">
        <f t="shared" si="125"/>
        <v>0</v>
      </c>
      <c r="CB184" s="54">
        <f t="shared" si="125"/>
        <v>0</v>
      </c>
      <c r="CC184" s="54">
        <f t="shared" si="125"/>
        <v>0</v>
      </c>
      <c r="CD184" s="54">
        <f t="shared" si="125"/>
        <v>0</v>
      </c>
      <c r="CE184" s="54">
        <f t="shared" si="125"/>
        <v>0</v>
      </c>
      <c r="CF184" s="54">
        <f t="shared" si="125"/>
        <v>0</v>
      </c>
      <c r="CG184" s="55">
        <f t="shared" si="125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1417012.0199999998</v>
      </c>
      <c r="K185" s="64"/>
      <c r="L185" s="64">
        <v>8481.36</v>
      </c>
      <c r="M185" s="64">
        <v>100927.2</v>
      </c>
      <c r="N185" s="64"/>
      <c r="O185" s="64">
        <v>1224.56</v>
      </c>
      <c r="P185" s="64">
        <v>43613.98</v>
      </c>
      <c r="Q185" s="64">
        <v>450921.47</v>
      </c>
      <c r="R185" s="64"/>
      <c r="S185" s="64"/>
      <c r="T185" s="64">
        <v>126215.89</v>
      </c>
      <c r="U185" s="64">
        <v>426503.22</v>
      </c>
      <c r="V185" s="64"/>
      <c r="W185" s="64"/>
      <c r="X185" s="64"/>
      <c r="Y185" s="64"/>
      <c r="Z185" s="64">
        <v>29287.43</v>
      </c>
      <c r="AA185" s="64">
        <v>80895.92</v>
      </c>
      <c r="AB185" s="64"/>
      <c r="AC185" s="64">
        <v>8827.7000000000007</v>
      </c>
      <c r="AD185" s="64">
        <v>50113.39</v>
      </c>
      <c r="AE185" s="64">
        <v>30953.22</v>
      </c>
      <c r="AF185" s="64">
        <v>10046.74</v>
      </c>
      <c r="AG185" s="64">
        <v>5212.3</v>
      </c>
      <c r="AH185" s="64">
        <v>12661.28</v>
      </c>
      <c r="AI185" s="64">
        <v>7638.81</v>
      </c>
      <c r="AJ185" s="64"/>
      <c r="AK185" s="64">
        <v>16530.47</v>
      </c>
      <c r="AL185" s="64">
        <v>6957.08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237612.23000000004</v>
      </c>
      <c r="K186" s="64"/>
      <c r="L186" s="64">
        <v>1194.8900000000001</v>
      </c>
      <c r="M186" s="64">
        <v>30131.3</v>
      </c>
      <c r="N186" s="64"/>
      <c r="O186" s="64">
        <v>11299.98</v>
      </c>
      <c r="P186" s="64">
        <v>3113.21</v>
      </c>
      <c r="Q186" s="64">
        <v>44794.97</v>
      </c>
      <c r="R186" s="64"/>
      <c r="S186" s="64"/>
      <c r="T186" s="64">
        <v>32248.92</v>
      </c>
      <c r="U186" s="64">
        <v>100530.77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5038.4799999999996</v>
      </c>
      <c r="AF186" s="64">
        <v>1749.23</v>
      </c>
      <c r="AG186" s="64">
        <v>2493.5100000000002</v>
      </c>
      <c r="AH186" s="64">
        <v>3755.51</v>
      </c>
      <c r="AI186" s="64">
        <v>1261.46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677871.87</v>
      </c>
      <c r="K190" s="54">
        <f>SUM(K191,K192)</f>
        <v>0</v>
      </c>
      <c r="L190" s="54">
        <f t="shared" ref="L190:BW190" si="126">SUM(L191,L192)</f>
        <v>1077.8800000000001</v>
      </c>
      <c r="M190" s="54">
        <f t="shared" si="126"/>
        <v>33962.42</v>
      </c>
      <c r="N190" s="54">
        <f t="shared" si="126"/>
        <v>0</v>
      </c>
      <c r="O190" s="54">
        <f t="shared" si="126"/>
        <v>940.05</v>
      </c>
      <c r="P190" s="54">
        <f t="shared" si="126"/>
        <v>2403.7799999999997</v>
      </c>
      <c r="Q190" s="54">
        <f t="shared" si="126"/>
        <v>40668.93</v>
      </c>
      <c r="R190" s="54">
        <f t="shared" si="126"/>
        <v>0</v>
      </c>
      <c r="S190" s="54">
        <f t="shared" si="126"/>
        <v>16455.439999999999</v>
      </c>
      <c r="T190" s="54">
        <f t="shared" si="126"/>
        <v>103584.14</v>
      </c>
      <c r="U190" s="54">
        <f t="shared" si="126"/>
        <v>344305.1</v>
      </c>
      <c r="V190" s="54">
        <f t="shared" si="126"/>
        <v>0</v>
      </c>
      <c r="W190" s="54">
        <f t="shared" si="126"/>
        <v>0</v>
      </c>
      <c r="X190" s="54">
        <f t="shared" si="126"/>
        <v>0</v>
      </c>
      <c r="Y190" s="54">
        <f t="shared" si="126"/>
        <v>0</v>
      </c>
      <c r="Z190" s="54">
        <f t="shared" si="126"/>
        <v>0</v>
      </c>
      <c r="AA190" s="54">
        <f t="shared" si="126"/>
        <v>0</v>
      </c>
      <c r="AB190" s="54">
        <f t="shared" si="126"/>
        <v>0</v>
      </c>
      <c r="AC190" s="54">
        <f t="shared" si="126"/>
        <v>0</v>
      </c>
      <c r="AD190" s="54">
        <f t="shared" si="126"/>
        <v>0</v>
      </c>
      <c r="AE190" s="54">
        <f t="shared" si="126"/>
        <v>5235.8599999999997</v>
      </c>
      <c r="AF190" s="54">
        <f t="shared" si="126"/>
        <v>1665.6299999999999</v>
      </c>
      <c r="AG190" s="54">
        <f t="shared" si="126"/>
        <v>676.37</v>
      </c>
      <c r="AH190" s="54">
        <f t="shared" si="126"/>
        <v>354.90999999999997</v>
      </c>
      <c r="AI190" s="54">
        <f t="shared" si="126"/>
        <v>0</v>
      </c>
      <c r="AJ190" s="54">
        <f t="shared" si="126"/>
        <v>8735.2099999999991</v>
      </c>
      <c r="AK190" s="54">
        <f t="shared" si="126"/>
        <v>95055.65</v>
      </c>
      <c r="AL190" s="54">
        <f t="shared" si="126"/>
        <v>22750.5</v>
      </c>
      <c r="AM190" s="54">
        <f t="shared" si="126"/>
        <v>0</v>
      </c>
      <c r="AN190" s="54">
        <f t="shared" si="126"/>
        <v>0</v>
      </c>
      <c r="AO190" s="54">
        <f t="shared" si="126"/>
        <v>0</v>
      </c>
      <c r="AP190" s="54">
        <f t="shared" si="126"/>
        <v>0</v>
      </c>
      <c r="AQ190" s="54">
        <f t="shared" si="126"/>
        <v>0</v>
      </c>
      <c r="AR190" s="54">
        <f t="shared" si="126"/>
        <v>0</v>
      </c>
      <c r="AS190" s="54">
        <f t="shared" si="126"/>
        <v>0</v>
      </c>
      <c r="AT190" s="54">
        <f t="shared" si="126"/>
        <v>0</v>
      </c>
      <c r="AU190" s="54">
        <f t="shared" si="126"/>
        <v>0</v>
      </c>
      <c r="AV190" s="54">
        <f t="shared" si="126"/>
        <v>0</v>
      </c>
      <c r="AW190" s="54">
        <f t="shared" si="126"/>
        <v>0</v>
      </c>
      <c r="AX190" s="54">
        <f t="shared" si="126"/>
        <v>0</v>
      </c>
      <c r="AY190" s="54">
        <f t="shared" si="126"/>
        <v>0</v>
      </c>
      <c r="AZ190" s="54">
        <f t="shared" si="126"/>
        <v>0</v>
      </c>
      <c r="BA190" s="54">
        <f t="shared" si="126"/>
        <v>0</v>
      </c>
      <c r="BB190" s="54">
        <f t="shared" si="126"/>
        <v>0</v>
      </c>
      <c r="BC190" s="54">
        <f t="shared" si="126"/>
        <v>0</v>
      </c>
      <c r="BD190" s="54">
        <f t="shared" si="126"/>
        <v>0</v>
      </c>
      <c r="BE190" s="54">
        <f t="shared" si="126"/>
        <v>0</v>
      </c>
      <c r="BF190" s="54">
        <f t="shared" si="126"/>
        <v>0</v>
      </c>
      <c r="BG190" s="54">
        <f t="shared" si="126"/>
        <v>0</v>
      </c>
      <c r="BH190" s="54">
        <f t="shared" si="126"/>
        <v>0</v>
      </c>
      <c r="BI190" s="54">
        <f t="shared" si="126"/>
        <v>0</v>
      </c>
      <c r="BJ190" s="54">
        <f t="shared" si="126"/>
        <v>0</v>
      </c>
      <c r="BK190" s="54">
        <f t="shared" si="126"/>
        <v>0</v>
      </c>
      <c r="BL190" s="54">
        <f t="shared" si="126"/>
        <v>0</v>
      </c>
      <c r="BM190" s="54">
        <f t="shared" si="126"/>
        <v>0</v>
      </c>
      <c r="BN190" s="54">
        <f t="shared" si="126"/>
        <v>0</v>
      </c>
      <c r="BO190" s="54">
        <f t="shared" si="126"/>
        <v>0</v>
      </c>
      <c r="BP190" s="54">
        <f t="shared" si="126"/>
        <v>0</v>
      </c>
      <c r="BQ190" s="54">
        <f t="shared" si="126"/>
        <v>0</v>
      </c>
      <c r="BR190" s="54">
        <f t="shared" si="126"/>
        <v>0</v>
      </c>
      <c r="BS190" s="54">
        <f t="shared" si="126"/>
        <v>0</v>
      </c>
      <c r="BT190" s="54">
        <f t="shared" si="126"/>
        <v>0</v>
      </c>
      <c r="BU190" s="54">
        <f t="shared" si="126"/>
        <v>0</v>
      </c>
      <c r="BV190" s="54">
        <f t="shared" si="126"/>
        <v>0</v>
      </c>
      <c r="BW190" s="54">
        <f t="shared" si="126"/>
        <v>0</v>
      </c>
      <c r="BX190" s="54">
        <f t="shared" ref="BX190:CF190" si="127">SUM(BX191,BX192)</f>
        <v>0</v>
      </c>
      <c r="BY190" s="54">
        <f t="shared" si="127"/>
        <v>0</v>
      </c>
      <c r="BZ190" s="54">
        <f t="shared" si="127"/>
        <v>0</v>
      </c>
      <c r="CA190" s="54">
        <f t="shared" si="127"/>
        <v>0</v>
      </c>
      <c r="CB190" s="54">
        <f t="shared" si="127"/>
        <v>0</v>
      </c>
      <c r="CC190" s="54">
        <f t="shared" si="127"/>
        <v>0</v>
      </c>
      <c r="CD190" s="54">
        <f t="shared" si="127"/>
        <v>0</v>
      </c>
      <c r="CE190" s="54">
        <f t="shared" si="127"/>
        <v>0</v>
      </c>
      <c r="CF190" s="54">
        <f t="shared" si="127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192112.78</v>
      </c>
      <c r="K191" s="64"/>
      <c r="L191" s="64">
        <v>268.41000000000003</v>
      </c>
      <c r="M191" s="64">
        <v>6382.87</v>
      </c>
      <c r="N191" s="64"/>
      <c r="O191" s="64">
        <v>273.29000000000002</v>
      </c>
      <c r="P191" s="64">
        <v>371.74</v>
      </c>
      <c r="Q191" s="64">
        <v>7316.05</v>
      </c>
      <c r="R191" s="64"/>
      <c r="S191" s="64">
        <v>16455.439999999999</v>
      </c>
      <c r="T191" s="64"/>
      <c r="U191" s="64">
        <v>57945.25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942.12</v>
      </c>
      <c r="AF191" s="64">
        <v>266.27999999999997</v>
      </c>
      <c r="AG191" s="64">
        <v>114.59</v>
      </c>
      <c r="AH191" s="64">
        <v>17.579999999999998</v>
      </c>
      <c r="AI191" s="64"/>
      <c r="AJ191" s="64">
        <v>8735.2099999999991</v>
      </c>
      <c r="AK191" s="64">
        <v>78018.86</v>
      </c>
      <c r="AL191" s="64">
        <v>15005.09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485759.08999999991</v>
      </c>
      <c r="K192" s="66">
        <f>SUM(K193:K196)</f>
        <v>0</v>
      </c>
      <c r="L192" s="66">
        <f t="shared" ref="L192:CG192" si="128">SUM(L193:L196)</f>
        <v>809.47</v>
      </c>
      <c r="M192" s="66">
        <f t="shared" si="128"/>
        <v>27579.55</v>
      </c>
      <c r="N192" s="66">
        <f t="shared" si="128"/>
        <v>0</v>
      </c>
      <c r="O192" s="66">
        <f t="shared" si="128"/>
        <v>666.76</v>
      </c>
      <c r="P192" s="66">
        <f t="shared" si="128"/>
        <v>2032.04</v>
      </c>
      <c r="Q192" s="66">
        <f t="shared" si="128"/>
        <v>33352.879999999997</v>
      </c>
      <c r="R192" s="66">
        <f t="shared" si="128"/>
        <v>0</v>
      </c>
      <c r="S192" s="66">
        <f t="shared" si="128"/>
        <v>0</v>
      </c>
      <c r="T192" s="66">
        <f t="shared" si="128"/>
        <v>103584.14</v>
      </c>
      <c r="U192" s="66">
        <f t="shared" si="128"/>
        <v>286359.84999999998</v>
      </c>
      <c r="V192" s="66">
        <f t="shared" si="128"/>
        <v>0</v>
      </c>
      <c r="W192" s="66">
        <f t="shared" si="128"/>
        <v>0</v>
      </c>
      <c r="X192" s="66">
        <f t="shared" si="128"/>
        <v>0</v>
      </c>
      <c r="Y192" s="66">
        <f t="shared" si="128"/>
        <v>0</v>
      </c>
      <c r="Z192" s="66">
        <f t="shared" si="128"/>
        <v>0</v>
      </c>
      <c r="AA192" s="66">
        <f t="shared" si="128"/>
        <v>0</v>
      </c>
      <c r="AB192" s="66">
        <f t="shared" si="128"/>
        <v>0</v>
      </c>
      <c r="AC192" s="66">
        <f t="shared" si="128"/>
        <v>0</v>
      </c>
      <c r="AD192" s="66">
        <f t="shared" si="128"/>
        <v>0</v>
      </c>
      <c r="AE192" s="66">
        <f t="shared" si="128"/>
        <v>4293.74</v>
      </c>
      <c r="AF192" s="66">
        <f t="shared" si="128"/>
        <v>1399.35</v>
      </c>
      <c r="AG192" s="66">
        <f t="shared" si="128"/>
        <v>561.78</v>
      </c>
      <c r="AH192" s="66">
        <f t="shared" si="128"/>
        <v>337.33</v>
      </c>
      <c r="AI192" s="66">
        <f t="shared" si="128"/>
        <v>0</v>
      </c>
      <c r="AJ192" s="66">
        <f t="shared" si="128"/>
        <v>0</v>
      </c>
      <c r="AK192" s="66">
        <f t="shared" si="128"/>
        <v>17036.79</v>
      </c>
      <c r="AL192" s="66">
        <f t="shared" si="128"/>
        <v>7745.41</v>
      </c>
      <c r="AM192" s="66">
        <f t="shared" si="128"/>
        <v>0</v>
      </c>
      <c r="AN192" s="66">
        <f t="shared" si="128"/>
        <v>0</v>
      </c>
      <c r="AO192" s="66">
        <f t="shared" si="128"/>
        <v>0</v>
      </c>
      <c r="AP192" s="66">
        <f t="shared" si="128"/>
        <v>0</v>
      </c>
      <c r="AQ192" s="66">
        <f t="shared" si="128"/>
        <v>0</v>
      </c>
      <c r="AR192" s="66">
        <f t="shared" si="128"/>
        <v>0</v>
      </c>
      <c r="AS192" s="66">
        <f t="shared" si="128"/>
        <v>0</v>
      </c>
      <c r="AT192" s="66">
        <f t="shared" si="128"/>
        <v>0</v>
      </c>
      <c r="AU192" s="66">
        <f t="shared" si="128"/>
        <v>0</v>
      </c>
      <c r="AV192" s="66">
        <f t="shared" si="128"/>
        <v>0</v>
      </c>
      <c r="AW192" s="66">
        <f t="shared" si="128"/>
        <v>0</v>
      </c>
      <c r="AX192" s="66">
        <f t="shared" si="128"/>
        <v>0</v>
      </c>
      <c r="AY192" s="66">
        <f t="shared" si="128"/>
        <v>0</v>
      </c>
      <c r="AZ192" s="66">
        <f t="shared" si="128"/>
        <v>0</v>
      </c>
      <c r="BA192" s="66">
        <f t="shared" si="128"/>
        <v>0</v>
      </c>
      <c r="BB192" s="66">
        <f t="shared" si="128"/>
        <v>0</v>
      </c>
      <c r="BC192" s="66">
        <f t="shared" si="128"/>
        <v>0</v>
      </c>
      <c r="BD192" s="66">
        <f t="shared" si="128"/>
        <v>0</v>
      </c>
      <c r="BE192" s="66">
        <f t="shared" si="128"/>
        <v>0</v>
      </c>
      <c r="BF192" s="66">
        <f t="shared" si="128"/>
        <v>0</v>
      </c>
      <c r="BG192" s="66">
        <f t="shared" si="128"/>
        <v>0</v>
      </c>
      <c r="BH192" s="66">
        <f t="shared" si="128"/>
        <v>0</v>
      </c>
      <c r="BI192" s="66">
        <f t="shared" si="128"/>
        <v>0</v>
      </c>
      <c r="BJ192" s="66">
        <f t="shared" si="128"/>
        <v>0</v>
      </c>
      <c r="BK192" s="66">
        <f t="shared" si="128"/>
        <v>0</v>
      </c>
      <c r="BL192" s="66">
        <f t="shared" si="128"/>
        <v>0</v>
      </c>
      <c r="BM192" s="66">
        <f t="shared" si="128"/>
        <v>0</v>
      </c>
      <c r="BN192" s="66">
        <f t="shared" si="128"/>
        <v>0</v>
      </c>
      <c r="BO192" s="66">
        <f t="shared" si="128"/>
        <v>0</v>
      </c>
      <c r="BP192" s="66">
        <f t="shared" si="128"/>
        <v>0</v>
      </c>
      <c r="BQ192" s="66">
        <f t="shared" si="128"/>
        <v>0</v>
      </c>
      <c r="BR192" s="66">
        <f t="shared" si="128"/>
        <v>0</v>
      </c>
      <c r="BS192" s="66">
        <f t="shared" si="128"/>
        <v>0</v>
      </c>
      <c r="BT192" s="66">
        <f t="shared" si="128"/>
        <v>0</v>
      </c>
      <c r="BU192" s="66">
        <f t="shared" si="128"/>
        <v>0</v>
      </c>
      <c r="BV192" s="66">
        <f t="shared" si="128"/>
        <v>0</v>
      </c>
      <c r="BW192" s="66">
        <f t="shared" si="128"/>
        <v>0</v>
      </c>
      <c r="BX192" s="66">
        <f t="shared" si="128"/>
        <v>0</v>
      </c>
      <c r="BY192" s="66">
        <f t="shared" si="128"/>
        <v>0</v>
      </c>
      <c r="BZ192" s="66">
        <f t="shared" si="128"/>
        <v>0</v>
      </c>
      <c r="CA192" s="66">
        <f t="shared" si="128"/>
        <v>0</v>
      </c>
      <c r="CB192" s="66">
        <f t="shared" si="128"/>
        <v>0</v>
      </c>
      <c r="CC192" s="66">
        <f t="shared" si="128"/>
        <v>0</v>
      </c>
      <c r="CD192" s="66">
        <f t="shared" si="128"/>
        <v>0</v>
      </c>
      <c r="CE192" s="66">
        <f t="shared" si="128"/>
        <v>0</v>
      </c>
      <c r="CF192" s="66">
        <f t="shared" si="128"/>
        <v>0</v>
      </c>
      <c r="CG192" s="67">
        <f t="shared" si="128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0</v>
      </c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485759.08999999991</v>
      </c>
      <c r="K195" s="64"/>
      <c r="L195" s="64">
        <v>809.47</v>
      </c>
      <c r="M195" s="64">
        <v>27579.55</v>
      </c>
      <c r="N195" s="64"/>
      <c r="O195" s="64">
        <v>666.76</v>
      </c>
      <c r="P195" s="64">
        <v>2032.04</v>
      </c>
      <c r="Q195" s="64">
        <v>33352.879999999997</v>
      </c>
      <c r="R195" s="64"/>
      <c r="S195" s="64"/>
      <c r="T195" s="64">
        <v>103584.14</v>
      </c>
      <c r="U195" s="64">
        <v>286359.84999999998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4293.74</v>
      </c>
      <c r="AF195" s="64">
        <v>1399.35</v>
      </c>
      <c r="AG195" s="64">
        <v>561.78</v>
      </c>
      <c r="AH195" s="64">
        <v>337.33</v>
      </c>
      <c r="AI195" s="64"/>
      <c r="AJ195" s="64"/>
      <c r="AK195" s="64">
        <v>17036.79</v>
      </c>
      <c r="AL195" s="64">
        <v>7745.41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737853.41</v>
      </c>
      <c r="K198" s="54">
        <f>SUM(K204,K199)</f>
        <v>0</v>
      </c>
      <c r="L198" s="54">
        <f t="shared" ref="L198:BW198" si="129">SUM(L204,L199)</f>
        <v>7163.07</v>
      </c>
      <c r="M198" s="54">
        <f t="shared" si="129"/>
        <v>305441.31</v>
      </c>
      <c r="N198" s="54">
        <f t="shared" si="129"/>
        <v>0</v>
      </c>
      <c r="O198" s="54">
        <f t="shared" si="129"/>
        <v>4433.6100000000006</v>
      </c>
      <c r="P198" s="54">
        <f t="shared" si="129"/>
        <v>2246.8900000000003</v>
      </c>
      <c r="Q198" s="54">
        <f t="shared" si="129"/>
        <v>345338.48</v>
      </c>
      <c r="R198" s="54">
        <f t="shared" si="129"/>
        <v>0</v>
      </c>
      <c r="S198" s="54">
        <f t="shared" si="129"/>
        <v>0</v>
      </c>
      <c r="T198" s="54">
        <f t="shared" si="129"/>
        <v>0</v>
      </c>
      <c r="U198" s="54">
        <f t="shared" si="129"/>
        <v>5964.13</v>
      </c>
      <c r="V198" s="54">
        <f t="shared" si="129"/>
        <v>0</v>
      </c>
      <c r="W198" s="54">
        <f t="shared" si="129"/>
        <v>0</v>
      </c>
      <c r="X198" s="54">
        <f t="shared" si="129"/>
        <v>0</v>
      </c>
      <c r="Y198" s="54">
        <f t="shared" si="129"/>
        <v>0</v>
      </c>
      <c r="Z198" s="54">
        <f t="shared" si="129"/>
        <v>0</v>
      </c>
      <c r="AA198" s="54">
        <f t="shared" si="129"/>
        <v>0</v>
      </c>
      <c r="AB198" s="54">
        <f t="shared" si="129"/>
        <v>794.32</v>
      </c>
      <c r="AC198" s="54">
        <f t="shared" si="129"/>
        <v>0</v>
      </c>
      <c r="AD198" s="54">
        <f t="shared" si="129"/>
        <v>8031.43</v>
      </c>
      <c r="AE198" s="54">
        <f t="shared" si="129"/>
        <v>32292.53</v>
      </c>
      <c r="AF198" s="54">
        <f t="shared" si="129"/>
        <v>10662.82</v>
      </c>
      <c r="AG198" s="54">
        <f t="shared" si="129"/>
        <v>8140.06</v>
      </c>
      <c r="AH198" s="54">
        <f t="shared" si="129"/>
        <v>7344.76</v>
      </c>
      <c r="AI198" s="54">
        <f t="shared" si="129"/>
        <v>0</v>
      </c>
      <c r="AJ198" s="54">
        <f t="shared" si="129"/>
        <v>0</v>
      </c>
      <c r="AK198" s="54">
        <f t="shared" si="129"/>
        <v>0</v>
      </c>
      <c r="AL198" s="54">
        <f t="shared" si="129"/>
        <v>0</v>
      </c>
      <c r="AM198" s="54">
        <f t="shared" si="129"/>
        <v>0</v>
      </c>
      <c r="AN198" s="54">
        <f t="shared" si="129"/>
        <v>0</v>
      </c>
      <c r="AO198" s="54">
        <f t="shared" si="129"/>
        <v>0</v>
      </c>
      <c r="AP198" s="54">
        <f t="shared" si="129"/>
        <v>0</v>
      </c>
      <c r="AQ198" s="54">
        <f t="shared" si="129"/>
        <v>0</v>
      </c>
      <c r="AR198" s="54">
        <f t="shared" si="129"/>
        <v>0</v>
      </c>
      <c r="AS198" s="54">
        <f t="shared" si="129"/>
        <v>0</v>
      </c>
      <c r="AT198" s="54">
        <f t="shared" si="129"/>
        <v>0</v>
      </c>
      <c r="AU198" s="54">
        <f t="shared" si="129"/>
        <v>0</v>
      </c>
      <c r="AV198" s="54">
        <f t="shared" si="129"/>
        <v>0</v>
      </c>
      <c r="AW198" s="54">
        <f t="shared" si="129"/>
        <v>0</v>
      </c>
      <c r="AX198" s="54">
        <f t="shared" si="129"/>
        <v>0</v>
      </c>
      <c r="AY198" s="54">
        <f t="shared" si="129"/>
        <v>0</v>
      </c>
      <c r="AZ198" s="54">
        <f t="shared" si="129"/>
        <v>0</v>
      </c>
      <c r="BA198" s="54">
        <f t="shared" si="129"/>
        <v>0</v>
      </c>
      <c r="BB198" s="54">
        <f t="shared" si="129"/>
        <v>0</v>
      </c>
      <c r="BC198" s="54">
        <f t="shared" si="129"/>
        <v>0</v>
      </c>
      <c r="BD198" s="54">
        <f t="shared" si="129"/>
        <v>0</v>
      </c>
      <c r="BE198" s="54">
        <f t="shared" si="129"/>
        <v>0</v>
      </c>
      <c r="BF198" s="54">
        <f t="shared" si="129"/>
        <v>0</v>
      </c>
      <c r="BG198" s="54">
        <f t="shared" si="129"/>
        <v>0</v>
      </c>
      <c r="BH198" s="54">
        <f t="shared" si="129"/>
        <v>0</v>
      </c>
      <c r="BI198" s="54">
        <f t="shared" si="129"/>
        <v>0</v>
      </c>
      <c r="BJ198" s="54">
        <f t="shared" si="129"/>
        <v>0</v>
      </c>
      <c r="BK198" s="54">
        <f t="shared" si="129"/>
        <v>0</v>
      </c>
      <c r="BL198" s="54">
        <f t="shared" si="129"/>
        <v>0</v>
      </c>
      <c r="BM198" s="54">
        <f t="shared" si="129"/>
        <v>0</v>
      </c>
      <c r="BN198" s="54">
        <f t="shared" si="129"/>
        <v>0</v>
      </c>
      <c r="BO198" s="54">
        <f t="shared" si="129"/>
        <v>0</v>
      </c>
      <c r="BP198" s="54">
        <f t="shared" si="129"/>
        <v>0</v>
      </c>
      <c r="BQ198" s="54">
        <f t="shared" si="129"/>
        <v>0</v>
      </c>
      <c r="BR198" s="54">
        <f t="shared" si="129"/>
        <v>0</v>
      </c>
      <c r="BS198" s="54">
        <f t="shared" si="129"/>
        <v>0</v>
      </c>
      <c r="BT198" s="54">
        <f t="shared" si="129"/>
        <v>0</v>
      </c>
      <c r="BU198" s="54">
        <f t="shared" si="129"/>
        <v>0</v>
      </c>
      <c r="BV198" s="54">
        <f t="shared" si="129"/>
        <v>0</v>
      </c>
      <c r="BW198" s="54">
        <f t="shared" si="129"/>
        <v>0</v>
      </c>
      <c r="BX198" s="54">
        <f t="shared" ref="BX198:CF198" si="130">SUM(BX204,BX199)</f>
        <v>0</v>
      </c>
      <c r="BY198" s="54">
        <f t="shared" si="130"/>
        <v>0</v>
      </c>
      <c r="BZ198" s="54">
        <f t="shared" si="130"/>
        <v>0</v>
      </c>
      <c r="CA198" s="54">
        <f t="shared" si="130"/>
        <v>0</v>
      </c>
      <c r="CB198" s="54">
        <f t="shared" si="130"/>
        <v>0</v>
      </c>
      <c r="CC198" s="54">
        <f t="shared" si="130"/>
        <v>0</v>
      </c>
      <c r="CD198" s="54">
        <f t="shared" si="130"/>
        <v>0</v>
      </c>
      <c r="CE198" s="54">
        <f t="shared" si="130"/>
        <v>0</v>
      </c>
      <c r="CF198" s="54">
        <f t="shared" si="130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405546.23999999999</v>
      </c>
      <c r="K199" s="77">
        <f>SUM(K200:K203)</f>
        <v>0</v>
      </c>
      <c r="L199" s="77">
        <f t="shared" ref="L199:BW199" si="131">SUM(L200:L203)</f>
        <v>3401.2799999999997</v>
      </c>
      <c r="M199" s="77">
        <f t="shared" si="131"/>
        <v>174628.57</v>
      </c>
      <c r="N199" s="77">
        <f t="shared" si="131"/>
        <v>0</v>
      </c>
      <c r="O199" s="77">
        <f t="shared" si="131"/>
        <v>1652.92</v>
      </c>
      <c r="P199" s="77">
        <f t="shared" si="131"/>
        <v>934.78</v>
      </c>
      <c r="Q199" s="77">
        <f t="shared" si="131"/>
        <v>190054.72</v>
      </c>
      <c r="R199" s="77">
        <f t="shared" si="131"/>
        <v>0</v>
      </c>
      <c r="S199" s="77">
        <f t="shared" si="131"/>
        <v>0</v>
      </c>
      <c r="T199" s="77">
        <f t="shared" si="131"/>
        <v>0</v>
      </c>
      <c r="U199" s="77">
        <f t="shared" si="131"/>
        <v>0</v>
      </c>
      <c r="V199" s="77">
        <f t="shared" si="131"/>
        <v>0</v>
      </c>
      <c r="W199" s="77">
        <f t="shared" si="131"/>
        <v>0</v>
      </c>
      <c r="X199" s="77">
        <f t="shared" si="131"/>
        <v>0</v>
      </c>
      <c r="Y199" s="77">
        <f t="shared" si="131"/>
        <v>0</v>
      </c>
      <c r="Z199" s="77">
        <f t="shared" si="131"/>
        <v>0</v>
      </c>
      <c r="AA199" s="77">
        <f t="shared" si="131"/>
        <v>0</v>
      </c>
      <c r="AB199" s="77">
        <f t="shared" si="131"/>
        <v>794.32</v>
      </c>
      <c r="AC199" s="77">
        <f t="shared" si="131"/>
        <v>0</v>
      </c>
      <c r="AD199" s="77">
        <f t="shared" si="131"/>
        <v>8031.43</v>
      </c>
      <c r="AE199" s="77">
        <f t="shared" si="131"/>
        <v>15261.89</v>
      </c>
      <c r="AF199" s="77">
        <f t="shared" si="131"/>
        <v>4988.7199999999993</v>
      </c>
      <c r="AG199" s="77">
        <f t="shared" si="131"/>
        <v>3757.9300000000003</v>
      </c>
      <c r="AH199" s="77">
        <f t="shared" si="131"/>
        <v>2039.68</v>
      </c>
      <c r="AI199" s="77">
        <f t="shared" si="131"/>
        <v>0</v>
      </c>
      <c r="AJ199" s="77">
        <f t="shared" si="131"/>
        <v>0</v>
      </c>
      <c r="AK199" s="77">
        <f t="shared" si="131"/>
        <v>0</v>
      </c>
      <c r="AL199" s="77">
        <f t="shared" si="131"/>
        <v>0</v>
      </c>
      <c r="AM199" s="77">
        <f t="shared" si="131"/>
        <v>0</v>
      </c>
      <c r="AN199" s="77">
        <f t="shared" si="131"/>
        <v>0</v>
      </c>
      <c r="AO199" s="77">
        <f t="shared" si="131"/>
        <v>0</v>
      </c>
      <c r="AP199" s="77">
        <f t="shared" si="131"/>
        <v>0</v>
      </c>
      <c r="AQ199" s="77">
        <f t="shared" si="131"/>
        <v>0</v>
      </c>
      <c r="AR199" s="77">
        <f t="shared" si="131"/>
        <v>0</v>
      </c>
      <c r="AS199" s="77">
        <f t="shared" si="131"/>
        <v>0</v>
      </c>
      <c r="AT199" s="77">
        <f t="shared" si="131"/>
        <v>0</v>
      </c>
      <c r="AU199" s="77">
        <f t="shared" si="131"/>
        <v>0</v>
      </c>
      <c r="AV199" s="77">
        <f t="shared" si="131"/>
        <v>0</v>
      </c>
      <c r="AW199" s="77">
        <f t="shared" si="131"/>
        <v>0</v>
      </c>
      <c r="AX199" s="77">
        <f t="shared" si="131"/>
        <v>0</v>
      </c>
      <c r="AY199" s="77">
        <f t="shared" si="131"/>
        <v>0</v>
      </c>
      <c r="AZ199" s="77">
        <f t="shared" si="131"/>
        <v>0</v>
      </c>
      <c r="BA199" s="77">
        <f t="shared" si="131"/>
        <v>0</v>
      </c>
      <c r="BB199" s="77">
        <f t="shared" si="131"/>
        <v>0</v>
      </c>
      <c r="BC199" s="77">
        <f t="shared" si="131"/>
        <v>0</v>
      </c>
      <c r="BD199" s="77">
        <f t="shared" si="131"/>
        <v>0</v>
      </c>
      <c r="BE199" s="77">
        <f t="shared" si="131"/>
        <v>0</v>
      </c>
      <c r="BF199" s="77">
        <f t="shared" si="131"/>
        <v>0</v>
      </c>
      <c r="BG199" s="77">
        <f t="shared" si="131"/>
        <v>0</v>
      </c>
      <c r="BH199" s="77">
        <f t="shared" si="131"/>
        <v>0</v>
      </c>
      <c r="BI199" s="77">
        <f t="shared" si="131"/>
        <v>0</v>
      </c>
      <c r="BJ199" s="77">
        <f t="shared" si="131"/>
        <v>0</v>
      </c>
      <c r="BK199" s="77">
        <f t="shared" si="131"/>
        <v>0</v>
      </c>
      <c r="BL199" s="77">
        <f t="shared" si="131"/>
        <v>0</v>
      </c>
      <c r="BM199" s="77">
        <f t="shared" si="131"/>
        <v>0</v>
      </c>
      <c r="BN199" s="77">
        <f t="shared" si="131"/>
        <v>0</v>
      </c>
      <c r="BO199" s="77">
        <f t="shared" si="131"/>
        <v>0</v>
      </c>
      <c r="BP199" s="77">
        <f t="shared" si="131"/>
        <v>0</v>
      </c>
      <c r="BQ199" s="77">
        <f t="shared" si="131"/>
        <v>0</v>
      </c>
      <c r="BR199" s="77">
        <f t="shared" si="131"/>
        <v>0</v>
      </c>
      <c r="BS199" s="77">
        <f t="shared" si="131"/>
        <v>0</v>
      </c>
      <c r="BT199" s="77">
        <f t="shared" si="131"/>
        <v>0</v>
      </c>
      <c r="BU199" s="77">
        <f t="shared" si="131"/>
        <v>0</v>
      </c>
      <c r="BV199" s="77">
        <f t="shared" si="131"/>
        <v>0</v>
      </c>
      <c r="BW199" s="77">
        <f t="shared" si="131"/>
        <v>0</v>
      </c>
      <c r="BX199" s="77">
        <f t="shared" ref="BX199:CF199" si="132">SUM(BX200:BX203)</f>
        <v>0</v>
      </c>
      <c r="BY199" s="77">
        <f t="shared" si="132"/>
        <v>0</v>
      </c>
      <c r="BZ199" s="77">
        <f t="shared" si="132"/>
        <v>0</v>
      </c>
      <c r="CA199" s="77">
        <f t="shared" si="132"/>
        <v>0</v>
      </c>
      <c r="CB199" s="77">
        <f t="shared" si="132"/>
        <v>0</v>
      </c>
      <c r="CC199" s="77">
        <f t="shared" si="132"/>
        <v>0</v>
      </c>
      <c r="CD199" s="77">
        <f t="shared" si="132"/>
        <v>0</v>
      </c>
      <c r="CE199" s="77">
        <f t="shared" si="132"/>
        <v>0</v>
      </c>
      <c r="CF199" s="77">
        <f t="shared" si="132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47071.199999999997</v>
      </c>
      <c r="K201" s="64"/>
      <c r="L201" s="64">
        <v>820.45</v>
      </c>
      <c r="M201" s="64">
        <v>19335.259999999998</v>
      </c>
      <c r="N201" s="64"/>
      <c r="O201" s="64"/>
      <c r="P201" s="64">
        <v>327.42</v>
      </c>
      <c r="Q201" s="64">
        <v>22268.11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2616.62</v>
      </c>
      <c r="AF201" s="64">
        <v>810.76</v>
      </c>
      <c r="AG201" s="64">
        <v>695.06</v>
      </c>
      <c r="AH201" s="64">
        <v>197.52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65707.100000000006</v>
      </c>
      <c r="K202" s="64"/>
      <c r="L202" s="64">
        <v>645.51</v>
      </c>
      <c r="M202" s="64">
        <v>24902.84</v>
      </c>
      <c r="N202" s="64"/>
      <c r="O202" s="64">
        <v>1652.92</v>
      </c>
      <c r="P202" s="64">
        <v>499.32</v>
      </c>
      <c r="Q202" s="64">
        <v>31205.83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3752.27</v>
      </c>
      <c r="AF202" s="64">
        <v>1277.97</v>
      </c>
      <c r="AG202" s="64">
        <v>942.55</v>
      </c>
      <c r="AH202" s="64">
        <v>827.89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292767.94</v>
      </c>
      <c r="K203" s="64"/>
      <c r="L203" s="64">
        <v>1935.32</v>
      </c>
      <c r="M203" s="64">
        <v>130390.47</v>
      </c>
      <c r="N203" s="64"/>
      <c r="O203" s="64"/>
      <c r="P203" s="64">
        <v>108.04</v>
      </c>
      <c r="Q203" s="64">
        <v>136580.78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794.32</v>
      </c>
      <c r="AC203" s="64"/>
      <c r="AD203" s="64">
        <v>8031.43</v>
      </c>
      <c r="AE203" s="64">
        <v>8893</v>
      </c>
      <c r="AF203" s="64">
        <v>2899.99</v>
      </c>
      <c r="AG203" s="64">
        <v>2120.3200000000002</v>
      </c>
      <c r="AH203" s="64">
        <v>1014.27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3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332307.17</v>
      </c>
      <c r="K204" s="77">
        <f>SUM(K205:K208)</f>
        <v>0</v>
      </c>
      <c r="L204" s="77">
        <f t="shared" ref="L204:BW204" si="134">SUM(L205:L208)</f>
        <v>3761.79</v>
      </c>
      <c r="M204" s="77">
        <f t="shared" si="134"/>
        <v>130812.73999999999</v>
      </c>
      <c r="N204" s="77">
        <f t="shared" si="134"/>
        <v>0</v>
      </c>
      <c r="O204" s="77">
        <f t="shared" si="134"/>
        <v>2780.69</v>
      </c>
      <c r="P204" s="77">
        <f t="shared" si="134"/>
        <v>1312.1100000000001</v>
      </c>
      <c r="Q204" s="77">
        <f t="shared" si="134"/>
        <v>155283.76</v>
      </c>
      <c r="R204" s="77">
        <f t="shared" si="134"/>
        <v>0</v>
      </c>
      <c r="S204" s="77">
        <f t="shared" si="134"/>
        <v>0</v>
      </c>
      <c r="T204" s="77">
        <f t="shared" si="134"/>
        <v>0</v>
      </c>
      <c r="U204" s="77">
        <f t="shared" si="134"/>
        <v>5964.13</v>
      </c>
      <c r="V204" s="77">
        <f t="shared" si="134"/>
        <v>0</v>
      </c>
      <c r="W204" s="77">
        <f t="shared" si="134"/>
        <v>0</v>
      </c>
      <c r="X204" s="77">
        <f t="shared" si="134"/>
        <v>0</v>
      </c>
      <c r="Y204" s="77">
        <f t="shared" si="134"/>
        <v>0</v>
      </c>
      <c r="Z204" s="77">
        <f t="shared" si="134"/>
        <v>0</v>
      </c>
      <c r="AA204" s="77">
        <f t="shared" si="134"/>
        <v>0</v>
      </c>
      <c r="AB204" s="77">
        <f t="shared" si="134"/>
        <v>0</v>
      </c>
      <c r="AC204" s="77">
        <f t="shared" si="134"/>
        <v>0</v>
      </c>
      <c r="AD204" s="77">
        <f t="shared" si="134"/>
        <v>0</v>
      </c>
      <c r="AE204" s="77">
        <f t="shared" si="134"/>
        <v>17030.64</v>
      </c>
      <c r="AF204" s="77">
        <f t="shared" si="134"/>
        <v>5674.1</v>
      </c>
      <c r="AG204" s="77">
        <f t="shared" si="134"/>
        <v>4382.13</v>
      </c>
      <c r="AH204" s="77">
        <f t="shared" si="134"/>
        <v>5305.08</v>
      </c>
      <c r="AI204" s="77">
        <f t="shared" si="134"/>
        <v>0</v>
      </c>
      <c r="AJ204" s="77">
        <f t="shared" si="134"/>
        <v>0</v>
      </c>
      <c r="AK204" s="77">
        <f t="shared" si="134"/>
        <v>0</v>
      </c>
      <c r="AL204" s="77">
        <f t="shared" si="134"/>
        <v>0</v>
      </c>
      <c r="AM204" s="77">
        <f t="shared" si="134"/>
        <v>0</v>
      </c>
      <c r="AN204" s="77">
        <f t="shared" si="134"/>
        <v>0</v>
      </c>
      <c r="AO204" s="77">
        <f t="shared" si="134"/>
        <v>0</v>
      </c>
      <c r="AP204" s="77">
        <f t="shared" si="134"/>
        <v>0</v>
      </c>
      <c r="AQ204" s="77">
        <f t="shared" si="134"/>
        <v>0</v>
      </c>
      <c r="AR204" s="77">
        <f t="shared" si="134"/>
        <v>0</v>
      </c>
      <c r="AS204" s="77">
        <f t="shared" si="134"/>
        <v>0</v>
      </c>
      <c r="AT204" s="77">
        <f t="shared" si="134"/>
        <v>0</v>
      </c>
      <c r="AU204" s="77">
        <f t="shared" si="134"/>
        <v>0</v>
      </c>
      <c r="AV204" s="77">
        <f t="shared" si="134"/>
        <v>0</v>
      </c>
      <c r="AW204" s="77">
        <f t="shared" si="134"/>
        <v>0</v>
      </c>
      <c r="AX204" s="77">
        <f t="shared" si="134"/>
        <v>0</v>
      </c>
      <c r="AY204" s="77">
        <f t="shared" si="134"/>
        <v>0</v>
      </c>
      <c r="AZ204" s="77">
        <f t="shared" si="134"/>
        <v>0</v>
      </c>
      <c r="BA204" s="77">
        <f t="shared" si="134"/>
        <v>0</v>
      </c>
      <c r="BB204" s="77">
        <f t="shared" si="134"/>
        <v>0</v>
      </c>
      <c r="BC204" s="77">
        <f t="shared" si="134"/>
        <v>0</v>
      </c>
      <c r="BD204" s="77">
        <f t="shared" si="134"/>
        <v>0</v>
      </c>
      <c r="BE204" s="77">
        <f t="shared" si="134"/>
        <v>0</v>
      </c>
      <c r="BF204" s="77">
        <f t="shared" si="134"/>
        <v>0</v>
      </c>
      <c r="BG204" s="77">
        <f t="shared" si="134"/>
        <v>0</v>
      </c>
      <c r="BH204" s="77">
        <f t="shared" si="134"/>
        <v>0</v>
      </c>
      <c r="BI204" s="77">
        <f t="shared" si="134"/>
        <v>0</v>
      </c>
      <c r="BJ204" s="77">
        <f t="shared" si="134"/>
        <v>0</v>
      </c>
      <c r="BK204" s="77">
        <f t="shared" si="134"/>
        <v>0</v>
      </c>
      <c r="BL204" s="77">
        <f t="shared" si="134"/>
        <v>0</v>
      </c>
      <c r="BM204" s="77">
        <f t="shared" si="134"/>
        <v>0</v>
      </c>
      <c r="BN204" s="77">
        <f t="shared" si="134"/>
        <v>0</v>
      </c>
      <c r="BO204" s="77">
        <f t="shared" si="134"/>
        <v>0</v>
      </c>
      <c r="BP204" s="77">
        <f t="shared" si="134"/>
        <v>0</v>
      </c>
      <c r="BQ204" s="77">
        <f t="shared" si="134"/>
        <v>0</v>
      </c>
      <c r="BR204" s="77">
        <f t="shared" si="134"/>
        <v>0</v>
      </c>
      <c r="BS204" s="77">
        <f t="shared" si="134"/>
        <v>0</v>
      </c>
      <c r="BT204" s="77">
        <f t="shared" si="134"/>
        <v>0</v>
      </c>
      <c r="BU204" s="77">
        <f t="shared" si="134"/>
        <v>0</v>
      </c>
      <c r="BV204" s="77">
        <f t="shared" si="134"/>
        <v>0</v>
      </c>
      <c r="BW204" s="77">
        <f t="shared" si="134"/>
        <v>0</v>
      </c>
      <c r="BX204" s="77">
        <f t="shared" ref="BX204:CF204" si="135">SUM(BX205:BX208)</f>
        <v>0</v>
      </c>
      <c r="BY204" s="77">
        <f t="shared" si="135"/>
        <v>0</v>
      </c>
      <c r="BZ204" s="77">
        <f t="shared" si="135"/>
        <v>0</v>
      </c>
      <c r="CA204" s="77">
        <f t="shared" si="135"/>
        <v>0</v>
      </c>
      <c r="CB204" s="77">
        <f t="shared" si="135"/>
        <v>0</v>
      </c>
      <c r="CC204" s="77">
        <f t="shared" si="135"/>
        <v>0</v>
      </c>
      <c r="CD204" s="77">
        <f t="shared" si="135"/>
        <v>0</v>
      </c>
      <c r="CE204" s="77">
        <f t="shared" si="135"/>
        <v>0</v>
      </c>
      <c r="CF204" s="77">
        <f t="shared" si="135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3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3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64177.640000000007</v>
      </c>
      <c r="K206" s="64"/>
      <c r="L206" s="64">
        <v>1059.93</v>
      </c>
      <c r="M206" s="64">
        <v>25355.16</v>
      </c>
      <c r="N206" s="64"/>
      <c r="O206" s="64"/>
      <c r="P206" s="64">
        <v>912.74</v>
      </c>
      <c r="Q206" s="64">
        <v>29473.91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3694.62</v>
      </c>
      <c r="AF206" s="64">
        <v>1165.92</v>
      </c>
      <c r="AG206" s="64">
        <v>1009.94</v>
      </c>
      <c r="AH206" s="64">
        <v>1505.42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3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141042.44</v>
      </c>
      <c r="K207" s="64"/>
      <c r="L207" s="64">
        <v>1735.15</v>
      </c>
      <c r="M207" s="64">
        <v>57607.15</v>
      </c>
      <c r="N207" s="64"/>
      <c r="O207" s="64">
        <v>915.58</v>
      </c>
      <c r="P207" s="64"/>
      <c r="Q207" s="64">
        <v>68068.58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6450.15</v>
      </c>
      <c r="AF207" s="64">
        <v>2183.4</v>
      </c>
      <c r="AG207" s="64">
        <v>1669.11</v>
      </c>
      <c r="AH207" s="64">
        <v>2413.3200000000002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3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6">SUM(K208:CG208)</f>
        <v>127087.09</v>
      </c>
      <c r="K208" s="64"/>
      <c r="L208" s="64">
        <v>966.71</v>
      </c>
      <c r="M208" s="64">
        <v>47850.43</v>
      </c>
      <c r="N208" s="64"/>
      <c r="O208" s="64">
        <v>1865.11</v>
      </c>
      <c r="P208" s="64">
        <v>399.37</v>
      </c>
      <c r="Q208" s="64">
        <v>57741.27</v>
      </c>
      <c r="R208" s="64"/>
      <c r="S208" s="64"/>
      <c r="T208" s="64"/>
      <c r="U208" s="64">
        <v>5964.13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6885.87</v>
      </c>
      <c r="AF208" s="64">
        <v>2324.7800000000002</v>
      </c>
      <c r="AG208" s="64">
        <v>1703.08</v>
      </c>
      <c r="AH208" s="64">
        <v>1386.34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3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7">IF(J210&gt;0,1,0)</f>
        <v>1</v>
      </c>
    </row>
    <row r="210" spans="1:89" ht="14.1" customHeight="1" x14ac:dyDescent="0.3">
      <c r="A210" s="47">
        <f t="shared" si="133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6"/>
        <v>10234.5</v>
      </c>
      <c r="K210" s="54">
        <f>SUM(K214,K211)</f>
        <v>0</v>
      </c>
      <c r="L210" s="54">
        <f t="shared" ref="L210:BW210" si="138">SUM(L214,L211)</f>
        <v>0.66</v>
      </c>
      <c r="M210" s="54">
        <f t="shared" si="138"/>
        <v>1215.6899999999998</v>
      </c>
      <c r="N210" s="54">
        <f t="shared" si="138"/>
        <v>0</v>
      </c>
      <c r="O210" s="54">
        <f t="shared" si="138"/>
        <v>0</v>
      </c>
      <c r="P210" s="54">
        <f t="shared" si="138"/>
        <v>201.45999999999998</v>
      </c>
      <c r="Q210" s="54">
        <f t="shared" si="138"/>
        <v>1159.6300000000001</v>
      </c>
      <c r="R210" s="54">
        <f t="shared" si="138"/>
        <v>0</v>
      </c>
      <c r="S210" s="54">
        <f t="shared" si="138"/>
        <v>0</v>
      </c>
      <c r="T210" s="54">
        <f t="shared" si="138"/>
        <v>0</v>
      </c>
      <c r="U210" s="54">
        <f t="shared" si="138"/>
        <v>95.4</v>
      </c>
      <c r="V210" s="54">
        <f t="shared" si="138"/>
        <v>0</v>
      </c>
      <c r="W210" s="54">
        <f t="shared" si="138"/>
        <v>0</v>
      </c>
      <c r="X210" s="54">
        <f t="shared" si="138"/>
        <v>0</v>
      </c>
      <c r="Y210" s="54">
        <f t="shared" si="138"/>
        <v>4.58</v>
      </c>
      <c r="Z210" s="54">
        <f t="shared" si="138"/>
        <v>13.01</v>
      </c>
      <c r="AA210" s="54">
        <f t="shared" si="138"/>
        <v>74.39</v>
      </c>
      <c r="AB210" s="54">
        <f t="shared" si="138"/>
        <v>7.63</v>
      </c>
      <c r="AC210" s="54">
        <f t="shared" si="138"/>
        <v>93.08</v>
      </c>
      <c r="AD210" s="54">
        <f t="shared" si="138"/>
        <v>485.27</v>
      </c>
      <c r="AE210" s="54">
        <f t="shared" si="138"/>
        <v>231.97</v>
      </c>
      <c r="AF210" s="54">
        <f t="shared" si="138"/>
        <v>82.63000000000001</v>
      </c>
      <c r="AG210" s="54">
        <f t="shared" si="138"/>
        <v>38.36</v>
      </c>
      <c r="AH210" s="54">
        <f t="shared" si="138"/>
        <v>76.239999999999995</v>
      </c>
      <c r="AI210" s="54">
        <f t="shared" si="138"/>
        <v>0</v>
      </c>
      <c r="AJ210" s="54">
        <f t="shared" si="138"/>
        <v>240.77999999999997</v>
      </c>
      <c r="AK210" s="54">
        <f t="shared" si="138"/>
        <v>4314.8100000000004</v>
      </c>
      <c r="AL210" s="54">
        <f t="shared" si="138"/>
        <v>1898.9099999999999</v>
      </c>
      <c r="AM210" s="54">
        <f t="shared" si="138"/>
        <v>0</v>
      </c>
      <c r="AN210" s="54">
        <f t="shared" si="138"/>
        <v>0</v>
      </c>
      <c r="AO210" s="54">
        <f t="shared" si="138"/>
        <v>0</v>
      </c>
      <c r="AP210" s="54">
        <f t="shared" si="138"/>
        <v>0</v>
      </c>
      <c r="AQ210" s="54">
        <f t="shared" si="138"/>
        <v>0</v>
      </c>
      <c r="AR210" s="54">
        <f t="shared" si="138"/>
        <v>0</v>
      </c>
      <c r="AS210" s="54">
        <f t="shared" si="138"/>
        <v>0</v>
      </c>
      <c r="AT210" s="54">
        <f t="shared" si="138"/>
        <v>0</v>
      </c>
      <c r="AU210" s="54">
        <f t="shared" si="138"/>
        <v>0</v>
      </c>
      <c r="AV210" s="54">
        <f t="shared" si="138"/>
        <v>0</v>
      </c>
      <c r="AW210" s="54">
        <f t="shared" si="138"/>
        <v>0</v>
      </c>
      <c r="AX210" s="54">
        <f t="shared" si="138"/>
        <v>0</v>
      </c>
      <c r="AY210" s="54">
        <f t="shared" si="138"/>
        <v>0</v>
      </c>
      <c r="AZ210" s="54">
        <f t="shared" si="138"/>
        <v>0</v>
      </c>
      <c r="BA210" s="54">
        <f t="shared" si="138"/>
        <v>0</v>
      </c>
      <c r="BB210" s="54">
        <f t="shared" si="138"/>
        <v>0</v>
      </c>
      <c r="BC210" s="54">
        <f t="shared" si="138"/>
        <v>0</v>
      </c>
      <c r="BD210" s="54">
        <f t="shared" si="138"/>
        <v>0</v>
      </c>
      <c r="BE210" s="54">
        <f t="shared" si="138"/>
        <v>0</v>
      </c>
      <c r="BF210" s="54">
        <f t="shared" si="138"/>
        <v>0</v>
      </c>
      <c r="BG210" s="54">
        <f t="shared" si="138"/>
        <v>0</v>
      </c>
      <c r="BH210" s="54">
        <f t="shared" si="138"/>
        <v>0</v>
      </c>
      <c r="BI210" s="54">
        <f t="shared" si="138"/>
        <v>0</v>
      </c>
      <c r="BJ210" s="54">
        <f t="shared" si="138"/>
        <v>0</v>
      </c>
      <c r="BK210" s="54">
        <f t="shared" si="138"/>
        <v>0</v>
      </c>
      <c r="BL210" s="54">
        <f t="shared" si="138"/>
        <v>0</v>
      </c>
      <c r="BM210" s="54">
        <f t="shared" si="138"/>
        <v>0</v>
      </c>
      <c r="BN210" s="54">
        <f t="shared" si="138"/>
        <v>0</v>
      </c>
      <c r="BO210" s="54">
        <f t="shared" si="138"/>
        <v>0</v>
      </c>
      <c r="BP210" s="54">
        <f t="shared" si="138"/>
        <v>0</v>
      </c>
      <c r="BQ210" s="54">
        <f t="shared" si="138"/>
        <v>0</v>
      </c>
      <c r="BR210" s="54">
        <f t="shared" si="138"/>
        <v>0</v>
      </c>
      <c r="BS210" s="54">
        <f t="shared" si="138"/>
        <v>0</v>
      </c>
      <c r="BT210" s="54">
        <f t="shared" si="138"/>
        <v>0</v>
      </c>
      <c r="BU210" s="54">
        <f t="shared" si="138"/>
        <v>0</v>
      </c>
      <c r="BV210" s="54">
        <f t="shared" si="138"/>
        <v>0</v>
      </c>
      <c r="BW210" s="54">
        <f t="shared" si="138"/>
        <v>0</v>
      </c>
      <c r="BX210" s="54">
        <f t="shared" ref="BX210:CF210" si="139">SUM(BX214,BX211)</f>
        <v>0</v>
      </c>
      <c r="BY210" s="54">
        <f t="shared" si="139"/>
        <v>0</v>
      </c>
      <c r="BZ210" s="54">
        <f t="shared" si="139"/>
        <v>0</v>
      </c>
      <c r="CA210" s="54">
        <f t="shared" si="139"/>
        <v>0</v>
      </c>
      <c r="CB210" s="54">
        <f t="shared" si="139"/>
        <v>0</v>
      </c>
      <c r="CC210" s="54">
        <f t="shared" si="139"/>
        <v>0</v>
      </c>
      <c r="CD210" s="54">
        <f t="shared" si="139"/>
        <v>0</v>
      </c>
      <c r="CE210" s="54">
        <f t="shared" si="139"/>
        <v>0</v>
      </c>
      <c r="CF210" s="54">
        <f t="shared" si="139"/>
        <v>0</v>
      </c>
      <c r="CG210" s="55">
        <f>SUM(CG214,CG211)</f>
        <v>0</v>
      </c>
      <c r="CH210" s="18"/>
      <c r="CI210" s="19"/>
      <c r="CK210" s="46">
        <f t="shared" si="137"/>
        <v>1</v>
      </c>
    </row>
    <row r="211" spans="1:89" ht="14.1" customHeight="1" x14ac:dyDescent="0.3">
      <c r="A211" s="47">
        <f t="shared" si="133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6"/>
        <v>8777.23</v>
      </c>
      <c r="K211" s="77">
        <f>SUM(K212:K213)</f>
        <v>0</v>
      </c>
      <c r="L211" s="77">
        <f t="shared" ref="L211:BW211" si="140">SUM(L212:L213)</f>
        <v>0.66</v>
      </c>
      <c r="M211" s="77">
        <f t="shared" si="140"/>
        <v>1215.6899999999998</v>
      </c>
      <c r="N211" s="77">
        <f t="shared" si="140"/>
        <v>0</v>
      </c>
      <c r="O211" s="77">
        <f t="shared" si="140"/>
        <v>0</v>
      </c>
      <c r="P211" s="77">
        <f t="shared" si="140"/>
        <v>201.45999999999998</v>
      </c>
      <c r="Q211" s="77">
        <f t="shared" si="140"/>
        <v>1159.6300000000001</v>
      </c>
      <c r="R211" s="77">
        <f t="shared" si="140"/>
        <v>0</v>
      </c>
      <c r="S211" s="77">
        <f t="shared" si="140"/>
        <v>0</v>
      </c>
      <c r="T211" s="77">
        <f t="shared" si="140"/>
        <v>0</v>
      </c>
      <c r="U211" s="77">
        <f t="shared" si="140"/>
        <v>95.4</v>
      </c>
      <c r="V211" s="77">
        <f t="shared" si="140"/>
        <v>0</v>
      </c>
      <c r="W211" s="77">
        <f t="shared" si="140"/>
        <v>0</v>
      </c>
      <c r="X211" s="77">
        <f t="shared" si="140"/>
        <v>0</v>
      </c>
      <c r="Y211" s="77">
        <f t="shared" si="140"/>
        <v>4.58</v>
      </c>
      <c r="Z211" s="77">
        <f t="shared" si="140"/>
        <v>13.01</v>
      </c>
      <c r="AA211" s="77">
        <f t="shared" si="140"/>
        <v>74.39</v>
      </c>
      <c r="AB211" s="77">
        <f t="shared" si="140"/>
        <v>7.63</v>
      </c>
      <c r="AC211" s="77">
        <f t="shared" si="140"/>
        <v>93.08</v>
      </c>
      <c r="AD211" s="77">
        <f t="shared" si="140"/>
        <v>485.27</v>
      </c>
      <c r="AE211" s="77">
        <f t="shared" si="140"/>
        <v>231.97</v>
      </c>
      <c r="AF211" s="77">
        <f t="shared" si="140"/>
        <v>82.63000000000001</v>
      </c>
      <c r="AG211" s="77">
        <f t="shared" si="140"/>
        <v>38.36</v>
      </c>
      <c r="AH211" s="77">
        <f t="shared" si="140"/>
        <v>76.239999999999995</v>
      </c>
      <c r="AI211" s="77">
        <f t="shared" si="140"/>
        <v>0</v>
      </c>
      <c r="AJ211" s="77">
        <f t="shared" si="140"/>
        <v>79.709999999999994</v>
      </c>
      <c r="AK211" s="77">
        <f t="shared" si="140"/>
        <v>3317.73</v>
      </c>
      <c r="AL211" s="77">
        <f t="shared" si="140"/>
        <v>1599.79</v>
      </c>
      <c r="AM211" s="77">
        <f t="shared" si="140"/>
        <v>0</v>
      </c>
      <c r="AN211" s="77">
        <f t="shared" si="140"/>
        <v>0</v>
      </c>
      <c r="AO211" s="77">
        <f t="shared" si="140"/>
        <v>0</v>
      </c>
      <c r="AP211" s="77">
        <f t="shared" si="140"/>
        <v>0</v>
      </c>
      <c r="AQ211" s="77">
        <f t="shared" si="140"/>
        <v>0</v>
      </c>
      <c r="AR211" s="77">
        <f t="shared" si="140"/>
        <v>0</v>
      </c>
      <c r="AS211" s="77">
        <f t="shared" si="140"/>
        <v>0</v>
      </c>
      <c r="AT211" s="77">
        <f t="shared" si="140"/>
        <v>0</v>
      </c>
      <c r="AU211" s="77">
        <f t="shared" si="140"/>
        <v>0</v>
      </c>
      <c r="AV211" s="77">
        <f t="shared" si="140"/>
        <v>0</v>
      </c>
      <c r="AW211" s="77">
        <f t="shared" si="140"/>
        <v>0</v>
      </c>
      <c r="AX211" s="77">
        <f t="shared" si="140"/>
        <v>0</v>
      </c>
      <c r="AY211" s="77">
        <f t="shared" si="140"/>
        <v>0</v>
      </c>
      <c r="AZ211" s="77">
        <f t="shared" si="140"/>
        <v>0</v>
      </c>
      <c r="BA211" s="77">
        <f t="shared" si="140"/>
        <v>0</v>
      </c>
      <c r="BB211" s="77">
        <f t="shared" si="140"/>
        <v>0</v>
      </c>
      <c r="BC211" s="77">
        <f t="shared" si="140"/>
        <v>0</v>
      </c>
      <c r="BD211" s="77">
        <f t="shared" si="140"/>
        <v>0</v>
      </c>
      <c r="BE211" s="77">
        <f t="shared" si="140"/>
        <v>0</v>
      </c>
      <c r="BF211" s="77">
        <f t="shared" si="140"/>
        <v>0</v>
      </c>
      <c r="BG211" s="77">
        <f t="shared" si="140"/>
        <v>0</v>
      </c>
      <c r="BH211" s="77">
        <f t="shared" si="140"/>
        <v>0</v>
      </c>
      <c r="BI211" s="77">
        <f t="shared" si="140"/>
        <v>0</v>
      </c>
      <c r="BJ211" s="77">
        <f t="shared" si="140"/>
        <v>0</v>
      </c>
      <c r="BK211" s="77">
        <f t="shared" si="140"/>
        <v>0</v>
      </c>
      <c r="BL211" s="77">
        <f t="shared" si="140"/>
        <v>0</v>
      </c>
      <c r="BM211" s="77">
        <f t="shared" si="140"/>
        <v>0</v>
      </c>
      <c r="BN211" s="77">
        <f t="shared" si="140"/>
        <v>0</v>
      </c>
      <c r="BO211" s="77">
        <f t="shared" si="140"/>
        <v>0</v>
      </c>
      <c r="BP211" s="77">
        <f t="shared" si="140"/>
        <v>0</v>
      </c>
      <c r="BQ211" s="77">
        <f t="shared" si="140"/>
        <v>0</v>
      </c>
      <c r="BR211" s="77">
        <f t="shared" si="140"/>
        <v>0</v>
      </c>
      <c r="BS211" s="77">
        <f t="shared" si="140"/>
        <v>0</v>
      </c>
      <c r="BT211" s="77">
        <f t="shared" si="140"/>
        <v>0</v>
      </c>
      <c r="BU211" s="77">
        <f t="shared" si="140"/>
        <v>0</v>
      </c>
      <c r="BV211" s="77">
        <f t="shared" si="140"/>
        <v>0</v>
      </c>
      <c r="BW211" s="77">
        <f t="shared" si="140"/>
        <v>0</v>
      </c>
      <c r="BX211" s="77">
        <f t="shared" ref="BX211:CF211" si="141">SUM(BX212:BX213)</f>
        <v>0</v>
      </c>
      <c r="BY211" s="77">
        <f t="shared" si="141"/>
        <v>0</v>
      </c>
      <c r="BZ211" s="77">
        <f t="shared" si="141"/>
        <v>0</v>
      </c>
      <c r="CA211" s="77">
        <f t="shared" si="141"/>
        <v>0</v>
      </c>
      <c r="CB211" s="77">
        <f t="shared" si="141"/>
        <v>0</v>
      </c>
      <c r="CC211" s="77">
        <f t="shared" si="141"/>
        <v>0</v>
      </c>
      <c r="CD211" s="77">
        <f t="shared" si="141"/>
        <v>0</v>
      </c>
      <c r="CE211" s="77">
        <f t="shared" si="141"/>
        <v>0</v>
      </c>
      <c r="CF211" s="77">
        <f t="shared" si="141"/>
        <v>0</v>
      </c>
      <c r="CG211" s="78">
        <f>SUM(CG212:CG213)</f>
        <v>0</v>
      </c>
      <c r="CH211" s="18"/>
      <c r="CI211" s="19"/>
      <c r="CK211" s="46">
        <f t="shared" si="137"/>
        <v>1</v>
      </c>
    </row>
    <row r="212" spans="1:89" s="46" customFormat="1" ht="14.1" customHeight="1" x14ac:dyDescent="0.3">
      <c r="A212" s="47">
        <f t="shared" si="133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6"/>
        <v>4554.6400000000003</v>
      </c>
      <c r="K212" s="64"/>
      <c r="L212" s="64">
        <v>0.66</v>
      </c>
      <c r="M212" s="64">
        <v>6.85</v>
      </c>
      <c r="N212" s="64"/>
      <c r="O212" s="64"/>
      <c r="P212" s="64">
        <v>179.14</v>
      </c>
      <c r="Q212" s="64">
        <v>8.25</v>
      </c>
      <c r="R212" s="64"/>
      <c r="S212" s="64"/>
      <c r="T212" s="64"/>
      <c r="U212" s="64"/>
      <c r="V212" s="64"/>
      <c r="W212" s="64"/>
      <c r="X212" s="64"/>
      <c r="Y212" s="64"/>
      <c r="Z212" s="64">
        <v>11.16</v>
      </c>
      <c r="AA212" s="64">
        <v>49.54</v>
      </c>
      <c r="AB212" s="64">
        <v>7.63</v>
      </c>
      <c r="AC212" s="64">
        <v>81.61</v>
      </c>
      <c r="AD212" s="64">
        <v>450.57</v>
      </c>
      <c r="AE212" s="64">
        <v>187.72</v>
      </c>
      <c r="AF212" s="64">
        <v>65.510000000000005</v>
      </c>
      <c r="AG212" s="64">
        <v>26.19</v>
      </c>
      <c r="AH212" s="64">
        <v>36.799999999999997</v>
      </c>
      <c r="AI212" s="64"/>
      <c r="AJ212" s="64"/>
      <c r="AK212" s="64">
        <v>2280.33</v>
      </c>
      <c r="AL212" s="64">
        <v>1162.68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7"/>
        <v>1</v>
      </c>
    </row>
    <row r="213" spans="1:89" ht="14.1" customHeight="1" x14ac:dyDescent="0.3">
      <c r="A213" s="47">
        <f t="shared" si="133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6"/>
        <v>4222.5899999999992</v>
      </c>
      <c r="K213" s="64"/>
      <c r="L213" s="64"/>
      <c r="M213" s="64">
        <v>1208.8399999999999</v>
      </c>
      <c r="N213" s="64"/>
      <c r="O213" s="64"/>
      <c r="P213" s="64">
        <v>22.32</v>
      </c>
      <c r="Q213" s="64">
        <v>1151.3800000000001</v>
      </c>
      <c r="R213" s="64"/>
      <c r="S213" s="64"/>
      <c r="T213" s="64"/>
      <c r="U213" s="64">
        <v>95.4</v>
      </c>
      <c r="V213" s="64"/>
      <c r="W213" s="64"/>
      <c r="X213" s="64"/>
      <c r="Y213" s="64">
        <v>4.58</v>
      </c>
      <c r="Z213" s="64">
        <v>1.85</v>
      </c>
      <c r="AA213" s="64">
        <v>24.85</v>
      </c>
      <c r="AB213" s="64"/>
      <c r="AC213" s="64">
        <v>11.47</v>
      </c>
      <c r="AD213" s="64">
        <v>34.700000000000003</v>
      </c>
      <c r="AE213" s="64">
        <v>44.25</v>
      </c>
      <c r="AF213" s="64">
        <v>17.12</v>
      </c>
      <c r="AG213" s="64">
        <v>12.17</v>
      </c>
      <c r="AH213" s="64">
        <v>39.44</v>
      </c>
      <c r="AI213" s="64"/>
      <c r="AJ213" s="64">
        <v>79.709999999999994</v>
      </c>
      <c r="AK213" s="64">
        <v>1037.4000000000001</v>
      </c>
      <c r="AL213" s="64">
        <v>437.11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7"/>
        <v>1</v>
      </c>
    </row>
    <row r="214" spans="1:89" ht="14.1" customHeight="1" x14ac:dyDescent="0.3">
      <c r="A214" s="47">
        <f t="shared" si="133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6"/>
        <v>1457.27</v>
      </c>
      <c r="K214" s="77">
        <f>SUM(K215:K216)</f>
        <v>0</v>
      </c>
      <c r="L214" s="77">
        <f t="shared" ref="L214:BW214" si="142">SUM(L215:L216)</f>
        <v>0</v>
      </c>
      <c r="M214" s="77">
        <f t="shared" si="142"/>
        <v>0</v>
      </c>
      <c r="N214" s="77">
        <f t="shared" si="142"/>
        <v>0</v>
      </c>
      <c r="O214" s="77">
        <f t="shared" si="142"/>
        <v>0</v>
      </c>
      <c r="P214" s="77">
        <f t="shared" si="142"/>
        <v>0</v>
      </c>
      <c r="Q214" s="77">
        <f t="shared" si="142"/>
        <v>0</v>
      </c>
      <c r="R214" s="77">
        <f t="shared" si="142"/>
        <v>0</v>
      </c>
      <c r="S214" s="77">
        <f t="shared" si="142"/>
        <v>0</v>
      </c>
      <c r="T214" s="77">
        <f t="shared" si="142"/>
        <v>0</v>
      </c>
      <c r="U214" s="77">
        <f t="shared" si="142"/>
        <v>0</v>
      </c>
      <c r="V214" s="77">
        <f t="shared" si="142"/>
        <v>0</v>
      </c>
      <c r="W214" s="77">
        <f t="shared" si="142"/>
        <v>0</v>
      </c>
      <c r="X214" s="77">
        <f t="shared" si="142"/>
        <v>0</v>
      </c>
      <c r="Y214" s="77">
        <f t="shared" si="142"/>
        <v>0</v>
      </c>
      <c r="Z214" s="77">
        <f t="shared" si="142"/>
        <v>0</v>
      </c>
      <c r="AA214" s="77">
        <f t="shared" si="142"/>
        <v>0</v>
      </c>
      <c r="AB214" s="77">
        <f t="shared" si="142"/>
        <v>0</v>
      </c>
      <c r="AC214" s="77">
        <f t="shared" si="142"/>
        <v>0</v>
      </c>
      <c r="AD214" s="77">
        <f t="shared" si="142"/>
        <v>0</v>
      </c>
      <c r="AE214" s="77">
        <f t="shared" si="142"/>
        <v>0</v>
      </c>
      <c r="AF214" s="77">
        <f t="shared" si="142"/>
        <v>0</v>
      </c>
      <c r="AG214" s="77">
        <f t="shared" si="142"/>
        <v>0</v>
      </c>
      <c r="AH214" s="77">
        <f t="shared" si="142"/>
        <v>0</v>
      </c>
      <c r="AI214" s="77">
        <f t="shared" si="142"/>
        <v>0</v>
      </c>
      <c r="AJ214" s="77">
        <f t="shared" si="142"/>
        <v>161.07</v>
      </c>
      <c r="AK214" s="77">
        <f t="shared" si="142"/>
        <v>997.08</v>
      </c>
      <c r="AL214" s="77">
        <f t="shared" si="142"/>
        <v>299.12</v>
      </c>
      <c r="AM214" s="77">
        <f t="shared" si="142"/>
        <v>0</v>
      </c>
      <c r="AN214" s="77">
        <f t="shared" si="142"/>
        <v>0</v>
      </c>
      <c r="AO214" s="77">
        <f t="shared" si="142"/>
        <v>0</v>
      </c>
      <c r="AP214" s="77">
        <f t="shared" si="142"/>
        <v>0</v>
      </c>
      <c r="AQ214" s="77">
        <f t="shared" si="142"/>
        <v>0</v>
      </c>
      <c r="AR214" s="77">
        <f t="shared" si="142"/>
        <v>0</v>
      </c>
      <c r="AS214" s="77">
        <f t="shared" si="142"/>
        <v>0</v>
      </c>
      <c r="AT214" s="77">
        <f t="shared" si="142"/>
        <v>0</v>
      </c>
      <c r="AU214" s="77">
        <f t="shared" si="142"/>
        <v>0</v>
      </c>
      <c r="AV214" s="77">
        <f t="shared" si="142"/>
        <v>0</v>
      </c>
      <c r="AW214" s="77">
        <f t="shared" si="142"/>
        <v>0</v>
      </c>
      <c r="AX214" s="77">
        <f t="shared" si="142"/>
        <v>0</v>
      </c>
      <c r="AY214" s="77">
        <f t="shared" si="142"/>
        <v>0</v>
      </c>
      <c r="AZ214" s="77">
        <f t="shared" si="142"/>
        <v>0</v>
      </c>
      <c r="BA214" s="77">
        <f t="shared" si="142"/>
        <v>0</v>
      </c>
      <c r="BB214" s="77">
        <f t="shared" si="142"/>
        <v>0</v>
      </c>
      <c r="BC214" s="77">
        <f t="shared" si="142"/>
        <v>0</v>
      </c>
      <c r="BD214" s="77">
        <f t="shared" si="142"/>
        <v>0</v>
      </c>
      <c r="BE214" s="77">
        <f t="shared" si="142"/>
        <v>0</v>
      </c>
      <c r="BF214" s="77">
        <f t="shared" si="142"/>
        <v>0</v>
      </c>
      <c r="BG214" s="77">
        <f t="shared" si="142"/>
        <v>0</v>
      </c>
      <c r="BH214" s="77">
        <f t="shared" si="142"/>
        <v>0</v>
      </c>
      <c r="BI214" s="77">
        <f t="shared" si="142"/>
        <v>0</v>
      </c>
      <c r="BJ214" s="77">
        <f t="shared" si="142"/>
        <v>0</v>
      </c>
      <c r="BK214" s="77">
        <f t="shared" si="142"/>
        <v>0</v>
      </c>
      <c r="BL214" s="77">
        <f t="shared" si="142"/>
        <v>0</v>
      </c>
      <c r="BM214" s="77">
        <f t="shared" si="142"/>
        <v>0</v>
      </c>
      <c r="BN214" s="77">
        <f t="shared" si="142"/>
        <v>0</v>
      </c>
      <c r="BO214" s="77">
        <f t="shared" si="142"/>
        <v>0</v>
      </c>
      <c r="BP214" s="77">
        <f t="shared" si="142"/>
        <v>0</v>
      </c>
      <c r="BQ214" s="77">
        <f t="shared" si="142"/>
        <v>0</v>
      </c>
      <c r="BR214" s="77">
        <f t="shared" si="142"/>
        <v>0</v>
      </c>
      <c r="BS214" s="77">
        <f t="shared" si="142"/>
        <v>0</v>
      </c>
      <c r="BT214" s="77">
        <f t="shared" si="142"/>
        <v>0</v>
      </c>
      <c r="BU214" s="77">
        <f t="shared" si="142"/>
        <v>0</v>
      </c>
      <c r="BV214" s="77">
        <f t="shared" si="142"/>
        <v>0</v>
      </c>
      <c r="BW214" s="77">
        <f t="shared" si="142"/>
        <v>0</v>
      </c>
      <c r="BX214" s="77">
        <f t="shared" ref="BX214:CF214" si="143">SUM(BX215:BX216)</f>
        <v>0</v>
      </c>
      <c r="BY214" s="77">
        <f t="shared" si="143"/>
        <v>0</v>
      </c>
      <c r="BZ214" s="77">
        <f t="shared" si="143"/>
        <v>0</v>
      </c>
      <c r="CA214" s="77">
        <f t="shared" si="143"/>
        <v>0</v>
      </c>
      <c r="CB214" s="77">
        <f t="shared" si="143"/>
        <v>0</v>
      </c>
      <c r="CC214" s="77">
        <f t="shared" si="143"/>
        <v>0</v>
      </c>
      <c r="CD214" s="77">
        <f t="shared" si="143"/>
        <v>0</v>
      </c>
      <c r="CE214" s="77">
        <f t="shared" si="143"/>
        <v>0</v>
      </c>
      <c r="CF214" s="77">
        <f t="shared" si="143"/>
        <v>0</v>
      </c>
      <c r="CG214" s="78">
        <f>SUM(CG215:CG216)</f>
        <v>0</v>
      </c>
      <c r="CH214" s="18"/>
      <c r="CI214" s="19"/>
      <c r="CK214" s="46">
        <f t="shared" si="137"/>
        <v>0</v>
      </c>
    </row>
    <row r="215" spans="1:89" ht="14.1" customHeight="1" x14ac:dyDescent="0.3">
      <c r="A215" s="47">
        <f t="shared" si="133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6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7"/>
        <v>1</v>
      </c>
    </row>
    <row r="216" spans="1:89" s="46" customFormat="1" ht="14.1" customHeight="1" x14ac:dyDescent="0.3">
      <c r="A216" s="47">
        <f t="shared" si="133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6"/>
        <v>1457.27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161.07</v>
      </c>
      <c r="AK216" s="64">
        <v>997.08</v>
      </c>
      <c r="AL216" s="64">
        <v>299.12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3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3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6"/>
        <v>220633.62</v>
      </c>
      <c r="K218" s="54">
        <f>SUM(K219,K227)</f>
        <v>0</v>
      </c>
      <c r="L218" s="54">
        <f t="shared" ref="L218:BW218" si="144">SUM(L219,L227)</f>
        <v>811.22</v>
      </c>
      <c r="M218" s="54">
        <f t="shared" si="144"/>
        <v>10589.72</v>
      </c>
      <c r="N218" s="54">
        <f t="shared" si="144"/>
        <v>0</v>
      </c>
      <c r="O218" s="54">
        <f t="shared" si="144"/>
        <v>1488.3</v>
      </c>
      <c r="P218" s="54">
        <f t="shared" si="144"/>
        <v>3464.1200000000003</v>
      </c>
      <c r="Q218" s="54">
        <f t="shared" si="144"/>
        <v>20600.940000000002</v>
      </c>
      <c r="R218" s="54">
        <f t="shared" si="144"/>
        <v>0</v>
      </c>
      <c r="S218" s="54">
        <f t="shared" si="144"/>
        <v>114.94</v>
      </c>
      <c r="T218" s="54">
        <f t="shared" si="144"/>
        <v>20023.36</v>
      </c>
      <c r="U218" s="54">
        <f t="shared" si="144"/>
        <v>69509.400000000009</v>
      </c>
      <c r="V218" s="54">
        <f t="shared" si="144"/>
        <v>0</v>
      </c>
      <c r="W218" s="54">
        <f t="shared" si="144"/>
        <v>0</v>
      </c>
      <c r="X218" s="54">
        <f t="shared" si="144"/>
        <v>0</v>
      </c>
      <c r="Y218" s="54">
        <f t="shared" si="144"/>
        <v>2.86</v>
      </c>
      <c r="Z218" s="54">
        <f t="shared" si="144"/>
        <v>0</v>
      </c>
      <c r="AA218" s="54">
        <f t="shared" si="144"/>
        <v>2.64</v>
      </c>
      <c r="AB218" s="54">
        <f t="shared" si="144"/>
        <v>0</v>
      </c>
      <c r="AC218" s="54">
        <f t="shared" si="144"/>
        <v>4921.16</v>
      </c>
      <c r="AD218" s="54">
        <f t="shared" si="144"/>
        <v>31287.1</v>
      </c>
      <c r="AE218" s="54">
        <f t="shared" si="144"/>
        <v>1474.48</v>
      </c>
      <c r="AF218" s="54">
        <f t="shared" si="144"/>
        <v>1470.8000000000002</v>
      </c>
      <c r="AG218" s="54">
        <f t="shared" si="144"/>
        <v>700.3599999999999</v>
      </c>
      <c r="AH218" s="54">
        <f t="shared" si="144"/>
        <v>534.31999999999994</v>
      </c>
      <c r="AI218" s="54">
        <f t="shared" si="144"/>
        <v>-96.02</v>
      </c>
      <c r="AJ218" s="54">
        <f t="shared" si="144"/>
        <v>0</v>
      </c>
      <c r="AK218" s="54">
        <f t="shared" si="144"/>
        <v>36220.339999999997</v>
      </c>
      <c r="AL218" s="54">
        <f t="shared" si="144"/>
        <v>17513.580000000002</v>
      </c>
      <c r="AM218" s="54">
        <f t="shared" si="144"/>
        <v>0</v>
      </c>
      <c r="AN218" s="54">
        <f t="shared" si="144"/>
        <v>0</v>
      </c>
      <c r="AO218" s="54">
        <f t="shared" si="144"/>
        <v>0</v>
      </c>
      <c r="AP218" s="54">
        <f t="shared" si="144"/>
        <v>0</v>
      </c>
      <c r="AQ218" s="54">
        <f t="shared" si="144"/>
        <v>0</v>
      </c>
      <c r="AR218" s="54">
        <f t="shared" si="144"/>
        <v>0</v>
      </c>
      <c r="AS218" s="54">
        <f t="shared" si="144"/>
        <v>0</v>
      </c>
      <c r="AT218" s="54">
        <f t="shared" si="144"/>
        <v>0</v>
      </c>
      <c r="AU218" s="54">
        <f t="shared" si="144"/>
        <v>0</v>
      </c>
      <c r="AV218" s="54">
        <f t="shared" si="144"/>
        <v>0</v>
      </c>
      <c r="AW218" s="54">
        <f t="shared" si="144"/>
        <v>0</v>
      </c>
      <c r="AX218" s="54">
        <f t="shared" si="144"/>
        <v>0</v>
      </c>
      <c r="AY218" s="54">
        <f t="shared" si="144"/>
        <v>0</v>
      </c>
      <c r="AZ218" s="54">
        <f t="shared" si="144"/>
        <v>0</v>
      </c>
      <c r="BA218" s="54">
        <f t="shared" si="144"/>
        <v>0</v>
      </c>
      <c r="BB218" s="54">
        <f t="shared" si="144"/>
        <v>0</v>
      </c>
      <c r="BC218" s="54">
        <f t="shared" si="144"/>
        <v>0</v>
      </c>
      <c r="BD218" s="54">
        <f t="shared" si="144"/>
        <v>0</v>
      </c>
      <c r="BE218" s="54">
        <f t="shared" si="144"/>
        <v>0</v>
      </c>
      <c r="BF218" s="54">
        <f t="shared" si="144"/>
        <v>0</v>
      </c>
      <c r="BG218" s="54">
        <f t="shared" si="144"/>
        <v>0</v>
      </c>
      <c r="BH218" s="54">
        <f t="shared" si="144"/>
        <v>0</v>
      </c>
      <c r="BI218" s="54">
        <f t="shared" si="144"/>
        <v>0</v>
      </c>
      <c r="BJ218" s="54">
        <f t="shared" si="144"/>
        <v>0</v>
      </c>
      <c r="BK218" s="54">
        <f t="shared" si="144"/>
        <v>0</v>
      </c>
      <c r="BL218" s="54">
        <f t="shared" si="144"/>
        <v>0</v>
      </c>
      <c r="BM218" s="54">
        <f t="shared" si="144"/>
        <v>0</v>
      </c>
      <c r="BN218" s="54">
        <f t="shared" si="144"/>
        <v>0</v>
      </c>
      <c r="BO218" s="54">
        <f t="shared" si="144"/>
        <v>0</v>
      </c>
      <c r="BP218" s="54">
        <f t="shared" si="144"/>
        <v>0</v>
      </c>
      <c r="BQ218" s="54">
        <f t="shared" si="144"/>
        <v>0</v>
      </c>
      <c r="BR218" s="54">
        <f t="shared" si="144"/>
        <v>0</v>
      </c>
      <c r="BS218" s="54">
        <f t="shared" si="144"/>
        <v>0</v>
      </c>
      <c r="BT218" s="54">
        <f t="shared" si="144"/>
        <v>0</v>
      </c>
      <c r="BU218" s="54">
        <f t="shared" si="144"/>
        <v>0</v>
      </c>
      <c r="BV218" s="54">
        <f t="shared" si="144"/>
        <v>0</v>
      </c>
      <c r="BW218" s="54">
        <f t="shared" si="144"/>
        <v>0</v>
      </c>
      <c r="BX218" s="54">
        <f t="shared" ref="BX218:CF218" si="145">SUM(BX219,BX227)</f>
        <v>0</v>
      </c>
      <c r="BY218" s="54">
        <f t="shared" si="145"/>
        <v>0</v>
      </c>
      <c r="BZ218" s="54">
        <f t="shared" si="145"/>
        <v>0</v>
      </c>
      <c r="CA218" s="54">
        <f t="shared" si="145"/>
        <v>0</v>
      </c>
      <c r="CB218" s="54">
        <f t="shared" si="145"/>
        <v>0</v>
      </c>
      <c r="CC218" s="54">
        <f t="shared" si="145"/>
        <v>0</v>
      </c>
      <c r="CD218" s="54">
        <f t="shared" si="145"/>
        <v>0</v>
      </c>
      <c r="CE218" s="54">
        <f t="shared" si="145"/>
        <v>0</v>
      </c>
      <c r="CF218" s="54">
        <f t="shared" si="145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3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6"/>
        <v>-14734.76</v>
      </c>
      <c r="K219" s="54">
        <f>SUM(K220:K221)</f>
        <v>0</v>
      </c>
      <c r="L219" s="54">
        <f t="shared" ref="L219:BW219" si="146">SUM(L220:L221)</f>
        <v>-13</v>
      </c>
      <c r="M219" s="54">
        <f t="shared" si="146"/>
        <v>40.909999999999997</v>
      </c>
      <c r="N219" s="54">
        <f t="shared" si="146"/>
        <v>0</v>
      </c>
      <c r="O219" s="54">
        <f t="shared" si="146"/>
        <v>-52.9</v>
      </c>
      <c r="P219" s="54">
        <f t="shared" si="146"/>
        <v>-83.18</v>
      </c>
      <c r="Q219" s="54">
        <f t="shared" si="146"/>
        <v>-1276.58</v>
      </c>
      <c r="R219" s="54">
        <f t="shared" si="146"/>
        <v>0</v>
      </c>
      <c r="S219" s="54">
        <f t="shared" si="146"/>
        <v>114.94</v>
      </c>
      <c r="T219" s="54">
        <f t="shared" si="146"/>
        <v>-5499.5</v>
      </c>
      <c r="U219" s="54">
        <f t="shared" si="146"/>
        <v>-7579.62</v>
      </c>
      <c r="V219" s="54">
        <f t="shared" si="146"/>
        <v>0</v>
      </c>
      <c r="W219" s="54">
        <f t="shared" si="146"/>
        <v>0</v>
      </c>
      <c r="X219" s="54">
        <f t="shared" si="146"/>
        <v>0</v>
      </c>
      <c r="Y219" s="54">
        <f t="shared" si="146"/>
        <v>0</v>
      </c>
      <c r="Z219" s="54">
        <f t="shared" si="146"/>
        <v>0</v>
      </c>
      <c r="AA219" s="54">
        <f t="shared" si="146"/>
        <v>0</v>
      </c>
      <c r="AB219" s="54">
        <f t="shared" si="146"/>
        <v>0</v>
      </c>
      <c r="AC219" s="54">
        <f t="shared" si="146"/>
        <v>0</v>
      </c>
      <c r="AD219" s="54">
        <f t="shared" si="146"/>
        <v>0</v>
      </c>
      <c r="AE219" s="54">
        <f t="shared" si="146"/>
        <v>-139.83000000000001</v>
      </c>
      <c r="AF219" s="54">
        <f t="shared" si="146"/>
        <v>-34.61</v>
      </c>
      <c r="AG219" s="54">
        <f t="shared" si="146"/>
        <v>-35.06</v>
      </c>
      <c r="AH219" s="54">
        <f t="shared" si="146"/>
        <v>-80.31</v>
      </c>
      <c r="AI219" s="54">
        <f t="shared" si="146"/>
        <v>-96.02</v>
      </c>
      <c r="AJ219" s="54">
        <f t="shared" si="146"/>
        <v>0</v>
      </c>
      <c r="AK219" s="54">
        <f t="shared" si="146"/>
        <v>0</v>
      </c>
      <c r="AL219" s="54">
        <f t="shared" si="146"/>
        <v>0</v>
      </c>
      <c r="AM219" s="54">
        <f t="shared" si="146"/>
        <v>0</v>
      </c>
      <c r="AN219" s="54">
        <f t="shared" si="146"/>
        <v>0</v>
      </c>
      <c r="AO219" s="54">
        <f t="shared" si="146"/>
        <v>0</v>
      </c>
      <c r="AP219" s="54">
        <f t="shared" si="146"/>
        <v>0</v>
      </c>
      <c r="AQ219" s="54">
        <f t="shared" si="146"/>
        <v>0</v>
      </c>
      <c r="AR219" s="54">
        <f t="shared" si="146"/>
        <v>0</v>
      </c>
      <c r="AS219" s="54">
        <f t="shared" si="146"/>
        <v>0</v>
      </c>
      <c r="AT219" s="54">
        <f t="shared" si="146"/>
        <v>0</v>
      </c>
      <c r="AU219" s="54">
        <f t="shared" si="146"/>
        <v>0</v>
      </c>
      <c r="AV219" s="54">
        <f t="shared" si="146"/>
        <v>0</v>
      </c>
      <c r="AW219" s="54">
        <f t="shared" si="146"/>
        <v>0</v>
      </c>
      <c r="AX219" s="54">
        <f t="shared" si="146"/>
        <v>0</v>
      </c>
      <c r="AY219" s="54">
        <f t="shared" si="146"/>
        <v>0</v>
      </c>
      <c r="AZ219" s="54">
        <f t="shared" si="146"/>
        <v>0</v>
      </c>
      <c r="BA219" s="54">
        <f t="shared" si="146"/>
        <v>0</v>
      </c>
      <c r="BB219" s="54">
        <f t="shared" si="146"/>
        <v>0</v>
      </c>
      <c r="BC219" s="54">
        <f t="shared" si="146"/>
        <v>0</v>
      </c>
      <c r="BD219" s="54">
        <f t="shared" si="146"/>
        <v>0</v>
      </c>
      <c r="BE219" s="54">
        <f t="shared" si="146"/>
        <v>0</v>
      </c>
      <c r="BF219" s="54">
        <f t="shared" si="146"/>
        <v>0</v>
      </c>
      <c r="BG219" s="54">
        <f t="shared" si="146"/>
        <v>0</v>
      </c>
      <c r="BH219" s="54">
        <f t="shared" si="146"/>
        <v>0</v>
      </c>
      <c r="BI219" s="54">
        <f t="shared" si="146"/>
        <v>0</v>
      </c>
      <c r="BJ219" s="54">
        <f t="shared" si="146"/>
        <v>0</v>
      </c>
      <c r="BK219" s="54">
        <f t="shared" si="146"/>
        <v>0</v>
      </c>
      <c r="BL219" s="54">
        <f t="shared" si="146"/>
        <v>0</v>
      </c>
      <c r="BM219" s="54">
        <f t="shared" si="146"/>
        <v>0</v>
      </c>
      <c r="BN219" s="54">
        <f t="shared" si="146"/>
        <v>0</v>
      </c>
      <c r="BO219" s="54">
        <f t="shared" si="146"/>
        <v>0</v>
      </c>
      <c r="BP219" s="54">
        <f t="shared" si="146"/>
        <v>0</v>
      </c>
      <c r="BQ219" s="54">
        <f t="shared" si="146"/>
        <v>0</v>
      </c>
      <c r="BR219" s="54">
        <f t="shared" si="146"/>
        <v>0</v>
      </c>
      <c r="BS219" s="54">
        <f t="shared" si="146"/>
        <v>0</v>
      </c>
      <c r="BT219" s="54">
        <f t="shared" si="146"/>
        <v>0</v>
      </c>
      <c r="BU219" s="54">
        <f t="shared" si="146"/>
        <v>0</v>
      </c>
      <c r="BV219" s="54">
        <f t="shared" si="146"/>
        <v>0</v>
      </c>
      <c r="BW219" s="54">
        <f t="shared" si="146"/>
        <v>0</v>
      </c>
      <c r="BX219" s="54">
        <f t="shared" ref="BX219:CF219" si="147">SUM(BX220:BX221)</f>
        <v>0</v>
      </c>
      <c r="BY219" s="54">
        <f t="shared" si="147"/>
        <v>0</v>
      </c>
      <c r="BZ219" s="54">
        <f t="shared" si="147"/>
        <v>0</v>
      </c>
      <c r="CA219" s="54">
        <f t="shared" si="147"/>
        <v>0</v>
      </c>
      <c r="CB219" s="54">
        <f t="shared" si="147"/>
        <v>0</v>
      </c>
      <c r="CC219" s="54">
        <f t="shared" si="147"/>
        <v>0</v>
      </c>
      <c r="CD219" s="54">
        <f t="shared" si="147"/>
        <v>0</v>
      </c>
      <c r="CE219" s="54">
        <f t="shared" si="147"/>
        <v>0</v>
      </c>
      <c r="CF219" s="54">
        <f t="shared" si="147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3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6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0</v>
      </c>
    </row>
    <row r="221" spans="1:89" ht="14.1" customHeight="1" x14ac:dyDescent="0.3">
      <c r="A221" s="47">
        <f t="shared" si="133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6"/>
        <v>-14734.76</v>
      </c>
      <c r="K221" s="77">
        <f>SUM(K222:K226)</f>
        <v>0</v>
      </c>
      <c r="L221" s="77">
        <f t="shared" ref="L221:BW221" si="148">SUM(L222:L226)</f>
        <v>-13</v>
      </c>
      <c r="M221" s="77">
        <f t="shared" si="148"/>
        <v>40.909999999999997</v>
      </c>
      <c r="N221" s="77">
        <f t="shared" si="148"/>
        <v>0</v>
      </c>
      <c r="O221" s="77">
        <f t="shared" si="148"/>
        <v>-52.9</v>
      </c>
      <c r="P221" s="77">
        <f t="shared" si="148"/>
        <v>-83.18</v>
      </c>
      <c r="Q221" s="77">
        <f t="shared" si="148"/>
        <v>-1276.58</v>
      </c>
      <c r="R221" s="77">
        <f t="shared" si="148"/>
        <v>0</v>
      </c>
      <c r="S221" s="77">
        <f t="shared" si="148"/>
        <v>114.94</v>
      </c>
      <c r="T221" s="77">
        <f t="shared" si="148"/>
        <v>-5499.5</v>
      </c>
      <c r="U221" s="77">
        <f t="shared" si="148"/>
        <v>-7579.62</v>
      </c>
      <c r="V221" s="77">
        <f t="shared" si="148"/>
        <v>0</v>
      </c>
      <c r="W221" s="77">
        <f t="shared" si="148"/>
        <v>0</v>
      </c>
      <c r="X221" s="77">
        <f t="shared" si="148"/>
        <v>0</v>
      </c>
      <c r="Y221" s="77">
        <f t="shared" si="148"/>
        <v>0</v>
      </c>
      <c r="Z221" s="77">
        <f t="shared" si="148"/>
        <v>0</v>
      </c>
      <c r="AA221" s="77">
        <f t="shared" si="148"/>
        <v>0</v>
      </c>
      <c r="AB221" s="77">
        <f t="shared" si="148"/>
        <v>0</v>
      </c>
      <c r="AC221" s="77">
        <f t="shared" si="148"/>
        <v>0</v>
      </c>
      <c r="AD221" s="77">
        <f t="shared" si="148"/>
        <v>0</v>
      </c>
      <c r="AE221" s="77">
        <f t="shared" si="148"/>
        <v>-139.83000000000001</v>
      </c>
      <c r="AF221" s="77">
        <f t="shared" si="148"/>
        <v>-34.61</v>
      </c>
      <c r="AG221" s="77">
        <f t="shared" si="148"/>
        <v>-35.06</v>
      </c>
      <c r="AH221" s="77">
        <f t="shared" si="148"/>
        <v>-80.31</v>
      </c>
      <c r="AI221" s="77">
        <f t="shared" si="148"/>
        <v>-96.02</v>
      </c>
      <c r="AJ221" s="77">
        <f t="shared" si="148"/>
        <v>0</v>
      </c>
      <c r="AK221" s="77">
        <f t="shared" si="148"/>
        <v>0</v>
      </c>
      <c r="AL221" s="77">
        <f t="shared" si="148"/>
        <v>0</v>
      </c>
      <c r="AM221" s="77">
        <f t="shared" si="148"/>
        <v>0</v>
      </c>
      <c r="AN221" s="77">
        <f t="shared" si="148"/>
        <v>0</v>
      </c>
      <c r="AO221" s="77">
        <f t="shared" si="148"/>
        <v>0</v>
      </c>
      <c r="AP221" s="77">
        <f t="shared" si="148"/>
        <v>0</v>
      </c>
      <c r="AQ221" s="77">
        <f t="shared" si="148"/>
        <v>0</v>
      </c>
      <c r="AR221" s="77">
        <f t="shared" si="148"/>
        <v>0</v>
      </c>
      <c r="AS221" s="77">
        <f t="shared" si="148"/>
        <v>0</v>
      </c>
      <c r="AT221" s="77">
        <f t="shared" si="148"/>
        <v>0</v>
      </c>
      <c r="AU221" s="77">
        <f t="shared" si="148"/>
        <v>0</v>
      </c>
      <c r="AV221" s="77">
        <f t="shared" si="148"/>
        <v>0</v>
      </c>
      <c r="AW221" s="77">
        <f t="shared" si="148"/>
        <v>0</v>
      </c>
      <c r="AX221" s="77">
        <f t="shared" si="148"/>
        <v>0</v>
      </c>
      <c r="AY221" s="77">
        <f t="shared" si="148"/>
        <v>0</v>
      </c>
      <c r="AZ221" s="77">
        <f t="shared" si="148"/>
        <v>0</v>
      </c>
      <c r="BA221" s="77">
        <f t="shared" si="148"/>
        <v>0</v>
      </c>
      <c r="BB221" s="77">
        <f t="shared" si="148"/>
        <v>0</v>
      </c>
      <c r="BC221" s="77">
        <f t="shared" si="148"/>
        <v>0</v>
      </c>
      <c r="BD221" s="77">
        <f t="shared" si="148"/>
        <v>0</v>
      </c>
      <c r="BE221" s="77">
        <f t="shared" si="148"/>
        <v>0</v>
      </c>
      <c r="BF221" s="77">
        <f t="shared" si="148"/>
        <v>0</v>
      </c>
      <c r="BG221" s="77">
        <f t="shared" si="148"/>
        <v>0</v>
      </c>
      <c r="BH221" s="77">
        <f t="shared" si="148"/>
        <v>0</v>
      </c>
      <c r="BI221" s="77">
        <f t="shared" si="148"/>
        <v>0</v>
      </c>
      <c r="BJ221" s="77">
        <f t="shared" si="148"/>
        <v>0</v>
      </c>
      <c r="BK221" s="77">
        <f t="shared" si="148"/>
        <v>0</v>
      </c>
      <c r="BL221" s="77">
        <f t="shared" si="148"/>
        <v>0</v>
      </c>
      <c r="BM221" s="77">
        <f t="shared" si="148"/>
        <v>0</v>
      </c>
      <c r="BN221" s="77">
        <f t="shared" si="148"/>
        <v>0</v>
      </c>
      <c r="BO221" s="77">
        <f t="shared" si="148"/>
        <v>0</v>
      </c>
      <c r="BP221" s="77">
        <f t="shared" si="148"/>
        <v>0</v>
      </c>
      <c r="BQ221" s="77">
        <f t="shared" si="148"/>
        <v>0</v>
      </c>
      <c r="BR221" s="77">
        <f t="shared" si="148"/>
        <v>0</v>
      </c>
      <c r="BS221" s="77">
        <f t="shared" si="148"/>
        <v>0</v>
      </c>
      <c r="BT221" s="77">
        <f t="shared" si="148"/>
        <v>0</v>
      </c>
      <c r="BU221" s="77">
        <f t="shared" si="148"/>
        <v>0</v>
      </c>
      <c r="BV221" s="77">
        <f t="shared" si="148"/>
        <v>0</v>
      </c>
      <c r="BW221" s="77">
        <f t="shared" si="148"/>
        <v>0</v>
      </c>
      <c r="BX221" s="77">
        <f t="shared" ref="BX221:CF221" si="149">SUM(BX222:BX226)</f>
        <v>0</v>
      </c>
      <c r="BY221" s="77">
        <f t="shared" si="149"/>
        <v>0</v>
      </c>
      <c r="BZ221" s="77">
        <f t="shared" si="149"/>
        <v>0</v>
      </c>
      <c r="CA221" s="77">
        <f t="shared" si="149"/>
        <v>0</v>
      </c>
      <c r="CB221" s="77">
        <f t="shared" si="149"/>
        <v>0</v>
      </c>
      <c r="CC221" s="77">
        <f t="shared" si="149"/>
        <v>0</v>
      </c>
      <c r="CD221" s="77">
        <f t="shared" si="149"/>
        <v>0</v>
      </c>
      <c r="CE221" s="77">
        <f t="shared" si="149"/>
        <v>0</v>
      </c>
      <c r="CF221" s="77">
        <f t="shared" si="149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3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6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3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6"/>
        <v>-14734.76</v>
      </c>
      <c r="K223" s="64"/>
      <c r="L223" s="64">
        <v>-13</v>
      </c>
      <c r="M223" s="64">
        <v>40.909999999999997</v>
      </c>
      <c r="N223" s="64"/>
      <c r="O223" s="64">
        <v>-52.9</v>
      </c>
      <c r="P223" s="64">
        <v>-83.18</v>
      </c>
      <c r="Q223" s="64">
        <v>-1276.58</v>
      </c>
      <c r="R223" s="64"/>
      <c r="S223" s="64">
        <v>114.94</v>
      </c>
      <c r="T223" s="64">
        <v>-5499.5</v>
      </c>
      <c r="U223" s="64">
        <v>-7579.62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-139.83000000000001</v>
      </c>
      <c r="AF223" s="64">
        <v>-34.61</v>
      </c>
      <c r="AG223" s="64">
        <v>-35.06</v>
      </c>
      <c r="AH223" s="64">
        <v>-80.31</v>
      </c>
      <c r="AI223" s="64">
        <v>-96.02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3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6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3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6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3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6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3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6"/>
        <v>235368.38</v>
      </c>
      <c r="K227" s="77">
        <f>SUM(K228:K229)</f>
        <v>0</v>
      </c>
      <c r="L227" s="77">
        <f t="shared" ref="L227:BW227" si="150">SUM(L228:L229)</f>
        <v>824.22</v>
      </c>
      <c r="M227" s="77">
        <f t="shared" si="150"/>
        <v>10548.81</v>
      </c>
      <c r="N227" s="77">
        <f t="shared" si="150"/>
        <v>0</v>
      </c>
      <c r="O227" s="77">
        <f t="shared" si="150"/>
        <v>1541.2</v>
      </c>
      <c r="P227" s="77">
        <f t="shared" si="150"/>
        <v>3547.3</v>
      </c>
      <c r="Q227" s="77">
        <f t="shared" si="150"/>
        <v>21877.52</v>
      </c>
      <c r="R227" s="77">
        <f t="shared" si="150"/>
        <v>0</v>
      </c>
      <c r="S227" s="77">
        <f t="shared" si="150"/>
        <v>0</v>
      </c>
      <c r="T227" s="77">
        <f t="shared" si="150"/>
        <v>25522.86</v>
      </c>
      <c r="U227" s="77">
        <f t="shared" si="150"/>
        <v>77089.02</v>
      </c>
      <c r="V227" s="77">
        <f t="shared" si="150"/>
        <v>0</v>
      </c>
      <c r="W227" s="77">
        <f t="shared" si="150"/>
        <v>0</v>
      </c>
      <c r="X227" s="77">
        <f t="shared" si="150"/>
        <v>0</v>
      </c>
      <c r="Y227" s="77">
        <f t="shared" si="150"/>
        <v>2.86</v>
      </c>
      <c r="Z227" s="77">
        <f t="shared" si="150"/>
        <v>0</v>
      </c>
      <c r="AA227" s="77">
        <f t="shared" si="150"/>
        <v>2.64</v>
      </c>
      <c r="AB227" s="77">
        <f t="shared" si="150"/>
        <v>0</v>
      </c>
      <c r="AC227" s="77">
        <f t="shared" si="150"/>
        <v>4921.16</v>
      </c>
      <c r="AD227" s="77">
        <f t="shared" si="150"/>
        <v>31287.1</v>
      </c>
      <c r="AE227" s="77">
        <f t="shared" si="150"/>
        <v>1614.31</v>
      </c>
      <c r="AF227" s="77">
        <f t="shared" si="150"/>
        <v>1505.41</v>
      </c>
      <c r="AG227" s="77">
        <f t="shared" si="150"/>
        <v>735.42</v>
      </c>
      <c r="AH227" s="77">
        <f t="shared" si="150"/>
        <v>614.63</v>
      </c>
      <c r="AI227" s="77">
        <f t="shared" si="150"/>
        <v>0</v>
      </c>
      <c r="AJ227" s="77">
        <f t="shared" si="150"/>
        <v>0</v>
      </c>
      <c r="AK227" s="77">
        <f t="shared" si="150"/>
        <v>36220.339999999997</v>
      </c>
      <c r="AL227" s="77">
        <f t="shared" si="150"/>
        <v>17513.580000000002</v>
      </c>
      <c r="AM227" s="77">
        <f t="shared" si="150"/>
        <v>0</v>
      </c>
      <c r="AN227" s="77">
        <f t="shared" si="150"/>
        <v>0</v>
      </c>
      <c r="AO227" s="77">
        <f t="shared" si="150"/>
        <v>0</v>
      </c>
      <c r="AP227" s="77">
        <f t="shared" si="150"/>
        <v>0</v>
      </c>
      <c r="AQ227" s="77">
        <f t="shared" si="150"/>
        <v>0</v>
      </c>
      <c r="AR227" s="77">
        <f t="shared" si="150"/>
        <v>0</v>
      </c>
      <c r="AS227" s="77">
        <f t="shared" si="150"/>
        <v>0</v>
      </c>
      <c r="AT227" s="77">
        <f t="shared" si="150"/>
        <v>0</v>
      </c>
      <c r="AU227" s="77">
        <f t="shared" si="150"/>
        <v>0</v>
      </c>
      <c r="AV227" s="77">
        <f t="shared" si="150"/>
        <v>0</v>
      </c>
      <c r="AW227" s="77">
        <f t="shared" si="150"/>
        <v>0</v>
      </c>
      <c r="AX227" s="77">
        <f t="shared" si="150"/>
        <v>0</v>
      </c>
      <c r="AY227" s="77">
        <f t="shared" si="150"/>
        <v>0</v>
      </c>
      <c r="AZ227" s="77">
        <f t="shared" si="150"/>
        <v>0</v>
      </c>
      <c r="BA227" s="77">
        <f t="shared" si="150"/>
        <v>0</v>
      </c>
      <c r="BB227" s="77">
        <f t="shared" si="150"/>
        <v>0</v>
      </c>
      <c r="BC227" s="77">
        <f t="shared" si="150"/>
        <v>0</v>
      </c>
      <c r="BD227" s="77">
        <f t="shared" si="150"/>
        <v>0</v>
      </c>
      <c r="BE227" s="77">
        <f t="shared" si="150"/>
        <v>0</v>
      </c>
      <c r="BF227" s="77">
        <f t="shared" si="150"/>
        <v>0</v>
      </c>
      <c r="BG227" s="77">
        <f t="shared" si="150"/>
        <v>0</v>
      </c>
      <c r="BH227" s="77">
        <f t="shared" si="150"/>
        <v>0</v>
      </c>
      <c r="BI227" s="77">
        <f t="shared" si="150"/>
        <v>0</v>
      </c>
      <c r="BJ227" s="77">
        <f t="shared" si="150"/>
        <v>0</v>
      </c>
      <c r="BK227" s="77">
        <f t="shared" si="150"/>
        <v>0</v>
      </c>
      <c r="BL227" s="77">
        <f t="shared" si="150"/>
        <v>0</v>
      </c>
      <c r="BM227" s="77">
        <f t="shared" si="150"/>
        <v>0</v>
      </c>
      <c r="BN227" s="77">
        <f t="shared" si="150"/>
        <v>0</v>
      </c>
      <c r="BO227" s="77">
        <f t="shared" si="150"/>
        <v>0</v>
      </c>
      <c r="BP227" s="77">
        <f t="shared" si="150"/>
        <v>0</v>
      </c>
      <c r="BQ227" s="77">
        <f t="shared" si="150"/>
        <v>0</v>
      </c>
      <c r="BR227" s="77">
        <f t="shared" si="150"/>
        <v>0</v>
      </c>
      <c r="BS227" s="77">
        <f t="shared" si="150"/>
        <v>0</v>
      </c>
      <c r="BT227" s="77">
        <f t="shared" si="150"/>
        <v>0</v>
      </c>
      <c r="BU227" s="77">
        <f t="shared" si="150"/>
        <v>0</v>
      </c>
      <c r="BV227" s="77">
        <f t="shared" si="150"/>
        <v>0</v>
      </c>
      <c r="BW227" s="77">
        <f t="shared" si="150"/>
        <v>0</v>
      </c>
      <c r="BX227" s="77">
        <f t="shared" ref="BX227:CF227" si="151">SUM(BX228:BX229)</f>
        <v>0</v>
      </c>
      <c r="BY227" s="77">
        <f t="shared" si="151"/>
        <v>0</v>
      </c>
      <c r="BZ227" s="77">
        <f t="shared" si="151"/>
        <v>0</v>
      </c>
      <c r="CA227" s="77">
        <f t="shared" si="151"/>
        <v>0</v>
      </c>
      <c r="CB227" s="77">
        <f t="shared" si="151"/>
        <v>0</v>
      </c>
      <c r="CC227" s="77">
        <f t="shared" si="151"/>
        <v>0</v>
      </c>
      <c r="CD227" s="77">
        <f t="shared" si="151"/>
        <v>0</v>
      </c>
      <c r="CE227" s="77">
        <f t="shared" si="151"/>
        <v>0</v>
      </c>
      <c r="CF227" s="77">
        <f t="shared" si="151"/>
        <v>0</v>
      </c>
      <c r="CG227" s="78">
        <f>SUM(CG228:CG229)</f>
        <v>0</v>
      </c>
      <c r="CH227" s="9"/>
      <c r="CI227" s="10"/>
      <c r="CK227" s="46">
        <f t="shared" ref="CK227:CK232" si="152">IF(J228&gt;0,1,0)</f>
        <v>1</v>
      </c>
    </row>
    <row r="228" spans="1:89" ht="14.1" customHeight="1" x14ac:dyDescent="0.3">
      <c r="A228" s="47">
        <f t="shared" si="133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6"/>
        <v>235368.38</v>
      </c>
      <c r="K228" s="83"/>
      <c r="L228" s="83">
        <v>824.22</v>
      </c>
      <c r="M228" s="83">
        <v>10548.81</v>
      </c>
      <c r="N228" s="83"/>
      <c r="O228" s="83">
        <v>1541.2</v>
      </c>
      <c r="P228" s="83">
        <v>3547.3</v>
      </c>
      <c r="Q228" s="83">
        <v>21877.52</v>
      </c>
      <c r="R228" s="83"/>
      <c r="S228" s="83"/>
      <c r="T228" s="83">
        <v>25522.86</v>
      </c>
      <c r="U228" s="83">
        <v>77089.02</v>
      </c>
      <c r="V228" s="83"/>
      <c r="W228" s="83"/>
      <c r="X228" s="83"/>
      <c r="Y228" s="83">
        <v>2.86</v>
      </c>
      <c r="Z228" s="83"/>
      <c r="AA228" s="83">
        <v>2.64</v>
      </c>
      <c r="AB228" s="83"/>
      <c r="AC228" s="83">
        <v>4921.16</v>
      </c>
      <c r="AD228" s="83">
        <v>31287.1</v>
      </c>
      <c r="AE228" s="83">
        <v>1614.31</v>
      </c>
      <c r="AF228" s="83">
        <v>1505.41</v>
      </c>
      <c r="AG228" s="83">
        <v>735.42</v>
      </c>
      <c r="AH228" s="83">
        <v>614.63</v>
      </c>
      <c r="AI228" s="83"/>
      <c r="AJ228" s="83"/>
      <c r="AK228" s="83">
        <v>36220.339999999997</v>
      </c>
      <c r="AL228" s="83">
        <v>17513.580000000002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2"/>
        <v>0</v>
      </c>
    </row>
    <row r="229" spans="1:89" ht="14.1" customHeight="1" x14ac:dyDescent="0.3">
      <c r="A229" s="47">
        <f t="shared" si="133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6"/>
        <v>0</v>
      </c>
      <c r="K229" s="77">
        <f>SUM(K230:K233)</f>
        <v>0</v>
      </c>
      <c r="L229" s="77">
        <f t="shared" ref="L229:BW229" si="153">SUM(L230:L233)</f>
        <v>0</v>
      </c>
      <c r="M229" s="77">
        <f t="shared" si="153"/>
        <v>0</v>
      </c>
      <c r="N229" s="77">
        <f t="shared" si="153"/>
        <v>0</v>
      </c>
      <c r="O229" s="77">
        <f t="shared" si="153"/>
        <v>0</v>
      </c>
      <c r="P229" s="77">
        <f t="shared" si="153"/>
        <v>0</v>
      </c>
      <c r="Q229" s="77">
        <f t="shared" si="153"/>
        <v>0</v>
      </c>
      <c r="R229" s="77">
        <f t="shared" si="153"/>
        <v>0</v>
      </c>
      <c r="S229" s="77">
        <f t="shared" si="153"/>
        <v>0</v>
      </c>
      <c r="T229" s="77">
        <f t="shared" si="153"/>
        <v>0</v>
      </c>
      <c r="U229" s="77">
        <f t="shared" si="153"/>
        <v>0</v>
      </c>
      <c r="V229" s="77">
        <f t="shared" si="153"/>
        <v>0</v>
      </c>
      <c r="W229" s="77">
        <f t="shared" si="153"/>
        <v>0</v>
      </c>
      <c r="X229" s="77">
        <f t="shared" si="153"/>
        <v>0</v>
      </c>
      <c r="Y229" s="77">
        <f t="shared" si="153"/>
        <v>0</v>
      </c>
      <c r="Z229" s="77">
        <f t="shared" si="153"/>
        <v>0</v>
      </c>
      <c r="AA229" s="77">
        <f t="shared" si="153"/>
        <v>0</v>
      </c>
      <c r="AB229" s="77">
        <f t="shared" si="153"/>
        <v>0</v>
      </c>
      <c r="AC229" s="77">
        <f t="shared" si="153"/>
        <v>0</v>
      </c>
      <c r="AD229" s="77">
        <f t="shared" si="153"/>
        <v>0</v>
      </c>
      <c r="AE229" s="77">
        <f t="shared" si="153"/>
        <v>0</v>
      </c>
      <c r="AF229" s="77">
        <f t="shared" si="153"/>
        <v>0</v>
      </c>
      <c r="AG229" s="77">
        <f t="shared" si="153"/>
        <v>0</v>
      </c>
      <c r="AH229" s="77">
        <f t="shared" si="153"/>
        <v>0</v>
      </c>
      <c r="AI229" s="77">
        <f t="shared" si="153"/>
        <v>0</v>
      </c>
      <c r="AJ229" s="77">
        <f t="shared" si="153"/>
        <v>0</v>
      </c>
      <c r="AK229" s="77">
        <f t="shared" si="153"/>
        <v>0</v>
      </c>
      <c r="AL229" s="77">
        <f t="shared" si="153"/>
        <v>0</v>
      </c>
      <c r="AM229" s="77">
        <f t="shared" si="153"/>
        <v>0</v>
      </c>
      <c r="AN229" s="77">
        <f t="shared" si="153"/>
        <v>0</v>
      </c>
      <c r="AO229" s="77">
        <f t="shared" si="153"/>
        <v>0</v>
      </c>
      <c r="AP229" s="77">
        <f t="shared" si="153"/>
        <v>0</v>
      </c>
      <c r="AQ229" s="77">
        <f t="shared" si="153"/>
        <v>0</v>
      </c>
      <c r="AR229" s="77">
        <f t="shared" si="153"/>
        <v>0</v>
      </c>
      <c r="AS229" s="77">
        <f t="shared" si="153"/>
        <v>0</v>
      </c>
      <c r="AT229" s="77">
        <f t="shared" si="153"/>
        <v>0</v>
      </c>
      <c r="AU229" s="77">
        <f t="shared" si="153"/>
        <v>0</v>
      </c>
      <c r="AV229" s="77">
        <f t="shared" si="153"/>
        <v>0</v>
      </c>
      <c r="AW229" s="77">
        <f t="shared" si="153"/>
        <v>0</v>
      </c>
      <c r="AX229" s="77">
        <f t="shared" si="153"/>
        <v>0</v>
      </c>
      <c r="AY229" s="77">
        <f t="shared" si="153"/>
        <v>0</v>
      </c>
      <c r="AZ229" s="77">
        <f t="shared" si="153"/>
        <v>0</v>
      </c>
      <c r="BA229" s="77">
        <f t="shared" si="153"/>
        <v>0</v>
      </c>
      <c r="BB229" s="77">
        <f t="shared" si="153"/>
        <v>0</v>
      </c>
      <c r="BC229" s="77">
        <f t="shared" si="153"/>
        <v>0</v>
      </c>
      <c r="BD229" s="77">
        <f t="shared" si="153"/>
        <v>0</v>
      </c>
      <c r="BE229" s="77">
        <f t="shared" si="153"/>
        <v>0</v>
      </c>
      <c r="BF229" s="77">
        <f t="shared" si="153"/>
        <v>0</v>
      </c>
      <c r="BG229" s="77">
        <f t="shared" si="153"/>
        <v>0</v>
      </c>
      <c r="BH229" s="77">
        <f t="shared" si="153"/>
        <v>0</v>
      </c>
      <c r="BI229" s="77">
        <f t="shared" si="153"/>
        <v>0</v>
      </c>
      <c r="BJ229" s="77">
        <f t="shared" si="153"/>
        <v>0</v>
      </c>
      <c r="BK229" s="77">
        <f t="shared" si="153"/>
        <v>0</v>
      </c>
      <c r="BL229" s="77">
        <f t="shared" si="153"/>
        <v>0</v>
      </c>
      <c r="BM229" s="77">
        <f t="shared" si="153"/>
        <v>0</v>
      </c>
      <c r="BN229" s="77">
        <f t="shared" si="153"/>
        <v>0</v>
      </c>
      <c r="BO229" s="77">
        <f t="shared" si="153"/>
        <v>0</v>
      </c>
      <c r="BP229" s="77">
        <f t="shared" si="153"/>
        <v>0</v>
      </c>
      <c r="BQ229" s="77">
        <f t="shared" si="153"/>
        <v>0</v>
      </c>
      <c r="BR229" s="77">
        <f t="shared" si="153"/>
        <v>0</v>
      </c>
      <c r="BS229" s="77">
        <f t="shared" si="153"/>
        <v>0</v>
      </c>
      <c r="BT229" s="77">
        <f t="shared" si="153"/>
        <v>0</v>
      </c>
      <c r="BU229" s="77">
        <f t="shared" si="153"/>
        <v>0</v>
      </c>
      <c r="BV229" s="77">
        <f t="shared" si="153"/>
        <v>0</v>
      </c>
      <c r="BW229" s="77">
        <f t="shared" si="153"/>
        <v>0</v>
      </c>
      <c r="BX229" s="77">
        <f t="shared" ref="BX229:CF229" si="154">SUM(BX230:BX233)</f>
        <v>0</v>
      </c>
      <c r="BY229" s="77">
        <f t="shared" si="154"/>
        <v>0</v>
      </c>
      <c r="BZ229" s="77">
        <f t="shared" si="154"/>
        <v>0</v>
      </c>
      <c r="CA229" s="77">
        <f t="shared" si="154"/>
        <v>0</v>
      </c>
      <c r="CB229" s="77">
        <f t="shared" si="154"/>
        <v>0</v>
      </c>
      <c r="CC229" s="77">
        <f t="shared" si="154"/>
        <v>0</v>
      </c>
      <c r="CD229" s="77">
        <f t="shared" si="154"/>
        <v>0</v>
      </c>
      <c r="CE229" s="77">
        <f t="shared" si="154"/>
        <v>0</v>
      </c>
      <c r="CF229" s="77">
        <f t="shared" si="154"/>
        <v>0</v>
      </c>
      <c r="CG229" s="78">
        <f>SUM(CG230:CG233)</f>
        <v>0</v>
      </c>
      <c r="CH229" s="18"/>
      <c r="CI229" s="19"/>
      <c r="CK229" s="46">
        <f t="shared" si="152"/>
        <v>0</v>
      </c>
    </row>
    <row r="230" spans="1:89" ht="14.1" customHeight="1" x14ac:dyDescent="0.3">
      <c r="A230" s="47">
        <f t="shared" si="133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6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2"/>
        <v>0</v>
      </c>
    </row>
    <row r="231" spans="1:89" ht="14.1" customHeight="1" x14ac:dyDescent="0.3">
      <c r="A231" s="47">
        <f t="shared" si="133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6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2"/>
        <v>0</v>
      </c>
    </row>
    <row r="232" spans="1:89" ht="14.1" customHeight="1" x14ac:dyDescent="0.3">
      <c r="A232" s="47">
        <f t="shared" si="133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6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2"/>
        <v>0</v>
      </c>
    </row>
    <row r="233" spans="1:89" s="46" customFormat="1" ht="14.1" customHeight="1" x14ac:dyDescent="0.3">
      <c r="A233" s="47">
        <f t="shared" si="133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6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3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5">IF(J235&gt;0,1,0)</f>
        <v>1</v>
      </c>
    </row>
    <row r="235" spans="1:89" s="46" customFormat="1" ht="14.1" customHeight="1" x14ac:dyDescent="0.3">
      <c r="A235" s="47">
        <f t="shared" si="133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6"/>
        <v>427.97</v>
      </c>
      <c r="K235" s="54">
        <f>SUM(K236,K257)</f>
        <v>0</v>
      </c>
      <c r="L235" s="54">
        <f t="shared" ref="L235:BW235" si="156">SUM(L236,L257)</f>
        <v>0</v>
      </c>
      <c r="M235" s="54">
        <f t="shared" si="156"/>
        <v>0</v>
      </c>
      <c r="N235" s="54">
        <f t="shared" si="156"/>
        <v>0</v>
      </c>
      <c r="O235" s="54">
        <f t="shared" si="156"/>
        <v>0</v>
      </c>
      <c r="P235" s="54">
        <f t="shared" si="156"/>
        <v>0</v>
      </c>
      <c r="Q235" s="54">
        <f t="shared" si="156"/>
        <v>0</v>
      </c>
      <c r="R235" s="54">
        <f t="shared" si="156"/>
        <v>0</v>
      </c>
      <c r="S235" s="54">
        <f t="shared" si="156"/>
        <v>0</v>
      </c>
      <c r="T235" s="54">
        <f t="shared" si="156"/>
        <v>-0.01</v>
      </c>
      <c r="U235" s="54">
        <f t="shared" si="156"/>
        <v>-0.02</v>
      </c>
      <c r="V235" s="54">
        <f t="shared" si="156"/>
        <v>0</v>
      </c>
      <c r="W235" s="54">
        <f t="shared" si="156"/>
        <v>0</v>
      </c>
      <c r="X235" s="54">
        <f t="shared" si="156"/>
        <v>0</v>
      </c>
      <c r="Y235" s="54">
        <f t="shared" si="156"/>
        <v>0</v>
      </c>
      <c r="Z235" s="54">
        <f t="shared" si="156"/>
        <v>107</v>
      </c>
      <c r="AA235" s="54">
        <f t="shared" si="156"/>
        <v>321</v>
      </c>
      <c r="AB235" s="54">
        <f t="shared" si="156"/>
        <v>0</v>
      </c>
      <c r="AC235" s="54">
        <f t="shared" si="156"/>
        <v>0</v>
      </c>
      <c r="AD235" s="54">
        <f t="shared" si="156"/>
        <v>0</v>
      </c>
      <c r="AE235" s="54">
        <f t="shared" si="156"/>
        <v>0</v>
      </c>
      <c r="AF235" s="54">
        <f t="shared" si="156"/>
        <v>0</v>
      </c>
      <c r="AG235" s="54">
        <f t="shared" si="156"/>
        <v>0</v>
      </c>
      <c r="AH235" s="54">
        <f t="shared" si="156"/>
        <v>0</v>
      </c>
      <c r="AI235" s="54">
        <f t="shared" si="156"/>
        <v>0</v>
      </c>
      <c r="AJ235" s="54">
        <f t="shared" si="156"/>
        <v>0</v>
      </c>
      <c r="AK235" s="54">
        <f t="shared" si="156"/>
        <v>0</v>
      </c>
      <c r="AL235" s="54">
        <f t="shared" si="156"/>
        <v>0</v>
      </c>
      <c r="AM235" s="54">
        <f t="shared" si="156"/>
        <v>0</v>
      </c>
      <c r="AN235" s="54">
        <f t="shared" si="156"/>
        <v>0</v>
      </c>
      <c r="AO235" s="54">
        <f t="shared" si="156"/>
        <v>0</v>
      </c>
      <c r="AP235" s="54">
        <f t="shared" si="156"/>
        <v>0</v>
      </c>
      <c r="AQ235" s="54">
        <f t="shared" si="156"/>
        <v>0</v>
      </c>
      <c r="AR235" s="54">
        <f t="shared" si="156"/>
        <v>0</v>
      </c>
      <c r="AS235" s="54">
        <f t="shared" si="156"/>
        <v>0</v>
      </c>
      <c r="AT235" s="54">
        <f t="shared" si="156"/>
        <v>0</v>
      </c>
      <c r="AU235" s="54">
        <f t="shared" si="156"/>
        <v>0</v>
      </c>
      <c r="AV235" s="54">
        <f t="shared" si="156"/>
        <v>0</v>
      </c>
      <c r="AW235" s="54">
        <f t="shared" si="156"/>
        <v>0</v>
      </c>
      <c r="AX235" s="54">
        <f t="shared" si="156"/>
        <v>0</v>
      </c>
      <c r="AY235" s="54">
        <f t="shared" si="156"/>
        <v>0</v>
      </c>
      <c r="AZ235" s="54">
        <f t="shared" si="156"/>
        <v>0</v>
      </c>
      <c r="BA235" s="54">
        <f t="shared" si="156"/>
        <v>0</v>
      </c>
      <c r="BB235" s="54">
        <f t="shared" si="156"/>
        <v>0</v>
      </c>
      <c r="BC235" s="54">
        <f t="shared" si="156"/>
        <v>0</v>
      </c>
      <c r="BD235" s="54">
        <f t="shared" si="156"/>
        <v>0</v>
      </c>
      <c r="BE235" s="54">
        <f t="shared" si="156"/>
        <v>0</v>
      </c>
      <c r="BF235" s="54">
        <f t="shared" si="156"/>
        <v>0</v>
      </c>
      <c r="BG235" s="54">
        <f t="shared" si="156"/>
        <v>0</v>
      </c>
      <c r="BH235" s="54">
        <f t="shared" si="156"/>
        <v>0</v>
      </c>
      <c r="BI235" s="54">
        <f t="shared" si="156"/>
        <v>0</v>
      </c>
      <c r="BJ235" s="54">
        <f t="shared" si="156"/>
        <v>0</v>
      </c>
      <c r="BK235" s="54">
        <f t="shared" si="156"/>
        <v>0</v>
      </c>
      <c r="BL235" s="54">
        <f t="shared" si="156"/>
        <v>0</v>
      </c>
      <c r="BM235" s="54">
        <f t="shared" si="156"/>
        <v>0</v>
      </c>
      <c r="BN235" s="54">
        <f t="shared" si="156"/>
        <v>0</v>
      </c>
      <c r="BO235" s="54">
        <f t="shared" si="156"/>
        <v>0</v>
      </c>
      <c r="BP235" s="54">
        <f t="shared" si="156"/>
        <v>0</v>
      </c>
      <c r="BQ235" s="54">
        <f t="shared" si="156"/>
        <v>0</v>
      </c>
      <c r="BR235" s="54">
        <f t="shared" si="156"/>
        <v>0</v>
      </c>
      <c r="BS235" s="54">
        <f t="shared" si="156"/>
        <v>0</v>
      </c>
      <c r="BT235" s="54">
        <f t="shared" si="156"/>
        <v>0</v>
      </c>
      <c r="BU235" s="54">
        <f t="shared" si="156"/>
        <v>0</v>
      </c>
      <c r="BV235" s="54">
        <f t="shared" si="156"/>
        <v>0</v>
      </c>
      <c r="BW235" s="54">
        <f t="shared" si="156"/>
        <v>0</v>
      </c>
      <c r="BX235" s="54">
        <f t="shared" ref="BX235:CF235" si="157">SUM(BX236,BX257)</f>
        <v>0</v>
      </c>
      <c r="BY235" s="54">
        <f t="shared" si="157"/>
        <v>0</v>
      </c>
      <c r="BZ235" s="54">
        <f t="shared" si="157"/>
        <v>0</v>
      </c>
      <c r="CA235" s="54">
        <f t="shared" si="157"/>
        <v>0</v>
      </c>
      <c r="CB235" s="54">
        <f t="shared" si="157"/>
        <v>0</v>
      </c>
      <c r="CC235" s="54">
        <f t="shared" si="157"/>
        <v>0</v>
      </c>
      <c r="CD235" s="54">
        <f t="shared" si="157"/>
        <v>0</v>
      </c>
      <c r="CE235" s="54">
        <f t="shared" si="157"/>
        <v>0</v>
      </c>
      <c r="CF235" s="54">
        <f t="shared" si="157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5"/>
        <v>0</v>
      </c>
    </row>
    <row r="236" spans="1:89" s="46" customFormat="1" ht="14.1" customHeight="1" x14ac:dyDescent="0.3">
      <c r="A236" s="47">
        <f t="shared" si="133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6"/>
        <v>0</v>
      </c>
      <c r="K236" s="54">
        <f>SUM(K237,K246)</f>
        <v>0</v>
      </c>
      <c r="L236" s="54">
        <f t="shared" ref="L236:BW236" si="158">SUM(L237,L246)</f>
        <v>0</v>
      </c>
      <c r="M236" s="54">
        <f t="shared" si="158"/>
        <v>0</v>
      </c>
      <c r="N236" s="54">
        <f t="shared" si="158"/>
        <v>0</v>
      </c>
      <c r="O236" s="54">
        <f t="shared" si="158"/>
        <v>0</v>
      </c>
      <c r="P236" s="54">
        <f t="shared" si="158"/>
        <v>0</v>
      </c>
      <c r="Q236" s="54">
        <f t="shared" si="158"/>
        <v>0</v>
      </c>
      <c r="R236" s="54">
        <f t="shared" si="158"/>
        <v>0</v>
      </c>
      <c r="S236" s="54">
        <f t="shared" si="158"/>
        <v>0</v>
      </c>
      <c r="T236" s="54">
        <f t="shared" si="158"/>
        <v>0</v>
      </c>
      <c r="U236" s="54">
        <f t="shared" si="158"/>
        <v>0</v>
      </c>
      <c r="V236" s="54">
        <f t="shared" si="158"/>
        <v>0</v>
      </c>
      <c r="W236" s="54">
        <f t="shared" si="158"/>
        <v>0</v>
      </c>
      <c r="X236" s="54">
        <f t="shared" si="158"/>
        <v>0</v>
      </c>
      <c r="Y236" s="54">
        <f t="shared" si="158"/>
        <v>0</v>
      </c>
      <c r="Z236" s="54">
        <f t="shared" si="158"/>
        <v>0</v>
      </c>
      <c r="AA236" s="54">
        <f t="shared" si="158"/>
        <v>0</v>
      </c>
      <c r="AB236" s="54">
        <f t="shared" si="158"/>
        <v>0</v>
      </c>
      <c r="AC236" s="54">
        <f t="shared" si="158"/>
        <v>0</v>
      </c>
      <c r="AD236" s="54">
        <f t="shared" si="158"/>
        <v>0</v>
      </c>
      <c r="AE236" s="54">
        <f t="shared" si="158"/>
        <v>0</v>
      </c>
      <c r="AF236" s="54">
        <f t="shared" si="158"/>
        <v>0</v>
      </c>
      <c r="AG236" s="54">
        <f t="shared" si="158"/>
        <v>0</v>
      </c>
      <c r="AH236" s="54">
        <f t="shared" si="158"/>
        <v>0</v>
      </c>
      <c r="AI236" s="54">
        <f t="shared" si="158"/>
        <v>0</v>
      </c>
      <c r="AJ236" s="54">
        <f t="shared" si="158"/>
        <v>0</v>
      </c>
      <c r="AK236" s="54">
        <f t="shared" si="158"/>
        <v>0</v>
      </c>
      <c r="AL236" s="54">
        <f t="shared" si="158"/>
        <v>0</v>
      </c>
      <c r="AM236" s="54">
        <f t="shared" si="158"/>
        <v>0</v>
      </c>
      <c r="AN236" s="54">
        <f t="shared" si="158"/>
        <v>0</v>
      </c>
      <c r="AO236" s="54">
        <f t="shared" si="158"/>
        <v>0</v>
      </c>
      <c r="AP236" s="54">
        <f t="shared" si="158"/>
        <v>0</v>
      </c>
      <c r="AQ236" s="54">
        <f t="shared" si="158"/>
        <v>0</v>
      </c>
      <c r="AR236" s="54">
        <f t="shared" si="158"/>
        <v>0</v>
      </c>
      <c r="AS236" s="54">
        <f t="shared" si="158"/>
        <v>0</v>
      </c>
      <c r="AT236" s="54">
        <f t="shared" si="158"/>
        <v>0</v>
      </c>
      <c r="AU236" s="54">
        <f t="shared" si="158"/>
        <v>0</v>
      </c>
      <c r="AV236" s="54">
        <f t="shared" si="158"/>
        <v>0</v>
      </c>
      <c r="AW236" s="54">
        <f t="shared" si="158"/>
        <v>0</v>
      </c>
      <c r="AX236" s="54">
        <f t="shared" si="158"/>
        <v>0</v>
      </c>
      <c r="AY236" s="54">
        <f t="shared" si="158"/>
        <v>0</v>
      </c>
      <c r="AZ236" s="54">
        <f t="shared" si="158"/>
        <v>0</v>
      </c>
      <c r="BA236" s="54">
        <f t="shared" si="158"/>
        <v>0</v>
      </c>
      <c r="BB236" s="54">
        <f t="shared" si="158"/>
        <v>0</v>
      </c>
      <c r="BC236" s="54">
        <f t="shared" si="158"/>
        <v>0</v>
      </c>
      <c r="BD236" s="54">
        <f t="shared" si="158"/>
        <v>0</v>
      </c>
      <c r="BE236" s="54">
        <f t="shared" si="158"/>
        <v>0</v>
      </c>
      <c r="BF236" s="54">
        <f t="shared" si="158"/>
        <v>0</v>
      </c>
      <c r="BG236" s="54">
        <f t="shared" si="158"/>
        <v>0</v>
      </c>
      <c r="BH236" s="54">
        <f t="shared" si="158"/>
        <v>0</v>
      </c>
      <c r="BI236" s="54">
        <f t="shared" si="158"/>
        <v>0</v>
      </c>
      <c r="BJ236" s="54">
        <f t="shared" si="158"/>
        <v>0</v>
      </c>
      <c r="BK236" s="54">
        <f t="shared" si="158"/>
        <v>0</v>
      </c>
      <c r="BL236" s="54">
        <f t="shared" si="158"/>
        <v>0</v>
      </c>
      <c r="BM236" s="54">
        <f t="shared" si="158"/>
        <v>0</v>
      </c>
      <c r="BN236" s="54">
        <f t="shared" si="158"/>
        <v>0</v>
      </c>
      <c r="BO236" s="54">
        <f t="shared" si="158"/>
        <v>0</v>
      </c>
      <c r="BP236" s="54">
        <f t="shared" si="158"/>
        <v>0</v>
      </c>
      <c r="BQ236" s="54">
        <f t="shared" si="158"/>
        <v>0</v>
      </c>
      <c r="BR236" s="54">
        <f t="shared" si="158"/>
        <v>0</v>
      </c>
      <c r="BS236" s="54">
        <f t="shared" si="158"/>
        <v>0</v>
      </c>
      <c r="BT236" s="54">
        <f t="shared" si="158"/>
        <v>0</v>
      </c>
      <c r="BU236" s="54">
        <f t="shared" si="158"/>
        <v>0</v>
      </c>
      <c r="BV236" s="54">
        <f t="shared" si="158"/>
        <v>0</v>
      </c>
      <c r="BW236" s="54">
        <f t="shared" si="158"/>
        <v>0</v>
      </c>
      <c r="BX236" s="54">
        <f t="shared" ref="BX236:CF236" si="159">SUM(BX237,BX246)</f>
        <v>0</v>
      </c>
      <c r="BY236" s="54">
        <f t="shared" si="159"/>
        <v>0</v>
      </c>
      <c r="BZ236" s="54">
        <f t="shared" si="159"/>
        <v>0</v>
      </c>
      <c r="CA236" s="54">
        <f t="shared" si="159"/>
        <v>0</v>
      </c>
      <c r="CB236" s="54">
        <f t="shared" si="159"/>
        <v>0</v>
      </c>
      <c r="CC236" s="54">
        <f t="shared" si="159"/>
        <v>0</v>
      </c>
      <c r="CD236" s="54">
        <f t="shared" si="159"/>
        <v>0</v>
      </c>
      <c r="CE236" s="54">
        <f t="shared" si="159"/>
        <v>0</v>
      </c>
      <c r="CF236" s="54">
        <f t="shared" si="159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5"/>
        <v>0</v>
      </c>
    </row>
    <row r="237" spans="1:89" s="46" customFormat="1" ht="14.1" customHeight="1" x14ac:dyDescent="0.3">
      <c r="A237" s="47">
        <f t="shared" si="133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6"/>
        <v>0</v>
      </c>
      <c r="K237" s="77">
        <f>SUM(K238:K245)</f>
        <v>0</v>
      </c>
      <c r="L237" s="77">
        <f t="shared" ref="L237:BW237" si="160">SUM(L238:L245)</f>
        <v>0</v>
      </c>
      <c r="M237" s="77">
        <f t="shared" si="160"/>
        <v>0</v>
      </c>
      <c r="N237" s="77">
        <f t="shared" si="160"/>
        <v>0</v>
      </c>
      <c r="O237" s="77">
        <f t="shared" si="160"/>
        <v>0</v>
      </c>
      <c r="P237" s="77">
        <f t="shared" si="160"/>
        <v>0</v>
      </c>
      <c r="Q237" s="77">
        <f t="shared" si="160"/>
        <v>0</v>
      </c>
      <c r="R237" s="77">
        <f t="shared" si="160"/>
        <v>0</v>
      </c>
      <c r="S237" s="77">
        <f t="shared" si="160"/>
        <v>0</v>
      </c>
      <c r="T237" s="77">
        <f t="shared" si="160"/>
        <v>0</v>
      </c>
      <c r="U237" s="77">
        <f t="shared" si="160"/>
        <v>0</v>
      </c>
      <c r="V237" s="77">
        <f t="shared" si="160"/>
        <v>0</v>
      </c>
      <c r="W237" s="77">
        <f t="shared" si="160"/>
        <v>0</v>
      </c>
      <c r="X237" s="77">
        <f t="shared" si="160"/>
        <v>0</v>
      </c>
      <c r="Y237" s="77">
        <f t="shared" si="160"/>
        <v>0</v>
      </c>
      <c r="Z237" s="77">
        <f t="shared" si="160"/>
        <v>0</v>
      </c>
      <c r="AA237" s="77">
        <f t="shared" si="160"/>
        <v>0</v>
      </c>
      <c r="AB237" s="77">
        <f t="shared" si="160"/>
        <v>0</v>
      </c>
      <c r="AC237" s="77">
        <f t="shared" si="160"/>
        <v>0</v>
      </c>
      <c r="AD237" s="77">
        <f t="shared" si="160"/>
        <v>0</v>
      </c>
      <c r="AE237" s="77">
        <f t="shared" si="160"/>
        <v>0</v>
      </c>
      <c r="AF237" s="77">
        <f t="shared" si="160"/>
        <v>0</v>
      </c>
      <c r="AG237" s="77">
        <f t="shared" si="160"/>
        <v>0</v>
      </c>
      <c r="AH237" s="77">
        <f t="shared" si="160"/>
        <v>0</v>
      </c>
      <c r="AI237" s="77">
        <f t="shared" si="160"/>
        <v>0</v>
      </c>
      <c r="AJ237" s="77">
        <f t="shared" si="160"/>
        <v>0</v>
      </c>
      <c r="AK237" s="77">
        <f t="shared" si="160"/>
        <v>0</v>
      </c>
      <c r="AL237" s="77">
        <f t="shared" si="160"/>
        <v>0</v>
      </c>
      <c r="AM237" s="77">
        <f t="shared" si="160"/>
        <v>0</v>
      </c>
      <c r="AN237" s="77">
        <f t="shared" si="160"/>
        <v>0</v>
      </c>
      <c r="AO237" s="77">
        <f t="shared" si="160"/>
        <v>0</v>
      </c>
      <c r="AP237" s="77">
        <f t="shared" si="160"/>
        <v>0</v>
      </c>
      <c r="AQ237" s="77">
        <f t="shared" si="160"/>
        <v>0</v>
      </c>
      <c r="AR237" s="77">
        <f t="shared" si="160"/>
        <v>0</v>
      </c>
      <c r="AS237" s="77">
        <f t="shared" si="160"/>
        <v>0</v>
      </c>
      <c r="AT237" s="77">
        <f t="shared" si="160"/>
        <v>0</v>
      </c>
      <c r="AU237" s="77">
        <f t="shared" si="160"/>
        <v>0</v>
      </c>
      <c r="AV237" s="77">
        <f t="shared" si="160"/>
        <v>0</v>
      </c>
      <c r="AW237" s="77">
        <f t="shared" si="160"/>
        <v>0</v>
      </c>
      <c r="AX237" s="77">
        <f t="shared" si="160"/>
        <v>0</v>
      </c>
      <c r="AY237" s="77">
        <f t="shared" si="160"/>
        <v>0</v>
      </c>
      <c r="AZ237" s="77">
        <f t="shared" si="160"/>
        <v>0</v>
      </c>
      <c r="BA237" s="77">
        <f t="shared" si="160"/>
        <v>0</v>
      </c>
      <c r="BB237" s="77">
        <f t="shared" si="160"/>
        <v>0</v>
      </c>
      <c r="BC237" s="77">
        <f t="shared" si="160"/>
        <v>0</v>
      </c>
      <c r="BD237" s="77">
        <f t="shared" si="160"/>
        <v>0</v>
      </c>
      <c r="BE237" s="77">
        <f t="shared" si="160"/>
        <v>0</v>
      </c>
      <c r="BF237" s="77">
        <f t="shared" si="160"/>
        <v>0</v>
      </c>
      <c r="BG237" s="77">
        <f t="shared" si="160"/>
        <v>0</v>
      </c>
      <c r="BH237" s="77">
        <f t="shared" si="160"/>
        <v>0</v>
      </c>
      <c r="BI237" s="77">
        <f t="shared" si="160"/>
        <v>0</v>
      </c>
      <c r="BJ237" s="77">
        <f t="shared" si="160"/>
        <v>0</v>
      </c>
      <c r="BK237" s="77">
        <f t="shared" si="160"/>
        <v>0</v>
      </c>
      <c r="BL237" s="77">
        <f t="shared" si="160"/>
        <v>0</v>
      </c>
      <c r="BM237" s="77">
        <f t="shared" si="160"/>
        <v>0</v>
      </c>
      <c r="BN237" s="77">
        <f t="shared" si="160"/>
        <v>0</v>
      </c>
      <c r="BO237" s="77">
        <f t="shared" si="160"/>
        <v>0</v>
      </c>
      <c r="BP237" s="77">
        <f t="shared" si="160"/>
        <v>0</v>
      </c>
      <c r="BQ237" s="77">
        <f t="shared" si="160"/>
        <v>0</v>
      </c>
      <c r="BR237" s="77">
        <f t="shared" si="160"/>
        <v>0</v>
      </c>
      <c r="BS237" s="77">
        <f t="shared" si="160"/>
        <v>0</v>
      </c>
      <c r="BT237" s="77">
        <f t="shared" si="160"/>
        <v>0</v>
      </c>
      <c r="BU237" s="77">
        <f t="shared" si="160"/>
        <v>0</v>
      </c>
      <c r="BV237" s="77">
        <f t="shared" si="160"/>
        <v>0</v>
      </c>
      <c r="BW237" s="77">
        <f t="shared" si="160"/>
        <v>0</v>
      </c>
      <c r="BX237" s="77">
        <f t="shared" ref="BX237:CF237" si="161">SUM(BX238:BX245)</f>
        <v>0</v>
      </c>
      <c r="BY237" s="77">
        <f t="shared" si="161"/>
        <v>0</v>
      </c>
      <c r="BZ237" s="77">
        <f t="shared" si="161"/>
        <v>0</v>
      </c>
      <c r="CA237" s="77">
        <f t="shared" si="161"/>
        <v>0</v>
      </c>
      <c r="CB237" s="77">
        <f t="shared" si="161"/>
        <v>0</v>
      </c>
      <c r="CC237" s="77">
        <f t="shared" si="161"/>
        <v>0</v>
      </c>
      <c r="CD237" s="77">
        <f t="shared" si="161"/>
        <v>0</v>
      </c>
      <c r="CE237" s="77">
        <f t="shared" si="161"/>
        <v>0</v>
      </c>
      <c r="CF237" s="77">
        <f t="shared" si="161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5"/>
        <v>0</v>
      </c>
    </row>
    <row r="238" spans="1:89" s="46" customFormat="1" ht="14.1" customHeight="1" x14ac:dyDescent="0.3">
      <c r="A238" s="47">
        <f t="shared" si="133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6"/>
        <v>0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5"/>
        <v>0</v>
      </c>
    </row>
    <row r="239" spans="1:89" s="46" customFormat="1" ht="14.1" customHeight="1" x14ac:dyDescent="0.3">
      <c r="A239" s="47">
        <f t="shared" si="133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6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5"/>
        <v>0</v>
      </c>
    </row>
    <row r="240" spans="1:89" ht="14.1" customHeight="1" x14ac:dyDescent="0.3">
      <c r="A240" s="47">
        <f t="shared" si="133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6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5"/>
        <v>0</v>
      </c>
    </row>
    <row r="241" spans="1:89" ht="14.1" customHeight="1" x14ac:dyDescent="0.3">
      <c r="A241" s="47">
        <f t="shared" si="133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6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5"/>
        <v>0</v>
      </c>
    </row>
    <row r="242" spans="1:89" ht="14.1" customHeight="1" x14ac:dyDescent="0.3">
      <c r="A242" s="47">
        <f t="shared" si="133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6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5"/>
        <v>0</v>
      </c>
    </row>
    <row r="243" spans="1:89" ht="14.1" customHeight="1" x14ac:dyDescent="0.3">
      <c r="A243" s="47">
        <f t="shared" si="133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6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5"/>
        <v>0</v>
      </c>
    </row>
    <row r="244" spans="1:89" s="46" customFormat="1" ht="14.1" customHeight="1" x14ac:dyDescent="0.3">
      <c r="A244" s="47">
        <f t="shared" si="133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6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5"/>
        <v>0</v>
      </c>
    </row>
    <row r="245" spans="1:89" ht="14.1" customHeight="1" x14ac:dyDescent="0.3">
      <c r="A245" s="47">
        <f t="shared" si="133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6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5"/>
        <v>0</v>
      </c>
    </row>
    <row r="246" spans="1:89" ht="14.1" customHeight="1" x14ac:dyDescent="0.3">
      <c r="A246" s="47">
        <f t="shared" si="133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6"/>
        <v>0</v>
      </c>
      <c r="K246" s="77">
        <f>SUM(K247:K256)</f>
        <v>0</v>
      </c>
      <c r="L246" s="77">
        <f t="shared" ref="L246:BW246" si="162">SUM(L247:L256)</f>
        <v>0</v>
      </c>
      <c r="M246" s="77">
        <f t="shared" si="162"/>
        <v>0</v>
      </c>
      <c r="N246" s="77">
        <f t="shared" si="162"/>
        <v>0</v>
      </c>
      <c r="O246" s="77">
        <f t="shared" si="162"/>
        <v>0</v>
      </c>
      <c r="P246" s="77">
        <f t="shared" si="162"/>
        <v>0</v>
      </c>
      <c r="Q246" s="77">
        <f t="shared" si="162"/>
        <v>0</v>
      </c>
      <c r="R246" s="77">
        <f t="shared" si="162"/>
        <v>0</v>
      </c>
      <c r="S246" s="77">
        <f t="shared" si="162"/>
        <v>0</v>
      </c>
      <c r="T246" s="77">
        <f t="shared" si="162"/>
        <v>0</v>
      </c>
      <c r="U246" s="77">
        <f t="shared" si="162"/>
        <v>0</v>
      </c>
      <c r="V246" s="77">
        <f t="shared" si="162"/>
        <v>0</v>
      </c>
      <c r="W246" s="77">
        <f t="shared" si="162"/>
        <v>0</v>
      </c>
      <c r="X246" s="77">
        <f t="shared" si="162"/>
        <v>0</v>
      </c>
      <c r="Y246" s="77">
        <f t="shared" si="162"/>
        <v>0</v>
      </c>
      <c r="Z246" s="77">
        <f t="shared" si="162"/>
        <v>0</v>
      </c>
      <c r="AA246" s="77">
        <f t="shared" si="162"/>
        <v>0</v>
      </c>
      <c r="AB246" s="77">
        <f t="shared" si="162"/>
        <v>0</v>
      </c>
      <c r="AC246" s="77">
        <f t="shared" si="162"/>
        <v>0</v>
      </c>
      <c r="AD246" s="77">
        <f t="shared" si="162"/>
        <v>0</v>
      </c>
      <c r="AE246" s="77">
        <f t="shared" si="162"/>
        <v>0</v>
      </c>
      <c r="AF246" s="77">
        <f t="shared" si="162"/>
        <v>0</v>
      </c>
      <c r="AG246" s="77">
        <f t="shared" si="162"/>
        <v>0</v>
      </c>
      <c r="AH246" s="77">
        <f t="shared" si="162"/>
        <v>0</v>
      </c>
      <c r="AI246" s="77">
        <f t="shared" si="162"/>
        <v>0</v>
      </c>
      <c r="AJ246" s="77">
        <f t="shared" si="162"/>
        <v>0</v>
      </c>
      <c r="AK246" s="77">
        <f t="shared" si="162"/>
        <v>0</v>
      </c>
      <c r="AL246" s="77">
        <f t="shared" si="162"/>
        <v>0</v>
      </c>
      <c r="AM246" s="77">
        <f t="shared" si="162"/>
        <v>0</v>
      </c>
      <c r="AN246" s="77">
        <f t="shared" si="162"/>
        <v>0</v>
      </c>
      <c r="AO246" s="77">
        <f t="shared" si="162"/>
        <v>0</v>
      </c>
      <c r="AP246" s="77">
        <f t="shared" si="162"/>
        <v>0</v>
      </c>
      <c r="AQ246" s="77">
        <f t="shared" si="162"/>
        <v>0</v>
      </c>
      <c r="AR246" s="77">
        <f t="shared" si="162"/>
        <v>0</v>
      </c>
      <c r="AS246" s="77">
        <f t="shared" si="162"/>
        <v>0</v>
      </c>
      <c r="AT246" s="77">
        <f t="shared" si="162"/>
        <v>0</v>
      </c>
      <c r="AU246" s="77">
        <f t="shared" si="162"/>
        <v>0</v>
      </c>
      <c r="AV246" s="77">
        <f t="shared" si="162"/>
        <v>0</v>
      </c>
      <c r="AW246" s="77">
        <f t="shared" si="162"/>
        <v>0</v>
      </c>
      <c r="AX246" s="77">
        <f t="shared" si="162"/>
        <v>0</v>
      </c>
      <c r="AY246" s="77">
        <f t="shared" si="162"/>
        <v>0</v>
      </c>
      <c r="AZ246" s="77">
        <f t="shared" si="162"/>
        <v>0</v>
      </c>
      <c r="BA246" s="77">
        <f t="shared" si="162"/>
        <v>0</v>
      </c>
      <c r="BB246" s="77">
        <f t="shared" si="162"/>
        <v>0</v>
      </c>
      <c r="BC246" s="77">
        <f t="shared" si="162"/>
        <v>0</v>
      </c>
      <c r="BD246" s="77">
        <f t="shared" si="162"/>
        <v>0</v>
      </c>
      <c r="BE246" s="77">
        <f t="shared" si="162"/>
        <v>0</v>
      </c>
      <c r="BF246" s="77">
        <f t="shared" si="162"/>
        <v>0</v>
      </c>
      <c r="BG246" s="77">
        <f t="shared" si="162"/>
        <v>0</v>
      </c>
      <c r="BH246" s="77">
        <f t="shared" si="162"/>
        <v>0</v>
      </c>
      <c r="BI246" s="77">
        <f t="shared" si="162"/>
        <v>0</v>
      </c>
      <c r="BJ246" s="77">
        <f t="shared" si="162"/>
        <v>0</v>
      </c>
      <c r="BK246" s="77">
        <f t="shared" si="162"/>
        <v>0</v>
      </c>
      <c r="BL246" s="77">
        <f t="shared" si="162"/>
        <v>0</v>
      </c>
      <c r="BM246" s="77">
        <f t="shared" si="162"/>
        <v>0</v>
      </c>
      <c r="BN246" s="77">
        <f t="shared" si="162"/>
        <v>0</v>
      </c>
      <c r="BO246" s="77">
        <f t="shared" si="162"/>
        <v>0</v>
      </c>
      <c r="BP246" s="77">
        <f t="shared" si="162"/>
        <v>0</v>
      </c>
      <c r="BQ246" s="77">
        <f t="shared" si="162"/>
        <v>0</v>
      </c>
      <c r="BR246" s="77">
        <f t="shared" si="162"/>
        <v>0</v>
      </c>
      <c r="BS246" s="77">
        <f t="shared" si="162"/>
        <v>0</v>
      </c>
      <c r="BT246" s="77">
        <f t="shared" si="162"/>
        <v>0</v>
      </c>
      <c r="BU246" s="77">
        <f t="shared" si="162"/>
        <v>0</v>
      </c>
      <c r="BV246" s="77">
        <f t="shared" si="162"/>
        <v>0</v>
      </c>
      <c r="BW246" s="77">
        <f t="shared" si="162"/>
        <v>0</v>
      </c>
      <c r="BX246" s="77">
        <f t="shared" ref="BX246:CF246" si="163">SUM(BX247:BX256)</f>
        <v>0</v>
      </c>
      <c r="BY246" s="77">
        <f t="shared" si="163"/>
        <v>0</v>
      </c>
      <c r="BZ246" s="77">
        <f t="shared" si="163"/>
        <v>0</v>
      </c>
      <c r="CA246" s="77">
        <f t="shared" si="163"/>
        <v>0</v>
      </c>
      <c r="CB246" s="77">
        <f t="shared" si="163"/>
        <v>0</v>
      </c>
      <c r="CC246" s="77">
        <f t="shared" si="163"/>
        <v>0</v>
      </c>
      <c r="CD246" s="77">
        <f t="shared" si="163"/>
        <v>0</v>
      </c>
      <c r="CE246" s="77">
        <f t="shared" si="163"/>
        <v>0</v>
      </c>
      <c r="CF246" s="77">
        <f t="shared" si="163"/>
        <v>0</v>
      </c>
      <c r="CG246" s="78">
        <f>SUM(CG247:CG256)</f>
        <v>0</v>
      </c>
      <c r="CH246" s="104">
        <v>1</v>
      </c>
      <c r="CI246" s="19"/>
      <c r="CK246" s="46">
        <f t="shared" si="155"/>
        <v>0</v>
      </c>
    </row>
    <row r="247" spans="1:89" ht="14.1" customHeight="1" x14ac:dyDescent="0.3">
      <c r="A247" s="47">
        <f t="shared" si="133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6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3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6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3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6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3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6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3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6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3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6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3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6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4">IF(J254&gt;0,1,0)</f>
        <v>0</v>
      </c>
    </row>
    <row r="254" spans="1:89" ht="14.1" customHeight="1" x14ac:dyDescent="0.3">
      <c r="A254" s="47">
        <f t="shared" si="133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6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4"/>
        <v>0</v>
      </c>
    </row>
    <row r="255" spans="1:89" s="46" customFormat="1" ht="14.1" customHeight="1" x14ac:dyDescent="0.3">
      <c r="A255" s="47">
        <f t="shared" si="133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6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4"/>
        <v>0</v>
      </c>
    </row>
    <row r="256" spans="1:89" s="46" customFormat="1" ht="14.1" customHeight="1" x14ac:dyDescent="0.3">
      <c r="A256" s="47">
        <f t="shared" si="133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6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4"/>
        <v>1</v>
      </c>
    </row>
    <row r="257" spans="1:89" s="46" customFormat="1" ht="14.1" customHeight="1" x14ac:dyDescent="0.3">
      <c r="A257" s="47">
        <f t="shared" si="133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6"/>
        <v>427.97</v>
      </c>
      <c r="K257" s="77">
        <f>SUM(K258,K269)</f>
        <v>0</v>
      </c>
      <c r="L257" s="77">
        <f t="shared" ref="L257:BW257" si="165">SUM(L258,L269)</f>
        <v>0</v>
      </c>
      <c r="M257" s="77">
        <f t="shared" si="165"/>
        <v>0</v>
      </c>
      <c r="N257" s="77">
        <f t="shared" si="165"/>
        <v>0</v>
      </c>
      <c r="O257" s="77">
        <f t="shared" si="165"/>
        <v>0</v>
      </c>
      <c r="P257" s="77">
        <f t="shared" si="165"/>
        <v>0</v>
      </c>
      <c r="Q257" s="77">
        <f t="shared" si="165"/>
        <v>0</v>
      </c>
      <c r="R257" s="77">
        <f t="shared" si="165"/>
        <v>0</v>
      </c>
      <c r="S257" s="77">
        <f t="shared" si="165"/>
        <v>0</v>
      </c>
      <c r="T257" s="77">
        <f t="shared" si="165"/>
        <v>-0.01</v>
      </c>
      <c r="U257" s="77">
        <f t="shared" si="165"/>
        <v>-0.02</v>
      </c>
      <c r="V257" s="77">
        <f t="shared" si="165"/>
        <v>0</v>
      </c>
      <c r="W257" s="77">
        <f t="shared" si="165"/>
        <v>0</v>
      </c>
      <c r="X257" s="77">
        <f t="shared" si="165"/>
        <v>0</v>
      </c>
      <c r="Y257" s="77">
        <f t="shared" si="165"/>
        <v>0</v>
      </c>
      <c r="Z257" s="77">
        <f t="shared" si="165"/>
        <v>107</v>
      </c>
      <c r="AA257" s="77">
        <f t="shared" si="165"/>
        <v>321</v>
      </c>
      <c r="AB257" s="77">
        <f t="shared" si="165"/>
        <v>0</v>
      </c>
      <c r="AC257" s="77">
        <f t="shared" si="165"/>
        <v>0</v>
      </c>
      <c r="AD257" s="77">
        <f t="shared" si="165"/>
        <v>0</v>
      </c>
      <c r="AE257" s="77">
        <f t="shared" si="165"/>
        <v>0</v>
      </c>
      <c r="AF257" s="77">
        <f t="shared" si="165"/>
        <v>0</v>
      </c>
      <c r="AG257" s="77">
        <f t="shared" si="165"/>
        <v>0</v>
      </c>
      <c r="AH257" s="77">
        <f t="shared" si="165"/>
        <v>0</v>
      </c>
      <c r="AI257" s="77">
        <f t="shared" si="165"/>
        <v>0</v>
      </c>
      <c r="AJ257" s="77">
        <f t="shared" si="165"/>
        <v>0</v>
      </c>
      <c r="AK257" s="77">
        <f t="shared" si="165"/>
        <v>0</v>
      </c>
      <c r="AL257" s="77">
        <f t="shared" si="165"/>
        <v>0</v>
      </c>
      <c r="AM257" s="77">
        <f t="shared" si="165"/>
        <v>0</v>
      </c>
      <c r="AN257" s="77">
        <f t="shared" si="165"/>
        <v>0</v>
      </c>
      <c r="AO257" s="77">
        <f t="shared" si="165"/>
        <v>0</v>
      </c>
      <c r="AP257" s="77">
        <f t="shared" si="165"/>
        <v>0</v>
      </c>
      <c r="AQ257" s="77">
        <f t="shared" si="165"/>
        <v>0</v>
      </c>
      <c r="AR257" s="77">
        <f t="shared" si="165"/>
        <v>0</v>
      </c>
      <c r="AS257" s="77">
        <f t="shared" si="165"/>
        <v>0</v>
      </c>
      <c r="AT257" s="77">
        <f t="shared" si="165"/>
        <v>0</v>
      </c>
      <c r="AU257" s="77">
        <f t="shared" si="165"/>
        <v>0</v>
      </c>
      <c r="AV257" s="77">
        <f t="shared" si="165"/>
        <v>0</v>
      </c>
      <c r="AW257" s="77">
        <f t="shared" si="165"/>
        <v>0</v>
      </c>
      <c r="AX257" s="77">
        <f t="shared" si="165"/>
        <v>0</v>
      </c>
      <c r="AY257" s="77">
        <f t="shared" si="165"/>
        <v>0</v>
      </c>
      <c r="AZ257" s="77">
        <f t="shared" si="165"/>
        <v>0</v>
      </c>
      <c r="BA257" s="77">
        <f t="shared" si="165"/>
        <v>0</v>
      </c>
      <c r="BB257" s="77">
        <f t="shared" si="165"/>
        <v>0</v>
      </c>
      <c r="BC257" s="77">
        <f t="shared" si="165"/>
        <v>0</v>
      </c>
      <c r="BD257" s="77">
        <f t="shared" si="165"/>
        <v>0</v>
      </c>
      <c r="BE257" s="77">
        <f t="shared" si="165"/>
        <v>0</v>
      </c>
      <c r="BF257" s="77">
        <f t="shared" si="165"/>
        <v>0</v>
      </c>
      <c r="BG257" s="77">
        <f t="shared" si="165"/>
        <v>0</v>
      </c>
      <c r="BH257" s="77">
        <f t="shared" si="165"/>
        <v>0</v>
      </c>
      <c r="BI257" s="77">
        <f t="shared" si="165"/>
        <v>0</v>
      </c>
      <c r="BJ257" s="77">
        <f t="shared" si="165"/>
        <v>0</v>
      </c>
      <c r="BK257" s="77">
        <f t="shared" si="165"/>
        <v>0</v>
      </c>
      <c r="BL257" s="77">
        <f t="shared" si="165"/>
        <v>0</v>
      </c>
      <c r="BM257" s="77">
        <f t="shared" si="165"/>
        <v>0</v>
      </c>
      <c r="BN257" s="77">
        <f t="shared" si="165"/>
        <v>0</v>
      </c>
      <c r="BO257" s="77">
        <f t="shared" si="165"/>
        <v>0</v>
      </c>
      <c r="BP257" s="77">
        <f t="shared" si="165"/>
        <v>0</v>
      </c>
      <c r="BQ257" s="77">
        <f t="shared" si="165"/>
        <v>0</v>
      </c>
      <c r="BR257" s="77">
        <f t="shared" si="165"/>
        <v>0</v>
      </c>
      <c r="BS257" s="77">
        <f t="shared" si="165"/>
        <v>0</v>
      </c>
      <c r="BT257" s="77">
        <f t="shared" si="165"/>
        <v>0</v>
      </c>
      <c r="BU257" s="77">
        <f t="shared" si="165"/>
        <v>0</v>
      </c>
      <c r="BV257" s="77">
        <f t="shared" si="165"/>
        <v>0</v>
      </c>
      <c r="BW257" s="77">
        <f t="shared" si="165"/>
        <v>0</v>
      </c>
      <c r="BX257" s="77">
        <f t="shared" ref="BX257:CF257" si="166">SUM(BX258,BX269)</f>
        <v>0</v>
      </c>
      <c r="BY257" s="77">
        <f t="shared" si="166"/>
        <v>0</v>
      </c>
      <c r="BZ257" s="77">
        <f t="shared" si="166"/>
        <v>0</v>
      </c>
      <c r="CA257" s="77">
        <f t="shared" si="166"/>
        <v>0</v>
      </c>
      <c r="CB257" s="77">
        <f t="shared" si="166"/>
        <v>0</v>
      </c>
      <c r="CC257" s="77">
        <f t="shared" si="166"/>
        <v>0</v>
      </c>
      <c r="CD257" s="77">
        <f t="shared" si="166"/>
        <v>0</v>
      </c>
      <c r="CE257" s="77">
        <f t="shared" si="166"/>
        <v>0</v>
      </c>
      <c r="CF257" s="77">
        <f t="shared" si="166"/>
        <v>0</v>
      </c>
      <c r="CG257" s="78">
        <f>SUM(CG258,CG269)</f>
        <v>0</v>
      </c>
      <c r="CH257" s="9"/>
      <c r="CI257" s="10"/>
      <c r="CK257" s="46">
        <f t="shared" si="164"/>
        <v>1</v>
      </c>
    </row>
    <row r="258" spans="1:89" s="46" customFormat="1" ht="14.1" customHeight="1" x14ac:dyDescent="0.3">
      <c r="A258" s="47">
        <f t="shared" si="133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6"/>
        <v>427.97</v>
      </c>
      <c r="K258" s="77">
        <f>SUM(K259:K268)</f>
        <v>0</v>
      </c>
      <c r="L258" s="77">
        <f t="shared" ref="L258:BW258" si="167">SUM(L259:L268)</f>
        <v>0</v>
      </c>
      <c r="M258" s="77">
        <f t="shared" si="167"/>
        <v>0</v>
      </c>
      <c r="N258" s="77">
        <f t="shared" si="167"/>
        <v>0</v>
      </c>
      <c r="O258" s="77">
        <f t="shared" si="167"/>
        <v>0</v>
      </c>
      <c r="P258" s="77">
        <f t="shared" si="167"/>
        <v>0</v>
      </c>
      <c r="Q258" s="77">
        <f t="shared" si="167"/>
        <v>0</v>
      </c>
      <c r="R258" s="77">
        <f t="shared" si="167"/>
        <v>0</v>
      </c>
      <c r="S258" s="77">
        <f t="shared" si="167"/>
        <v>0</v>
      </c>
      <c r="T258" s="77">
        <f t="shared" si="167"/>
        <v>-0.01</v>
      </c>
      <c r="U258" s="77">
        <f t="shared" si="167"/>
        <v>-0.02</v>
      </c>
      <c r="V258" s="77">
        <f t="shared" si="167"/>
        <v>0</v>
      </c>
      <c r="W258" s="77">
        <f t="shared" si="167"/>
        <v>0</v>
      </c>
      <c r="X258" s="77">
        <f t="shared" si="167"/>
        <v>0</v>
      </c>
      <c r="Y258" s="77">
        <f t="shared" si="167"/>
        <v>0</v>
      </c>
      <c r="Z258" s="77">
        <f t="shared" si="167"/>
        <v>107</v>
      </c>
      <c r="AA258" s="77">
        <f t="shared" si="167"/>
        <v>321</v>
      </c>
      <c r="AB258" s="77">
        <f t="shared" si="167"/>
        <v>0</v>
      </c>
      <c r="AC258" s="77">
        <f t="shared" si="167"/>
        <v>0</v>
      </c>
      <c r="AD258" s="77">
        <f t="shared" si="167"/>
        <v>0</v>
      </c>
      <c r="AE258" s="77">
        <f t="shared" si="167"/>
        <v>0</v>
      </c>
      <c r="AF258" s="77">
        <f t="shared" si="167"/>
        <v>0</v>
      </c>
      <c r="AG258" s="77">
        <f t="shared" si="167"/>
        <v>0</v>
      </c>
      <c r="AH258" s="77">
        <f t="shared" si="167"/>
        <v>0</v>
      </c>
      <c r="AI258" s="77">
        <f t="shared" si="167"/>
        <v>0</v>
      </c>
      <c r="AJ258" s="77">
        <f t="shared" si="167"/>
        <v>0</v>
      </c>
      <c r="AK258" s="77">
        <f t="shared" si="167"/>
        <v>0</v>
      </c>
      <c r="AL258" s="77">
        <f t="shared" si="167"/>
        <v>0</v>
      </c>
      <c r="AM258" s="77">
        <f t="shared" si="167"/>
        <v>0</v>
      </c>
      <c r="AN258" s="77">
        <f t="shared" si="167"/>
        <v>0</v>
      </c>
      <c r="AO258" s="77">
        <f t="shared" si="167"/>
        <v>0</v>
      </c>
      <c r="AP258" s="77">
        <f t="shared" si="167"/>
        <v>0</v>
      </c>
      <c r="AQ258" s="77">
        <f t="shared" si="167"/>
        <v>0</v>
      </c>
      <c r="AR258" s="77">
        <f t="shared" si="167"/>
        <v>0</v>
      </c>
      <c r="AS258" s="77">
        <f t="shared" si="167"/>
        <v>0</v>
      </c>
      <c r="AT258" s="77">
        <f t="shared" si="167"/>
        <v>0</v>
      </c>
      <c r="AU258" s="77">
        <f t="shared" si="167"/>
        <v>0</v>
      </c>
      <c r="AV258" s="77">
        <f t="shared" si="167"/>
        <v>0</v>
      </c>
      <c r="AW258" s="77">
        <f t="shared" si="167"/>
        <v>0</v>
      </c>
      <c r="AX258" s="77">
        <f t="shared" si="167"/>
        <v>0</v>
      </c>
      <c r="AY258" s="77">
        <f t="shared" si="167"/>
        <v>0</v>
      </c>
      <c r="AZ258" s="77">
        <f t="shared" si="167"/>
        <v>0</v>
      </c>
      <c r="BA258" s="77">
        <f t="shared" si="167"/>
        <v>0</v>
      </c>
      <c r="BB258" s="77">
        <f t="shared" si="167"/>
        <v>0</v>
      </c>
      <c r="BC258" s="77">
        <f t="shared" si="167"/>
        <v>0</v>
      </c>
      <c r="BD258" s="77">
        <f t="shared" si="167"/>
        <v>0</v>
      </c>
      <c r="BE258" s="77">
        <f t="shared" si="167"/>
        <v>0</v>
      </c>
      <c r="BF258" s="77">
        <f t="shared" si="167"/>
        <v>0</v>
      </c>
      <c r="BG258" s="77">
        <f t="shared" si="167"/>
        <v>0</v>
      </c>
      <c r="BH258" s="77">
        <f t="shared" si="167"/>
        <v>0</v>
      </c>
      <c r="BI258" s="77">
        <f t="shared" si="167"/>
        <v>0</v>
      </c>
      <c r="BJ258" s="77">
        <f t="shared" si="167"/>
        <v>0</v>
      </c>
      <c r="BK258" s="77">
        <f t="shared" si="167"/>
        <v>0</v>
      </c>
      <c r="BL258" s="77">
        <f t="shared" si="167"/>
        <v>0</v>
      </c>
      <c r="BM258" s="77">
        <f t="shared" si="167"/>
        <v>0</v>
      </c>
      <c r="BN258" s="77">
        <f t="shared" si="167"/>
        <v>0</v>
      </c>
      <c r="BO258" s="77">
        <f t="shared" si="167"/>
        <v>0</v>
      </c>
      <c r="BP258" s="77">
        <f t="shared" si="167"/>
        <v>0</v>
      </c>
      <c r="BQ258" s="77">
        <f t="shared" si="167"/>
        <v>0</v>
      </c>
      <c r="BR258" s="77">
        <f t="shared" si="167"/>
        <v>0</v>
      </c>
      <c r="BS258" s="77">
        <f t="shared" si="167"/>
        <v>0</v>
      </c>
      <c r="BT258" s="77">
        <f t="shared" si="167"/>
        <v>0</v>
      </c>
      <c r="BU258" s="77">
        <f t="shared" si="167"/>
        <v>0</v>
      </c>
      <c r="BV258" s="77">
        <f t="shared" si="167"/>
        <v>0</v>
      </c>
      <c r="BW258" s="77">
        <f t="shared" si="167"/>
        <v>0</v>
      </c>
      <c r="BX258" s="77">
        <f t="shared" ref="BX258:CF258" si="168">SUM(BX259:BX268)</f>
        <v>0</v>
      </c>
      <c r="BY258" s="77">
        <f t="shared" si="168"/>
        <v>0</v>
      </c>
      <c r="BZ258" s="77">
        <f t="shared" si="168"/>
        <v>0</v>
      </c>
      <c r="CA258" s="77">
        <f t="shared" si="168"/>
        <v>0</v>
      </c>
      <c r="CB258" s="77">
        <f t="shared" si="168"/>
        <v>0</v>
      </c>
      <c r="CC258" s="77">
        <f t="shared" si="168"/>
        <v>0</v>
      </c>
      <c r="CD258" s="77">
        <f t="shared" si="168"/>
        <v>0</v>
      </c>
      <c r="CE258" s="77">
        <f t="shared" si="168"/>
        <v>0</v>
      </c>
      <c r="CF258" s="77">
        <f t="shared" si="168"/>
        <v>0</v>
      </c>
      <c r="CG258" s="78">
        <f>SUM(CG259:CG268)</f>
        <v>0</v>
      </c>
      <c r="CH258" s="9"/>
      <c r="CI258" s="10"/>
      <c r="CK258" s="46">
        <f t="shared" si="164"/>
        <v>1</v>
      </c>
    </row>
    <row r="259" spans="1:89" s="46" customFormat="1" ht="14.1" customHeight="1" x14ac:dyDescent="0.3">
      <c r="A259" s="47">
        <f t="shared" si="133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6"/>
        <v>428</v>
      </c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>
        <v>107</v>
      </c>
      <c r="AA259" s="83">
        <v>321</v>
      </c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4"/>
        <v>0</v>
      </c>
    </row>
    <row r="260" spans="1:89" s="46" customFormat="1" ht="14.1" customHeight="1" x14ac:dyDescent="0.3">
      <c r="A260" s="47">
        <f t="shared" si="133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6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3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6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3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6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3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6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3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6"/>
        <v>-0.03</v>
      </c>
      <c r="K264" s="83"/>
      <c r="L264" s="83"/>
      <c r="M264" s="83"/>
      <c r="N264" s="83"/>
      <c r="O264" s="83"/>
      <c r="P264" s="83"/>
      <c r="Q264" s="83"/>
      <c r="R264" s="83"/>
      <c r="S264" s="83"/>
      <c r="T264" s="83">
        <v>-0.01</v>
      </c>
      <c r="U264" s="83">
        <v>-0.02</v>
      </c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3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6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3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6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3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6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9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6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9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6"/>
        <v>0</v>
      </c>
      <c r="K269" s="77">
        <f>SUM(K270:K279)</f>
        <v>0</v>
      </c>
      <c r="L269" s="77">
        <f t="shared" ref="L269:BW269" si="170">SUM(L270:L279)</f>
        <v>0</v>
      </c>
      <c r="M269" s="77">
        <f t="shared" si="170"/>
        <v>0</v>
      </c>
      <c r="N269" s="77">
        <f t="shared" si="170"/>
        <v>0</v>
      </c>
      <c r="O269" s="77">
        <f t="shared" si="170"/>
        <v>0</v>
      </c>
      <c r="P269" s="77">
        <f t="shared" si="170"/>
        <v>0</v>
      </c>
      <c r="Q269" s="77">
        <f t="shared" si="170"/>
        <v>0</v>
      </c>
      <c r="R269" s="77">
        <f t="shared" si="170"/>
        <v>0</v>
      </c>
      <c r="S269" s="77">
        <f t="shared" si="170"/>
        <v>0</v>
      </c>
      <c r="T269" s="77">
        <f t="shared" si="170"/>
        <v>0</v>
      </c>
      <c r="U269" s="77">
        <f t="shared" si="170"/>
        <v>0</v>
      </c>
      <c r="V269" s="77">
        <f t="shared" si="170"/>
        <v>0</v>
      </c>
      <c r="W269" s="77">
        <f t="shared" si="170"/>
        <v>0</v>
      </c>
      <c r="X269" s="77">
        <f t="shared" si="170"/>
        <v>0</v>
      </c>
      <c r="Y269" s="77">
        <f t="shared" si="170"/>
        <v>0</v>
      </c>
      <c r="Z269" s="77">
        <f t="shared" si="170"/>
        <v>0</v>
      </c>
      <c r="AA269" s="77">
        <f t="shared" si="170"/>
        <v>0</v>
      </c>
      <c r="AB269" s="77">
        <f t="shared" si="170"/>
        <v>0</v>
      </c>
      <c r="AC269" s="77">
        <f t="shared" si="170"/>
        <v>0</v>
      </c>
      <c r="AD269" s="77">
        <f t="shared" si="170"/>
        <v>0</v>
      </c>
      <c r="AE269" s="77">
        <f t="shared" si="170"/>
        <v>0</v>
      </c>
      <c r="AF269" s="77">
        <f t="shared" si="170"/>
        <v>0</v>
      </c>
      <c r="AG269" s="77">
        <f t="shared" si="170"/>
        <v>0</v>
      </c>
      <c r="AH269" s="77">
        <f t="shared" si="170"/>
        <v>0</v>
      </c>
      <c r="AI269" s="77">
        <f t="shared" si="170"/>
        <v>0</v>
      </c>
      <c r="AJ269" s="77">
        <f t="shared" si="170"/>
        <v>0</v>
      </c>
      <c r="AK269" s="77">
        <f t="shared" si="170"/>
        <v>0</v>
      </c>
      <c r="AL269" s="77">
        <f t="shared" si="170"/>
        <v>0</v>
      </c>
      <c r="AM269" s="77">
        <f t="shared" si="170"/>
        <v>0</v>
      </c>
      <c r="AN269" s="77">
        <f t="shared" si="170"/>
        <v>0</v>
      </c>
      <c r="AO269" s="77">
        <f t="shared" si="170"/>
        <v>0</v>
      </c>
      <c r="AP269" s="77">
        <f t="shared" si="170"/>
        <v>0</v>
      </c>
      <c r="AQ269" s="77">
        <f t="shared" si="170"/>
        <v>0</v>
      </c>
      <c r="AR269" s="77">
        <f t="shared" si="170"/>
        <v>0</v>
      </c>
      <c r="AS269" s="77">
        <f t="shared" si="170"/>
        <v>0</v>
      </c>
      <c r="AT269" s="77">
        <f t="shared" si="170"/>
        <v>0</v>
      </c>
      <c r="AU269" s="77">
        <f t="shared" si="170"/>
        <v>0</v>
      </c>
      <c r="AV269" s="77">
        <f t="shared" si="170"/>
        <v>0</v>
      </c>
      <c r="AW269" s="77">
        <f t="shared" si="170"/>
        <v>0</v>
      </c>
      <c r="AX269" s="77">
        <f t="shared" si="170"/>
        <v>0</v>
      </c>
      <c r="AY269" s="77">
        <f t="shared" si="170"/>
        <v>0</v>
      </c>
      <c r="AZ269" s="77">
        <f t="shared" si="170"/>
        <v>0</v>
      </c>
      <c r="BA269" s="77">
        <f t="shared" si="170"/>
        <v>0</v>
      </c>
      <c r="BB269" s="77">
        <f t="shared" si="170"/>
        <v>0</v>
      </c>
      <c r="BC269" s="77">
        <f t="shared" si="170"/>
        <v>0</v>
      </c>
      <c r="BD269" s="77">
        <f t="shared" si="170"/>
        <v>0</v>
      </c>
      <c r="BE269" s="77">
        <f t="shared" si="170"/>
        <v>0</v>
      </c>
      <c r="BF269" s="77">
        <f t="shared" si="170"/>
        <v>0</v>
      </c>
      <c r="BG269" s="77">
        <f t="shared" si="170"/>
        <v>0</v>
      </c>
      <c r="BH269" s="77">
        <f t="shared" si="170"/>
        <v>0</v>
      </c>
      <c r="BI269" s="77">
        <f t="shared" si="170"/>
        <v>0</v>
      </c>
      <c r="BJ269" s="77">
        <f t="shared" si="170"/>
        <v>0</v>
      </c>
      <c r="BK269" s="77">
        <f t="shared" si="170"/>
        <v>0</v>
      </c>
      <c r="BL269" s="77">
        <f t="shared" si="170"/>
        <v>0</v>
      </c>
      <c r="BM269" s="77">
        <f t="shared" si="170"/>
        <v>0</v>
      </c>
      <c r="BN269" s="77">
        <f t="shared" si="170"/>
        <v>0</v>
      </c>
      <c r="BO269" s="77">
        <f t="shared" si="170"/>
        <v>0</v>
      </c>
      <c r="BP269" s="77">
        <f t="shared" si="170"/>
        <v>0</v>
      </c>
      <c r="BQ269" s="77">
        <f t="shared" si="170"/>
        <v>0</v>
      </c>
      <c r="BR269" s="77">
        <f t="shared" si="170"/>
        <v>0</v>
      </c>
      <c r="BS269" s="77">
        <f t="shared" si="170"/>
        <v>0</v>
      </c>
      <c r="BT269" s="77">
        <f t="shared" si="170"/>
        <v>0</v>
      </c>
      <c r="BU269" s="77">
        <f t="shared" si="170"/>
        <v>0</v>
      </c>
      <c r="BV269" s="77">
        <f t="shared" si="170"/>
        <v>0</v>
      </c>
      <c r="BW269" s="77">
        <f t="shared" si="170"/>
        <v>0</v>
      </c>
      <c r="BX269" s="77">
        <f t="shared" ref="BX269:CF269" si="171">SUM(BX270:BX279)</f>
        <v>0</v>
      </c>
      <c r="BY269" s="77">
        <f t="shared" si="171"/>
        <v>0</v>
      </c>
      <c r="BZ269" s="77">
        <f t="shared" si="171"/>
        <v>0</v>
      </c>
      <c r="CA269" s="77">
        <f t="shared" si="171"/>
        <v>0</v>
      </c>
      <c r="CB269" s="77">
        <f t="shared" si="171"/>
        <v>0</v>
      </c>
      <c r="CC269" s="77">
        <f t="shared" si="171"/>
        <v>0</v>
      </c>
      <c r="CD269" s="77">
        <f t="shared" si="171"/>
        <v>0</v>
      </c>
      <c r="CE269" s="77">
        <f t="shared" si="171"/>
        <v>0</v>
      </c>
      <c r="CF269" s="77">
        <f t="shared" si="171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9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6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9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6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9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2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9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2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9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2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9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2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9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2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9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2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9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2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9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2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9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3">IF(J281&gt;0,1,0)</f>
        <v>0</v>
      </c>
    </row>
    <row r="281" spans="1:89" s="46" customFormat="1" ht="14.1" customHeight="1" x14ac:dyDescent="0.3">
      <c r="A281" s="47">
        <f t="shared" si="169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4">SUM(K282,K337)</f>
        <v>0</v>
      </c>
      <c r="L281" s="54">
        <f t="shared" si="174"/>
        <v>0</v>
      </c>
      <c r="M281" s="54">
        <f t="shared" si="174"/>
        <v>0</v>
      </c>
      <c r="N281" s="54">
        <f t="shared" si="174"/>
        <v>0</v>
      </c>
      <c r="O281" s="54">
        <f t="shared" si="174"/>
        <v>0</v>
      </c>
      <c r="P281" s="54">
        <f t="shared" si="174"/>
        <v>0</v>
      </c>
      <c r="Q281" s="54">
        <f t="shared" si="174"/>
        <v>0</v>
      </c>
      <c r="R281" s="54">
        <f t="shared" si="174"/>
        <v>0</v>
      </c>
      <c r="S281" s="54">
        <f t="shared" si="174"/>
        <v>0</v>
      </c>
      <c r="T281" s="54">
        <f t="shared" si="174"/>
        <v>0</v>
      </c>
      <c r="U281" s="54">
        <f t="shared" si="174"/>
        <v>0</v>
      </c>
      <c r="V281" s="54">
        <f t="shared" si="174"/>
        <v>0</v>
      </c>
      <c r="W281" s="54">
        <f t="shared" si="174"/>
        <v>0</v>
      </c>
      <c r="X281" s="54">
        <f t="shared" si="174"/>
        <v>0</v>
      </c>
      <c r="Y281" s="54">
        <f t="shared" si="174"/>
        <v>0</v>
      </c>
      <c r="Z281" s="54">
        <f t="shared" si="174"/>
        <v>0</v>
      </c>
      <c r="AA281" s="54">
        <f t="shared" si="174"/>
        <v>0</v>
      </c>
      <c r="AB281" s="54">
        <f t="shared" si="174"/>
        <v>0</v>
      </c>
      <c r="AC281" s="54">
        <f t="shared" si="174"/>
        <v>0</v>
      </c>
      <c r="AD281" s="54">
        <f t="shared" si="174"/>
        <v>0</v>
      </c>
      <c r="AE281" s="54">
        <f t="shared" si="174"/>
        <v>0</v>
      </c>
      <c r="AF281" s="54">
        <f t="shared" si="174"/>
        <v>0</v>
      </c>
      <c r="AG281" s="54">
        <f t="shared" si="174"/>
        <v>0</v>
      </c>
      <c r="AH281" s="54">
        <f t="shared" si="174"/>
        <v>0</v>
      </c>
      <c r="AI281" s="54">
        <f t="shared" si="174"/>
        <v>0</v>
      </c>
      <c r="AJ281" s="54">
        <f t="shared" si="174"/>
        <v>0</v>
      </c>
      <c r="AK281" s="54">
        <f t="shared" si="174"/>
        <v>0</v>
      </c>
      <c r="AL281" s="54">
        <f t="shared" si="174"/>
        <v>0</v>
      </c>
      <c r="AM281" s="54">
        <f t="shared" si="174"/>
        <v>0</v>
      </c>
      <c r="AN281" s="54">
        <f t="shared" si="174"/>
        <v>0</v>
      </c>
      <c r="AO281" s="54">
        <f t="shared" si="174"/>
        <v>0</v>
      </c>
      <c r="AP281" s="54">
        <f t="shared" si="174"/>
        <v>0</v>
      </c>
      <c r="AQ281" s="54">
        <f t="shared" si="174"/>
        <v>0</v>
      </c>
      <c r="AR281" s="54">
        <f t="shared" si="174"/>
        <v>0</v>
      </c>
      <c r="AS281" s="54">
        <f t="shared" si="174"/>
        <v>0</v>
      </c>
      <c r="AT281" s="54">
        <f t="shared" si="174"/>
        <v>0</v>
      </c>
      <c r="AU281" s="54">
        <f t="shared" si="174"/>
        <v>0</v>
      </c>
      <c r="AV281" s="54">
        <f t="shared" si="174"/>
        <v>0</v>
      </c>
      <c r="AW281" s="54">
        <f t="shared" si="174"/>
        <v>0</v>
      </c>
      <c r="AX281" s="54">
        <f t="shared" si="174"/>
        <v>0</v>
      </c>
      <c r="AY281" s="54">
        <f t="shared" si="174"/>
        <v>0</v>
      </c>
      <c r="AZ281" s="54">
        <f t="shared" si="174"/>
        <v>0</v>
      </c>
      <c r="BA281" s="54">
        <f t="shared" si="174"/>
        <v>0</v>
      </c>
      <c r="BB281" s="54">
        <f t="shared" si="174"/>
        <v>0</v>
      </c>
      <c r="BC281" s="54">
        <f t="shared" si="174"/>
        <v>0</v>
      </c>
      <c r="BD281" s="54">
        <f t="shared" si="174"/>
        <v>0</v>
      </c>
      <c r="BE281" s="54">
        <f t="shared" si="174"/>
        <v>0</v>
      </c>
      <c r="BF281" s="54">
        <f t="shared" si="174"/>
        <v>0</v>
      </c>
      <c r="BG281" s="54">
        <f t="shared" si="174"/>
        <v>0</v>
      </c>
      <c r="BH281" s="54">
        <f t="shared" si="174"/>
        <v>0</v>
      </c>
      <c r="BI281" s="54">
        <f t="shared" si="174"/>
        <v>0</v>
      </c>
      <c r="BJ281" s="54">
        <f t="shared" si="174"/>
        <v>0</v>
      </c>
      <c r="BK281" s="54">
        <f t="shared" si="174"/>
        <v>0</v>
      </c>
      <c r="BL281" s="54">
        <f t="shared" si="174"/>
        <v>0</v>
      </c>
      <c r="BM281" s="54">
        <f t="shared" si="174"/>
        <v>0</v>
      </c>
      <c r="BN281" s="54">
        <f t="shared" si="174"/>
        <v>0</v>
      </c>
      <c r="BO281" s="54">
        <f t="shared" si="174"/>
        <v>0</v>
      </c>
      <c r="BP281" s="54">
        <f t="shared" si="174"/>
        <v>0</v>
      </c>
      <c r="BQ281" s="54">
        <f t="shared" si="174"/>
        <v>0</v>
      </c>
      <c r="BR281" s="54">
        <f t="shared" si="174"/>
        <v>0</v>
      </c>
      <c r="BS281" s="54">
        <f t="shared" si="174"/>
        <v>0</v>
      </c>
      <c r="BT281" s="54">
        <f t="shared" si="174"/>
        <v>0</v>
      </c>
      <c r="BU281" s="54">
        <f t="shared" si="174"/>
        <v>0</v>
      </c>
      <c r="BV281" s="54">
        <f t="shared" si="174"/>
        <v>0</v>
      </c>
      <c r="BW281" s="54">
        <f t="shared" si="174"/>
        <v>0</v>
      </c>
      <c r="BX281" s="54">
        <f t="shared" si="174"/>
        <v>0</v>
      </c>
      <c r="BY281" s="54">
        <f t="shared" si="174"/>
        <v>0</v>
      </c>
      <c r="BZ281" s="54">
        <f t="shared" si="174"/>
        <v>0</v>
      </c>
      <c r="CA281" s="54">
        <f t="shared" si="174"/>
        <v>0</v>
      </c>
      <c r="CB281" s="54">
        <f t="shared" si="174"/>
        <v>0</v>
      </c>
      <c r="CC281" s="54">
        <f t="shared" si="174"/>
        <v>0</v>
      </c>
      <c r="CD281" s="54">
        <f t="shared" si="174"/>
        <v>0</v>
      </c>
      <c r="CE281" s="54">
        <f t="shared" si="174"/>
        <v>0</v>
      </c>
      <c r="CF281" s="54">
        <f t="shared" si="174"/>
        <v>0</v>
      </c>
      <c r="CG281" s="55">
        <f t="shared" si="174"/>
        <v>0</v>
      </c>
      <c r="CH281" s="9">
        <f>LEN(H282)</f>
        <v>0</v>
      </c>
      <c r="CI281" s="10"/>
      <c r="CK281" s="46">
        <f t="shared" si="173"/>
        <v>0</v>
      </c>
    </row>
    <row r="282" spans="1:89" s="46" customFormat="1" ht="14.1" customHeight="1" x14ac:dyDescent="0.3">
      <c r="A282" s="47">
        <f t="shared" si="169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5">SUM(L283,L310)</f>
        <v>0</v>
      </c>
      <c r="M282" s="54">
        <f t="shared" si="175"/>
        <v>0</v>
      </c>
      <c r="N282" s="54">
        <f t="shared" si="175"/>
        <v>0</v>
      </c>
      <c r="O282" s="54">
        <f t="shared" si="175"/>
        <v>0</v>
      </c>
      <c r="P282" s="54">
        <f t="shared" si="175"/>
        <v>0</v>
      </c>
      <c r="Q282" s="54">
        <f t="shared" si="175"/>
        <v>0</v>
      </c>
      <c r="R282" s="54">
        <f t="shared" si="175"/>
        <v>0</v>
      </c>
      <c r="S282" s="54">
        <f t="shared" si="175"/>
        <v>0</v>
      </c>
      <c r="T282" s="54">
        <f t="shared" si="175"/>
        <v>0</v>
      </c>
      <c r="U282" s="54">
        <f t="shared" si="175"/>
        <v>0</v>
      </c>
      <c r="V282" s="54">
        <f t="shared" si="175"/>
        <v>0</v>
      </c>
      <c r="W282" s="54">
        <f t="shared" si="175"/>
        <v>0</v>
      </c>
      <c r="X282" s="54">
        <f t="shared" si="175"/>
        <v>0</v>
      </c>
      <c r="Y282" s="54">
        <f t="shared" si="175"/>
        <v>0</v>
      </c>
      <c r="Z282" s="54">
        <f t="shared" si="175"/>
        <v>0</v>
      </c>
      <c r="AA282" s="54">
        <f t="shared" si="175"/>
        <v>0</v>
      </c>
      <c r="AB282" s="54">
        <f t="shared" si="175"/>
        <v>0</v>
      </c>
      <c r="AC282" s="54">
        <f t="shared" si="175"/>
        <v>0</v>
      </c>
      <c r="AD282" s="54">
        <f t="shared" si="175"/>
        <v>0</v>
      </c>
      <c r="AE282" s="54">
        <f t="shared" si="175"/>
        <v>0</v>
      </c>
      <c r="AF282" s="54">
        <f t="shared" si="175"/>
        <v>0</v>
      </c>
      <c r="AG282" s="54">
        <f t="shared" si="175"/>
        <v>0</v>
      </c>
      <c r="AH282" s="54">
        <f t="shared" si="175"/>
        <v>0</v>
      </c>
      <c r="AI282" s="54">
        <f t="shared" si="175"/>
        <v>0</v>
      </c>
      <c r="AJ282" s="54">
        <f t="shared" si="175"/>
        <v>0</v>
      </c>
      <c r="AK282" s="54">
        <f t="shared" si="175"/>
        <v>0</v>
      </c>
      <c r="AL282" s="54">
        <f t="shared" si="175"/>
        <v>0</v>
      </c>
      <c r="AM282" s="54">
        <f t="shared" si="175"/>
        <v>0</v>
      </c>
      <c r="AN282" s="54">
        <f t="shared" si="175"/>
        <v>0</v>
      </c>
      <c r="AO282" s="54">
        <f t="shared" si="175"/>
        <v>0</v>
      </c>
      <c r="AP282" s="54">
        <f t="shared" si="175"/>
        <v>0</v>
      </c>
      <c r="AQ282" s="54">
        <f t="shared" si="175"/>
        <v>0</v>
      </c>
      <c r="AR282" s="54">
        <f t="shared" si="175"/>
        <v>0</v>
      </c>
      <c r="AS282" s="54">
        <f t="shared" si="175"/>
        <v>0</v>
      </c>
      <c r="AT282" s="54">
        <f t="shared" si="175"/>
        <v>0</v>
      </c>
      <c r="AU282" s="54">
        <f t="shared" si="175"/>
        <v>0</v>
      </c>
      <c r="AV282" s="54">
        <f t="shared" si="175"/>
        <v>0</v>
      </c>
      <c r="AW282" s="54">
        <f t="shared" si="175"/>
        <v>0</v>
      </c>
      <c r="AX282" s="54">
        <f t="shared" si="175"/>
        <v>0</v>
      </c>
      <c r="AY282" s="54">
        <f t="shared" si="175"/>
        <v>0</v>
      </c>
      <c r="AZ282" s="54">
        <f t="shared" si="175"/>
        <v>0</v>
      </c>
      <c r="BA282" s="54">
        <f t="shared" si="175"/>
        <v>0</v>
      </c>
      <c r="BB282" s="54">
        <f t="shared" si="175"/>
        <v>0</v>
      </c>
      <c r="BC282" s="54">
        <f t="shared" si="175"/>
        <v>0</v>
      </c>
      <c r="BD282" s="54">
        <f t="shared" si="175"/>
        <v>0</v>
      </c>
      <c r="BE282" s="54">
        <f t="shared" si="175"/>
        <v>0</v>
      </c>
      <c r="BF282" s="54">
        <f t="shared" si="175"/>
        <v>0</v>
      </c>
      <c r="BG282" s="54">
        <f t="shared" si="175"/>
        <v>0</v>
      </c>
      <c r="BH282" s="54">
        <f t="shared" si="175"/>
        <v>0</v>
      </c>
      <c r="BI282" s="54">
        <f t="shared" si="175"/>
        <v>0</v>
      </c>
      <c r="BJ282" s="54">
        <f t="shared" si="175"/>
        <v>0</v>
      </c>
      <c r="BK282" s="54">
        <f t="shared" si="175"/>
        <v>0</v>
      </c>
      <c r="BL282" s="54">
        <f t="shared" si="175"/>
        <v>0</v>
      </c>
      <c r="BM282" s="54">
        <f t="shared" si="175"/>
        <v>0</v>
      </c>
      <c r="BN282" s="54">
        <f t="shared" si="175"/>
        <v>0</v>
      </c>
      <c r="BO282" s="54">
        <f t="shared" si="175"/>
        <v>0</v>
      </c>
      <c r="BP282" s="54">
        <f t="shared" si="175"/>
        <v>0</v>
      </c>
      <c r="BQ282" s="54">
        <f t="shared" si="175"/>
        <v>0</v>
      </c>
      <c r="BR282" s="54">
        <f t="shared" si="175"/>
        <v>0</v>
      </c>
      <c r="BS282" s="54">
        <f t="shared" si="175"/>
        <v>0</v>
      </c>
      <c r="BT282" s="54">
        <f t="shared" si="175"/>
        <v>0</v>
      </c>
      <c r="BU282" s="54">
        <f t="shared" si="175"/>
        <v>0</v>
      </c>
      <c r="BV282" s="54">
        <f t="shared" si="175"/>
        <v>0</v>
      </c>
      <c r="BW282" s="54">
        <f t="shared" si="175"/>
        <v>0</v>
      </c>
      <c r="BX282" s="54">
        <f t="shared" si="175"/>
        <v>0</v>
      </c>
      <c r="BY282" s="54">
        <f t="shared" si="175"/>
        <v>0</v>
      </c>
      <c r="BZ282" s="54">
        <f t="shared" si="175"/>
        <v>0</v>
      </c>
      <c r="CA282" s="54">
        <f t="shared" si="175"/>
        <v>0</v>
      </c>
      <c r="CB282" s="54">
        <f t="shared" si="175"/>
        <v>0</v>
      </c>
      <c r="CC282" s="54">
        <f t="shared" si="175"/>
        <v>0</v>
      </c>
      <c r="CD282" s="54">
        <f t="shared" si="175"/>
        <v>0</v>
      </c>
      <c r="CE282" s="54">
        <f t="shared" si="175"/>
        <v>0</v>
      </c>
      <c r="CF282" s="54">
        <f t="shared" si="175"/>
        <v>0</v>
      </c>
      <c r="CG282" s="54">
        <f t="shared" si="175"/>
        <v>0</v>
      </c>
      <c r="CH282" s="9"/>
      <c r="CI282" s="10"/>
    </row>
    <row r="283" spans="1:89" s="46" customFormat="1" ht="14.1" customHeight="1" x14ac:dyDescent="0.3">
      <c r="A283" s="47">
        <f t="shared" si="169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6">SUM(K283:CG283)</f>
        <v>0</v>
      </c>
      <c r="K283" s="77">
        <f>SUM(K284:K309)/2</f>
        <v>0</v>
      </c>
      <c r="L283" s="77">
        <f t="shared" ref="L283:CG283" si="177">SUM(L284:L309)/2</f>
        <v>0</v>
      </c>
      <c r="M283" s="77">
        <f t="shared" si="177"/>
        <v>0</v>
      </c>
      <c r="N283" s="77">
        <f t="shared" si="177"/>
        <v>0</v>
      </c>
      <c r="O283" s="77">
        <f t="shared" si="177"/>
        <v>0</v>
      </c>
      <c r="P283" s="77">
        <f t="shared" si="177"/>
        <v>0</v>
      </c>
      <c r="Q283" s="77">
        <f t="shared" si="177"/>
        <v>0</v>
      </c>
      <c r="R283" s="77">
        <f t="shared" si="177"/>
        <v>0</v>
      </c>
      <c r="S283" s="77">
        <f t="shared" si="177"/>
        <v>0</v>
      </c>
      <c r="T283" s="77">
        <f t="shared" si="177"/>
        <v>0</v>
      </c>
      <c r="U283" s="77">
        <f t="shared" si="177"/>
        <v>0</v>
      </c>
      <c r="V283" s="77">
        <f t="shared" si="177"/>
        <v>0</v>
      </c>
      <c r="W283" s="77">
        <f t="shared" si="177"/>
        <v>0</v>
      </c>
      <c r="X283" s="77">
        <f t="shared" si="177"/>
        <v>0</v>
      </c>
      <c r="Y283" s="77">
        <f t="shared" si="177"/>
        <v>0</v>
      </c>
      <c r="Z283" s="77">
        <f t="shared" si="177"/>
        <v>0</v>
      </c>
      <c r="AA283" s="77">
        <f t="shared" si="177"/>
        <v>0</v>
      </c>
      <c r="AB283" s="77">
        <f t="shared" si="177"/>
        <v>0</v>
      </c>
      <c r="AC283" s="77">
        <f t="shared" si="177"/>
        <v>0</v>
      </c>
      <c r="AD283" s="77">
        <f t="shared" si="177"/>
        <v>0</v>
      </c>
      <c r="AE283" s="77">
        <f t="shared" si="177"/>
        <v>0</v>
      </c>
      <c r="AF283" s="77">
        <f t="shared" si="177"/>
        <v>0</v>
      </c>
      <c r="AG283" s="77">
        <f t="shared" si="177"/>
        <v>0</v>
      </c>
      <c r="AH283" s="77">
        <f t="shared" si="177"/>
        <v>0</v>
      </c>
      <c r="AI283" s="77">
        <f t="shared" si="177"/>
        <v>0</v>
      </c>
      <c r="AJ283" s="77">
        <f t="shared" si="177"/>
        <v>0</v>
      </c>
      <c r="AK283" s="77">
        <f t="shared" si="177"/>
        <v>0</v>
      </c>
      <c r="AL283" s="77">
        <f t="shared" si="177"/>
        <v>0</v>
      </c>
      <c r="AM283" s="77">
        <f t="shared" si="177"/>
        <v>0</v>
      </c>
      <c r="AN283" s="77">
        <f t="shared" si="177"/>
        <v>0</v>
      </c>
      <c r="AO283" s="77">
        <f t="shared" si="177"/>
        <v>0</v>
      </c>
      <c r="AP283" s="77">
        <f t="shared" si="177"/>
        <v>0</v>
      </c>
      <c r="AQ283" s="77">
        <f t="shared" si="177"/>
        <v>0</v>
      </c>
      <c r="AR283" s="77">
        <f t="shared" si="177"/>
        <v>0</v>
      </c>
      <c r="AS283" s="77">
        <f t="shared" si="177"/>
        <v>0</v>
      </c>
      <c r="AT283" s="77">
        <f t="shared" si="177"/>
        <v>0</v>
      </c>
      <c r="AU283" s="77">
        <f t="shared" si="177"/>
        <v>0</v>
      </c>
      <c r="AV283" s="77">
        <f t="shared" si="177"/>
        <v>0</v>
      </c>
      <c r="AW283" s="77">
        <f t="shared" si="177"/>
        <v>0</v>
      </c>
      <c r="AX283" s="77">
        <f t="shared" si="177"/>
        <v>0</v>
      </c>
      <c r="AY283" s="77">
        <f t="shared" si="177"/>
        <v>0</v>
      </c>
      <c r="AZ283" s="77">
        <f t="shared" si="177"/>
        <v>0</v>
      </c>
      <c r="BA283" s="77">
        <f t="shared" si="177"/>
        <v>0</v>
      </c>
      <c r="BB283" s="77">
        <f t="shared" si="177"/>
        <v>0</v>
      </c>
      <c r="BC283" s="77">
        <f t="shared" ref="BC283:CF283" si="178">SUM(BC284:BC309)/2</f>
        <v>0</v>
      </c>
      <c r="BD283" s="77">
        <f t="shared" si="178"/>
        <v>0</v>
      </c>
      <c r="BE283" s="77">
        <f t="shared" si="178"/>
        <v>0</v>
      </c>
      <c r="BF283" s="77">
        <f t="shared" si="178"/>
        <v>0</v>
      </c>
      <c r="BG283" s="77">
        <f t="shared" si="178"/>
        <v>0</v>
      </c>
      <c r="BH283" s="77">
        <f t="shared" si="178"/>
        <v>0</v>
      </c>
      <c r="BI283" s="77">
        <f t="shared" si="178"/>
        <v>0</v>
      </c>
      <c r="BJ283" s="77">
        <f t="shared" si="178"/>
        <v>0</v>
      </c>
      <c r="BK283" s="77">
        <f t="shared" si="178"/>
        <v>0</v>
      </c>
      <c r="BL283" s="77">
        <f t="shared" si="178"/>
        <v>0</v>
      </c>
      <c r="BM283" s="77">
        <f t="shared" si="178"/>
        <v>0</v>
      </c>
      <c r="BN283" s="77">
        <f t="shared" si="178"/>
        <v>0</v>
      </c>
      <c r="BO283" s="77">
        <f t="shared" si="178"/>
        <v>0</v>
      </c>
      <c r="BP283" s="77">
        <f t="shared" si="178"/>
        <v>0</v>
      </c>
      <c r="BQ283" s="77">
        <f t="shared" si="178"/>
        <v>0</v>
      </c>
      <c r="BR283" s="77">
        <f t="shared" si="178"/>
        <v>0</v>
      </c>
      <c r="BS283" s="77">
        <f t="shared" si="178"/>
        <v>0</v>
      </c>
      <c r="BT283" s="77">
        <f t="shared" si="178"/>
        <v>0</v>
      </c>
      <c r="BU283" s="77">
        <f t="shared" si="178"/>
        <v>0</v>
      </c>
      <c r="BV283" s="77">
        <f t="shared" si="178"/>
        <v>0</v>
      </c>
      <c r="BW283" s="77">
        <f t="shared" si="178"/>
        <v>0</v>
      </c>
      <c r="BX283" s="77">
        <f t="shared" si="178"/>
        <v>0</v>
      </c>
      <c r="BY283" s="77">
        <f t="shared" si="178"/>
        <v>0</v>
      </c>
      <c r="BZ283" s="77">
        <f t="shared" si="178"/>
        <v>0</v>
      </c>
      <c r="CA283" s="77">
        <f t="shared" si="178"/>
        <v>0</v>
      </c>
      <c r="CB283" s="77">
        <f t="shared" si="178"/>
        <v>0</v>
      </c>
      <c r="CC283" s="77">
        <f t="shared" si="178"/>
        <v>0</v>
      </c>
      <c r="CD283" s="77">
        <f t="shared" si="178"/>
        <v>0</v>
      </c>
      <c r="CE283" s="77">
        <f t="shared" si="178"/>
        <v>0</v>
      </c>
      <c r="CF283" s="77">
        <f t="shared" si="178"/>
        <v>0</v>
      </c>
      <c r="CG283" s="78">
        <f t="shared" si="177"/>
        <v>0</v>
      </c>
      <c r="CH283" s="9">
        <f>LEN(H284)</f>
        <v>0</v>
      </c>
      <c r="CI283" s="10"/>
      <c r="CK283" s="46">
        <f t="shared" si="173"/>
        <v>0</v>
      </c>
    </row>
    <row r="284" spans="1:89" s="46" customFormat="1" ht="14.1" customHeight="1" x14ac:dyDescent="0.3">
      <c r="A284" s="47">
        <f t="shared" si="169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6"/>
        <v>0</v>
      </c>
      <c r="K284" s="77">
        <f>SUM(K285:K290)</f>
        <v>0</v>
      </c>
      <c r="L284" s="77">
        <f t="shared" ref="L284:CG284" si="179">SUM(L285:L290)</f>
        <v>0</v>
      </c>
      <c r="M284" s="77">
        <f t="shared" si="179"/>
        <v>0</v>
      </c>
      <c r="N284" s="77">
        <f t="shared" si="179"/>
        <v>0</v>
      </c>
      <c r="O284" s="77">
        <f t="shared" si="179"/>
        <v>0</v>
      </c>
      <c r="P284" s="77">
        <f t="shared" si="179"/>
        <v>0</v>
      </c>
      <c r="Q284" s="77">
        <f t="shared" si="179"/>
        <v>0</v>
      </c>
      <c r="R284" s="77">
        <f t="shared" si="179"/>
        <v>0</v>
      </c>
      <c r="S284" s="77">
        <f t="shared" si="179"/>
        <v>0</v>
      </c>
      <c r="T284" s="77">
        <f t="shared" si="179"/>
        <v>0</v>
      </c>
      <c r="U284" s="77">
        <f t="shared" si="179"/>
        <v>0</v>
      </c>
      <c r="V284" s="77">
        <f t="shared" si="179"/>
        <v>0</v>
      </c>
      <c r="W284" s="77">
        <f t="shared" si="179"/>
        <v>0</v>
      </c>
      <c r="X284" s="77">
        <f t="shared" si="179"/>
        <v>0</v>
      </c>
      <c r="Y284" s="77">
        <f t="shared" si="179"/>
        <v>0</v>
      </c>
      <c r="Z284" s="77">
        <f t="shared" si="179"/>
        <v>0</v>
      </c>
      <c r="AA284" s="77">
        <f t="shared" si="179"/>
        <v>0</v>
      </c>
      <c r="AB284" s="77">
        <f t="shared" si="179"/>
        <v>0</v>
      </c>
      <c r="AC284" s="77">
        <f t="shared" si="179"/>
        <v>0</v>
      </c>
      <c r="AD284" s="77">
        <f t="shared" si="179"/>
        <v>0</v>
      </c>
      <c r="AE284" s="77">
        <f t="shared" si="179"/>
        <v>0</v>
      </c>
      <c r="AF284" s="77">
        <f t="shared" si="179"/>
        <v>0</v>
      </c>
      <c r="AG284" s="77">
        <f t="shared" si="179"/>
        <v>0</v>
      </c>
      <c r="AH284" s="77">
        <f t="shared" si="179"/>
        <v>0</v>
      </c>
      <c r="AI284" s="77">
        <f t="shared" si="179"/>
        <v>0</v>
      </c>
      <c r="AJ284" s="77">
        <f t="shared" si="179"/>
        <v>0</v>
      </c>
      <c r="AK284" s="77">
        <f t="shared" si="179"/>
        <v>0</v>
      </c>
      <c r="AL284" s="77">
        <f t="shared" si="179"/>
        <v>0</v>
      </c>
      <c r="AM284" s="77">
        <f t="shared" si="179"/>
        <v>0</v>
      </c>
      <c r="AN284" s="77">
        <f t="shared" si="179"/>
        <v>0</v>
      </c>
      <c r="AO284" s="77">
        <f t="shared" si="179"/>
        <v>0</v>
      </c>
      <c r="AP284" s="77">
        <f t="shared" si="179"/>
        <v>0</v>
      </c>
      <c r="AQ284" s="77">
        <f t="shared" si="179"/>
        <v>0</v>
      </c>
      <c r="AR284" s="77">
        <f t="shared" si="179"/>
        <v>0</v>
      </c>
      <c r="AS284" s="77">
        <f t="shared" si="179"/>
        <v>0</v>
      </c>
      <c r="AT284" s="77">
        <f t="shared" si="179"/>
        <v>0</v>
      </c>
      <c r="AU284" s="77">
        <f t="shared" si="179"/>
        <v>0</v>
      </c>
      <c r="AV284" s="77">
        <f t="shared" si="179"/>
        <v>0</v>
      </c>
      <c r="AW284" s="77">
        <f t="shared" si="179"/>
        <v>0</v>
      </c>
      <c r="AX284" s="77">
        <f t="shared" si="179"/>
        <v>0</v>
      </c>
      <c r="AY284" s="77">
        <f t="shared" si="179"/>
        <v>0</v>
      </c>
      <c r="AZ284" s="77">
        <f t="shared" si="179"/>
        <v>0</v>
      </c>
      <c r="BA284" s="77">
        <f t="shared" si="179"/>
        <v>0</v>
      </c>
      <c r="BB284" s="77">
        <f t="shared" si="179"/>
        <v>0</v>
      </c>
      <c r="BC284" s="77">
        <f t="shared" si="179"/>
        <v>0</v>
      </c>
      <c r="BD284" s="77">
        <f t="shared" si="179"/>
        <v>0</v>
      </c>
      <c r="BE284" s="77">
        <f t="shared" si="179"/>
        <v>0</v>
      </c>
      <c r="BF284" s="77">
        <f t="shared" si="179"/>
        <v>0</v>
      </c>
      <c r="BG284" s="77">
        <f t="shared" si="179"/>
        <v>0</v>
      </c>
      <c r="BH284" s="77">
        <f t="shared" si="179"/>
        <v>0</v>
      </c>
      <c r="BI284" s="77">
        <f t="shared" si="179"/>
        <v>0</v>
      </c>
      <c r="BJ284" s="77">
        <f t="shared" si="179"/>
        <v>0</v>
      </c>
      <c r="BK284" s="77">
        <f t="shared" si="179"/>
        <v>0</v>
      </c>
      <c r="BL284" s="77">
        <f t="shared" si="179"/>
        <v>0</v>
      </c>
      <c r="BM284" s="77">
        <f t="shared" si="179"/>
        <v>0</v>
      </c>
      <c r="BN284" s="77">
        <f t="shared" si="179"/>
        <v>0</v>
      </c>
      <c r="BO284" s="77">
        <f t="shared" si="179"/>
        <v>0</v>
      </c>
      <c r="BP284" s="77">
        <f t="shared" si="179"/>
        <v>0</v>
      </c>
      <c r="BQ284" s="77">
        <f t="shared" si="179"/>
        <v>0</v>
      </c>
      <c r="BR284" s="77">
        <f t="shared" si="179"/>
        <v>0</v>
      </c>
      <c r="BS284" s="77">
        <f t="shared" si="179"/>
        <v>0</v>
      </c>
      <c r="BT284" s="77">
        <f t="shared" si="179"/>
        <v>0</v>
      </c>
      <c r="BU284" s="77">
        <f t="shared" si="179"/>
        <v>0</v>
      </c>
      <c r="BV284" s="77">
        <f t="shared" si="179"/>
        <v>0</v>
      </c>
      <c r="BW284" s="77">
        <f t="shared" si="179"/>
        <v>0</v>
      </c>
      <c r="BX284" s="77">
        <f t="shared" si="179"/>
        <v>0</v>
      </c>
      <c r="BY284" s="77">
        <f t="shared" si="179"/>
        <v>0</v>
      </c>
      <c r="BZ284" s="77">
        <f t="shared" si="179"/>
        <v>0</v>
      </c>
      <c r="CA284" s="77">
        <f t="shared" si="179"/>
        <v>0</v>
      </c>
      <c r="CB284" s="77">
        <f t="shared" si="179"/>
        <v>0</v>
      </c>
      <c r="CC284" s="77">
        <f t="shared" si="179"/>
        <v>0</v>
      </c>
      <c r="CD284" s="77">
        <f t="shared" si="179"/>
        <v>0</v>
      </c>
      <c r="CE284" s="77">
        <f t="shared" si="179"/>
        <v>0</v>
      </c>
      <c r="CF284" s="77">
        <f t="shared" si="179"/>
        <v>0</v>
      </c>
      <c r="CG284" s="78">
        <f t="shared" si="179"/>
        <v>0</v>
      </c>
      <c r="CH284" s="9">
        <f>LEN(H285)</f>
        <v>16</v>
      </c>
      <c r="CI284" s="10"/>
      <c r="CK284" s="46">
        <f t="shared" si="173"/>
        <v>0</v>
      </c>
    </row>
    <row r="285" spans="1:89" s="46" customFormat="1" ht="14.1" customHeight="1" x14ac:dyDescent="0.3">
      <c r="A285" s="47">
        <f t="shared" si="169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6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3"/>
        <v>0</v>
      </c>
    </row>
    <row r="286" spans="1:89" s="46" customFormat="1" ht="14.1" customHeight="1" x14ac:dyDescent="0.3">
      <c r="A286" s="47">
        <f t="shared" si="169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6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3"/>
        <v>0</v>
      </c>
    </row>
    <row r="287" spans="1:89" s="46" customFormat="1" ht="14.1" customHeight="1" x14ac:dyDescent="0.3">
      <c r="A287" s="47">
        <f t="shared" si="169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6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3"/>
        <v>0</v>
      </c>
    </row>
    <row r="288" spans="1:89" s="46" customFormat="1" ht="14.1" customHeight="1" x14ac:dyDescent="0.3">
      <c r="A288" s="47">
        <f t="shared" si="169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6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3"/>
        <v>0</v>
      </c>
    </row>
    <row r="289" spans="1:89" s="46" customFormat="1" ht="14.1" customHeight="1" x14ac:dyDescent="0.3">
      <c r="A289" s="47">
        <f t="shared" si="169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6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3"/>
        <v>0</v>
      </c>
    </row>
    <row r="290" spans="1:89" s="46" customFormat="1" ht="14.1" customHeight="1" x14ac:dyDescent="0.3">
      <c r="A290" s="47">
        <f t="shared" si="169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6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3"/>
        <v>0</v>
      </c>
    </row>
    <row r="291" spans="1:89" s="46" customFormat="1" ht="14.1" customHeight="1" x14ac:dyDescent="0.3">
      <c r="A291" s="47">
        <f t="shared" si="169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6"/>
        <v>0</v>
      </c>
      <c r="K291" s="77">
        <f>SUM(K292:K297)</f>
        <v>0</v>
      </c>
      <c r="L291" s="77">
        <f t="shared" ref="L291:CG291" si="180">SUM(L292:L297)</f>
        <v>0</v>
      </c>
      <c r="M291" s="77">
        <f t="shared" si="180"/>
        <v>0</v>
      </c>
      <c r="N291" s="77">
        <f t="shared" si="180"/>
        <v>0</v>
      </c>
      <c r="O291" s="77">
        <f t="shared" si="180"/>
        <v>0</v>
      </c>
      <c r="P291" s="77">
        <f t="shared" si="180"/>
        <v>0</v>
      </c>
      <c r="Q291" s="77">
        <f t="shared" si="180"/>
        <v>0</v>
      </c>
      <c r="R291" s="77">
        <f t="shared" si="180"/>
        <v>0</v>
      </c>
      <c r="S291" s="77">
        <f t="shared" si="180"/>
        <v>0</v>
      </c>
      <c r="T291" s="77">
        <f t="shared" si="180"/>
        <v>0</v>
      </c>
      <c r="U291" s="77">
        <f t="shared" si="180"/>
        <v>0</v>
      </c>
      <c r="V291" s="77">
        <f t="shared" si="180"/>
        <v>0</v>
      </c>
      <c r="W291" s="77">
        <f t="shared" si="180"/>
        <v>0</v>
      </c>
      <c r="X291" s="77">
        <f t="shared" si="180"/>
        <v>0</v>
      </c>
      <c r="Y291" s="77">
        <f t="shared" si="180"/>
        <v>0</v>
      </c>
      <c r="Z291" s="77">
        <f t="shared" si="180"/>
        <v>0</v>
      </c>
      <c r="AA291" s="77">
        <f t="shared" si="180"/>
        <v>0</v>
      </c>
      <c r="AB291" s="77">
        <f t="shared" si="180"/>
        <v>0</v>
      </c>
      <c r="AC291" s="77">
        <f t="shared" si="180"/>
        <v>0</v>
      </c>
      <c r="AD291" s="77">
        <f t="shared" si="180"/>
        <v>0</v>
      </c>
      <c r="AE291" s="77">
        <f t="shared" si="180"/>
        <v>0</v>
      </c>
      <c r="AF291" s="77">
        <f t="shared" si="180"/>
        <v>0</v>
      </c>
      <c r="AG291" s="77">
        <f t="shared" si="180"/>
        <v>0</v>
      </c>
      <c r="AH291" s="77">
        <f t="shared" si="180"/>
        <v>0</v>
      </c>
      <c r="AI291" s="77">
        <f t="shared" si="180"/>
        <v>0</v>
      </c>
      <c r="AJ291" s="77">
        <f t="shared" si="180"/>
        <v>0</v>
      </c>
      <c r="AK291" s="77">
        <f t="shared" si="180"/>
        <v>0</v>
      </c>
      <c r="AL291" s="77">
        <f t="shared" si="180"/>
        <v>0</v>
      </c>
      <c r="AM291" s="77">
        <f t="shared" si="180"/>
        <v>0</v>
      </c>
      <c r="AN291" s="77">
        <f t="shared" si="180"/>
        <v>0</v>
      </c>
      <c r="AO291" s="77">
        <f t="shared" si="180"/>
        <v>0</v>
      </c>
      <c r="AP291" s="77">
        <f t="shared" si="180"/>
        <v>0</v>
      </c>
      <c r="AQ291" s="77">
        <f t="shared" si="180"/>
        <v>0</v>
      </c>
      <c r="AR291" s="77">
        <f t="shared" si="180"/>
        <v>0</v>
      </c>
      <c r="AS291" s="77">
        <f t="shared" si="180"/>
        <v>0</v>
      </c>
      <c r="AT291" s="77">
        <f t="shared" si="180"/>
        <v>0</v>
      </c>
      <c r="AU291" s="77">
        <f t="shared" si="180"/>
        <v>0</v>
      </c>
      <c r="AV291" s="77">
        <f t="shared" si="180"/>
        <v>0</v>
      </c>
      <c r="AW291" s="77">
        <f t="shared" si="180"/>
        <v>0</v>
      </c>
      <c r="AX291" s="77">
        <f t="shared" si="180"/>
        <v>0</v>
      </c>
      <c r="AY291" s="77">
        <f t="shared" si="180"/>
        <v>0</v>
      </c>
      <c r="AZ291" s="77">
        <f t="shared" si="180"/>
        <v>0</v>
      </c>
      <c r="BA291" s="77">
        <f t="shared" si="180"/>
        <v>0</v>
      </c>
      <c r="BB291" s="77">
        <f t="shared" si="180"/>
        <v>0</v>
      </c>
      <c r="BC291" s="77">
        <f t="shared" si="180"/>
        <v>0</v>
      </c>
      <c r="BD291" s="77">
        <f t="shared" si="180"/>
        <v>0</v>
      </c>
      <c r="BE291" s="77">
        <f t="shared" si="180"/>
        <v>0</v>
      </c>
      <c r="BF291" s="77">
        <f t="shared" si="180"/>
        <v>0</v>
      </c>
      <c r="BG291" s="77">
        <f t="shared" si="180"/>
        <v>0</v>
      </c>
      <c r="BH291" s="77">
        <f t="shared" si="180"/>
        <v>0</v>
      </c>
      <c r="BI291" s="77">
        <f t="shared" si="180"/>
        <v>0</v>
      </c>
      <c r="BJ291" s="77">
        <f t="shared" si="180"/>
        <v>0</v>
      </c>
      <c r="BK291" s="77">
        <f t="shared" si="180"/>
        <v>0</v>
      </c>
      <c r="BL291" s="77">
        <f t="shared" si="180"/>
        <v>0</v>
      </c>
      <c r="BM291" s="77">
        <f t="shared" si="180"/>
        <v>0</v>
      </c>
      <c r="BN291" s="77">
        <f t="shared" si="180"/>
        <v>0</v>
      </c>
      <c r="BO291" s="77">
        <f t="shared" si="180"/>
        <v>0</v>
      </c>
      <c r="BP291" s="77">
        <f t="shared" si="180"/>
        <v>0</v>
      </c>
      <c r="BQ291" s="77">
        <f t="shared" si="180"/>
        <v>0</v>
      </c>
      <c r="BR291" s="77">
        <f t="shared" si="180"/>
        <v>0</v>
      </c>
      <c r="BS291" s="77">
        <f t="shared" si="180"/>
        <v>0</v>
      </c>
      <c r="BT291" s="77">
        <f t="shared" si="180"/>
        <v>0</v>
      </c>
      <c r="BU291" s="77">
        <f t="shared" si="180"/>
        <v>0</v>
      </c>
      <c r="BV291" s="77">
        <f t="shared" si="180"/>
        <v>0</v>
      </c>
      <c r="BW291" s="77">
        <f t="shared" si="180"/>
        <v>0</v>
      </c>
      <c r="BX291" s="77">
        <f t="shared" si="180"/>
        <v>0</v>
      </c>
      <c r="BY291" s="77">
        <f t="shared" si="180"/>
        <v>0</v>
      </c>
      <c r="BZ291" s="77">
        <f t="shared" si="180"/>
        <v>0</v>
      </c>
      <c r="CA291" s="77">
        <f t="shared" si="180"/>
        <v>0</v>
      </c>
      <c r="CB291" s="77">
        <f t="shared" si="180"/>
        <v>0</v>
      </c>
      <c r="CC291" s="77">
        <f t="shared" si="180"/>
        <v>0</v>
      </c>
      <c r="CD291" s="77">
        <f t="shared" si="180"/>
        <v>0</v>
      </c>
      <c r="CE291" s="77">
        <f t="shared" si="180"/>
        <v>0</v>
      </c>
      <c r="CF291" s="77">
        <f t="shared" si="180"/>
        <v>0</v>
      </c>
      <c r="CG291" s="78">
        <f t="shared" si="180"/>
        <v>0</v>
      </c>
      <c r="CH291" s="9">
        <v>1</v>
      </c>
      <c r="CI291" s="10"/>
      <c r="CK291" s="46">
        <f t="shared" si="173"/>
        <v>0</v>
      </c>
    </row>
    <row r="292" spans="1:89" s="46" customFormat="1" ht="14.1" customHeight="1" x14ac:dyDescent="0.3">
      <c r="A292" s="47">
        <f t="shared" si="169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6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9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6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9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6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9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6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9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6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9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6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9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6"/>
        <v>0</v>
      </c>
      <c r="K298" s="77">
        <f>SUM(K299:K304)</f>
        <v>0</v>
      </c>
      <c r="L298" s="77">
        <f t="shared" ref="L298:CG298" si="181">SUM(L299:L304)</f>
        <v>0</v>
      </c>
      <c r="M298" s="77">
        <f t="shared" si="181"/>
        <v>0</v>
      </c>
      <c r="N298" s="77">
        <f t="shared" si="181"/>
        <v>0</v>
      </c>
      <c r="O298" s="77">
        <f t="shared" si="181"/>
        <v>0</v>
      </c>
      <c r="P298" s="77">
        <f t="shared" si="181"/>
        <v>0</v>
      </c>
      <c r="Q298" s="77">
        <f t="shared" si="181"/>
        <v>0</v>
      </c>
      <c r="R298" s="77">
        <f t="shared" si="181"/>
        <v>0</v>
      </c>
      <c r="S298" s="77">
        <f t="shared" si="181"/>
        <v>0</v>
      </c>
      <c r="T298" s="77">
        <f t="shared" si="181"/>
        <v>0</v>
      </c>
      <c r="U298" s="77">
        <f t="shared" si="181"/>
        <v>0</v>
      </c>
      <c r="V298" s="77">
        <f t="shared" si="181"/>
        <v>0</v>
      </c>
      <c r="W298" s="77">
        <f t="shared" si="181"/>
        <v>0</v>
      </c>
      <c r="X298" s="77">
        <f t="shared" si="181"/>
        <v>0</v>
      </c>
      <c r="Y298" s="77">
        <f t="shared" si="181"/>
        <v>0</v>
      </c>
      <c r="Z298" s="77">
        <f t="shared" si="181"/>
        <v>0</v>
      </c>
      <c r="AA298" s="77">
        <f t="shared" si="181"/>
        <v>0</v>
      </c>
      <c r="AB298" s="77">
        <f t="shared" si="181"/>
        <v>0</v>
      </c>
      <c r="AC298" s="77">
        <f t="shared" si="181"/>
        <v>0</v>
      </c>
      <c r="AD298" s="77">
        <f t="shared" si="181"/>
        <v>0</v>
      </c>
      <c r="AE298" s="77">
        <f t="shared" si="181"/>
        <v>0</v>
      </c>
      <c r="AF298" s="77">
        <f t="shared" si="181"/>
        <v>0</v>
      </c>
      <c r="AG298" s="77">
        <f t="shared" si="181"/>
        <v>0</v>
      </c>
      <c r="AH298" s="77">
        <f t="shared" si="181"/>
        <v>0</v>
      </c>
      <c r="AI298" s="77">
        <f t="shared" si="181"/>
        <v>0</v>
      </c>
      <c r="AJ298" s="77">
        <f t="shared" si="181"/>
        <v>0</v>
      </c>
      <c r="AK298" s="77">
        <f t="shared" si="181"/>
        <v>0</v>
      </c>
      <c r="AL298" s="77">
        <f t="shared" si="181"/>
        <v>0</v>
      </c>
      <c r="AM298" s="77">
        <f t="shared" si="181"/>
        <v>0</v>
      </c>
      <c r="AN298" s="77">
        <f t="shared" si="181"/>
        <v>0</v>
      </c>
      <c r="AO298" s="77">
        <f t="shared" si="181"/>
        <v>0</v>
      </c>
      <c r="AP298" s="77">
        <f t="shared" si="181"/>
        <v>0</v>
      </c>
      <c r="AQ298" s="77">
        <f t="shared" si="181"/>
        <v>0</v>
      </c>
      <c r="AR298" s="77">
        <f t="shared" si="181"/>
        <v>0</v>
      </c>
      <c r="AS298" s="77">
        <f t="shared" si="181"/>
        <v>0</v>
      </c>
      <c r="AT298" s="77">
        <f t="shared" si="181"/>
        <v>0</v>
      </c>
      <c r="AU298" s="77">
        <f t="shared" si="181"/>
        <v>0</v>
      </c>
      <c r="AV298" s="77">
        <f t="shared" si="181"/>
        <v>0</v>
      </c>
      <c r="AW298" s="77">
        <f t="shared" si="181"/>
        <v>0</v>
      </c>
      <c r="AX298" s="77">
        <f t="shared" si="181"/>
        <v>0</v>
      </c>
      <c r="AY298" s="77">
        <f t="shared" si="181"/>
        <v>0</v>
      </c>
      <c r="AZ298" s="77">
        <f t="shared" si="181"/>
        <v>0</v>
      </c>
      <c r="BA298" s="77">
        <f t="shared" si="181"/>
        <v>0</v>
      </c>
      <c r="BB298" s="77">
        <f t="shared" si="181"/>
        <v>0</v>
      </c>
      <c r="BC298" s="77">
        <f t="shared" si="181"/>
        <v>0</v>
      </c>
      <c r="BD298" s="77">
        <f t="shared" si="181"/>
        <v>0</v>
      </c>
      <c r="BE298" s="77">
        <f t="shared" si="181"/>
        <v>0</v>
      </c>
      <c r="BF298" s="77">
        <f t="shared" si="181"/>
        <v>0</v>
      </c>
      <c r="BG298" s="77">
        <f t="shared" si="181"/>
        <v>0</v>
      </c>
      <c r="BH298" s="77">
        <f t="shared" si="181"/>
        <v>0</v>
      </c>
      <c r="BI298" s="77">
        <f t="shared" si="181"/>
        <v>0</v>
      </c>
      <c r="BJ298" s="77">
        <f t="shared" si="181"/>
        <v>0</v>
      </c>
      <c r="BK298" s="77">
        <f t="shared" si="181"/>
        <v>0</v>
      </c>
      <c r="BL298" s="77">
        <f t="shared" si="181"/>
        <v>0</v>
      </c>
      <c r="BM298" s="77">
        <f t="shared" si="181"/>
        <v>0</v>
      </c>
      <c r="BN298" s="77">
        <f t="shared" si="181"/>
        <v>0</v>
      </c>
      <c r="BO298" s="77">
        <f t="shared" si="181"/>
        <v>0</v>
      </c>
      <c r="BP298" s="77">
        <f t="shared" si="181"/>
        <v>0</v>
      </c>
      <c r="BQ298" s="77">
        <f t="shared" si="181"/>
        <v>0</v>
      </c>
      <c r="BR298" s="77">
        <f t="shared" si="181"/>
        <v>0</v>
      </c>
      <c r="BS298" s="77">
        <f t="shared" si="181"/>
        <v>0</v>
      </c>
      <c r="BT298" s="77">
        <f t="shared" si="181"/>
        <v>0</v>
      </c>
      <c r="BU298" s="77">
        <f t="shared" si="181"/>
        <v>0</v>
      </c>
      <c r="BV298" s="77">
        <f t="shared" si="181"/>
        <v>0</v>
      </c>
      <c r="BW298" s="77">
        <f t="shared" si="181"/>
        <v>0</v>
      </c>
      <c r="BX298" s="77">
        <f t="shared" si="181"/>
        <v>0</v>
      </c>
      <c r="BY298" s="77">
        <f t="shared" si="181"/>
        <v>0</v>
      </c>
      <c r="BZ298" s="77">
        <f t="shared" si="181"/>
        <v>0</v>
      </c>
      <c r="CA298" s="77">
        <f t="shared" si="181"/>
        <v>0</v>
      </c>
      <c r="CB298" s="77">
        <f t="shared" si="181"/>
        <v>0</v>
      </c>
      <c r="CC298" s="77">
        <f t="shared" si="181"/>
        <v>0</v>
      </c>
      <c r="CD298" s="77">
        <f t="shared" si="181"/>
        <v>0</v>
      </c>
      <c r="CE298" s="77">
        <f t="shared" si="181"/>
        <v>0</v>
      </c>
      <c r="CF298" s="77">
        <f t="shared" si="181"/>
        <v>0</v>
      </c>
      <c r="CG298" s="78">
        <f t="shared" si="181"/>
        <v>0</v>
      </c>
      <c r="CH298" s="9"/>
      <c r="CI298" s="10"/>
    </row>
    <row r="299" spans="1:89" s="46" customFormat="1" ht="14.1" customHeight="1" x14ac:dyDescent="0.3">
      <c r="A299" s="47">
        <f t="shared" si="169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6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9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6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9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6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2">IF(J302&gt;0,1,0)</f>
        <v>0</v>
      </c>
    </row>
    <row r="302" spans="1:89" s="46" customFormat="1" ht="14.1" customHeight="1" x14ac:dyDescent="0.3">
      <c r="A302" s="47">
        <f t="shared" si="169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6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2"/>
        <v>0</v>
      </c>
    </row>
    <row r="303" spans="1:89" s="46" customFormat="1" ht="14.1" customHeight="1" x14ac:dyDescent="0.3">
      <c r="A303" s="47">
        <f t="shared" si="169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6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2"/>
        <v>0</v>
      </c>
    </row>
    <row r="304" spans="1:89" s="46" customFormat="1" ht="14.1" customHeight="1" x14ac:dyDescent="0.3">
      <c r="A304" s="47">
        <f t="shared" si="169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6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2"/>
        <v>0</v>
      </c>
    </row>
    <row r="305" spans="1:89" s="46" customFormat="1" ht="14.1" customHeight="1" x14ac:dyDescent="0.3">
      <c r="A305" s="47">
        <f t="shared" si="169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6"/>
        <v>0</v>
      </c>
      <c r="K305" s="77">
        <f>SUM(K306:K309)</f>
        <v>0</v>
      </c>
      <c r="L305" s="77">
        <f t="shared" ref="L305:CG305" si="183">SUM(L306:L309)</f>
        <v>0</v>
      </c>
      <c r="M305" s="77">
        <f t="shared" si="183"/>
        <v>0</v>
      </c>
      <c r="N305" s="77">
        <f t="shared" si="183"/>
        <v>0</v>
      </c>
      <c r="O305" s="77">
        <f t="shared" si="183"/>
        <v>0</v>
      </c>
      <c r="P305" s="77">
        <f t="shared" si="183"/>
        <v>0</v>
      </c>
      <c r="Q305" s="77">
        <f t="shared" si="183"/>
        <v>0</v>
      </c>
      <c r="R305" s="77">
        <f t="shared" si="183"/>
        <v>0</v>
      </c>
      <c r="S305" s="77">
        <f t="shared" si="183"/>
        <v>0</v>
      </c>
      <c r="T305" s="77">
        <f t="shared" si="183"/>
        <v>0</v>
      </c>
      <c r="U305" s="77">
        <f t="shared" si="183"/>
        <v>0</v>
      </c>
      <c r="V305" s="77">
        <f t="shared" si="183"/>
        <v>0</v>
      </c>
      <c r="W305" s="77">
        <f t="shared" si="183"/>
        <v>0</v>
      </c>
      <c r="X305" s="77">
        <f t="shared" si="183"/>
        <v>0</v>
      </c>
      <c r="Y305" s="77">
        <f t="shared" si="183"/>
        <v>0</v>
      </c>
      <c r="Z305" s="77">
        <f t="shared" si="183"/>
        <v>0</v>
      </c>
      <c r="AA305" s="77">
        <f t="shared" si="183"/>
        <v>0</v>
      </c>
      <c r="AB305" s="77">
        <f t="shared" si="183"/>
        <v>0</v>
      </c>
      <c r="AC305" s="77">
        <f t="shared" si="183"/>
        <v>0</v>
      </c>
      <c r="AD305" s="77">
        <f t="shared" si="183"/>
        <v>0</v>
      </c>
      <c r="AE305" s="77">
        <f t="shared" si="183"/>
        <v>0</v>
      </c>
      <c r="AF305" s="77">
        <f t="shared" si="183"/>
        <v>0</v>
      </c>
      <c r="AG305" s="77">
        <f t="shared" si="183"/>
        <v>0</v>
      </c>
      <c r="AH305" s="77">
        <f t="shared" si="183"/>
        <v>0</v>
      </c>
      <c r="AI305" s="77">
        <f t="shared" si="183"/>
        <v>0</v>
      </c>
      <c r="AJ305" s="77">
        <f t="shared" si="183"/>
        <v>0</v>
      </c>
      <c r="AK305" s="77">
        <f t="shared" si="183"/>
        <v>0</v>
      </c>
      <c r="AL305" s="77">
        <f t="shared" si="183"/>
        <v>0</v>
      </c>
      <c r="AM305" s="77">
        <f t="shared" si="183"/>
        <v>0</v>
      </c>
      <c r="AN305" s="77">
        <f t="shared" si="183"/>
        <v>0</v>
      </c>
      <c r="AO305" s="77">
        <f t="shared" si="183"/>
        <v>0</v>
      </c>
      <c r="AP305" s="77">
        <f t="shared" si="183"/>
        <v>0</v>
      </c>
      <c r="AQ305" s="77">
        <f t="shared" si="183"/>
        <v>0</v>
      </c>
      <c r="AR305" s="77">
        <f t="shared" si="183"/>
        <v>0</v>
      </c>
      <c r="AS305" s="77">
        <f t="shared" si="183"/>
        <v>0</v>
      </c>
      <c r="AT305" s="77">
        <f t="shared" si="183"/>
        <v>0</v>
      </c>
      <c r="AU305" s="77">
        <f t="shared" si="183"/>
        <v>0</v>
      </c>
      <c r="AV305" s="77">
        <f t="shared" si="183"/>
        <v>0</v>
      </c>
      <c r="AW305" s="77">
        <f t="shared" si="183"/>
        <v>0</v>
      </c>
      <c r="AX305" s="77">
        <f t="shared" si="183"/>
        <v>0</v>
      </c>
      <c r="AY305" s="77">
        <f t="shared" si="183"/>
        <v>0</v>
      </c>
      <c r="AZ305" s="77">
        <f t="shared" si="183"/>
        <v>0</v>
      </c>
      <c r="BA305" s="77">
        <f t="shared" si="183"/>
        <v>0</v>
      </c>
      <c r="BB305" s="77">
        <f t="shared" si="183"/>
        <v>0</v>
      </c>
      <c r="BC305" s="77">
        <f t="shared" si="183"/>
        <v>0</v>
      </c>
      <c r="BD305" s="77">
        <f t="shared" si="183"/>
        <v>0</v>
      </c>
      <c r="BE305" s="77">
        <f t="shared" si="183"/>
        <v>0</v>
      </c>
      <c r="BF305" s="77">
        <f t="shared" si="183"/>
        <v>0</v>
      </c>
      <c r="BG305" s="77">
        <f t="shared" si="183"/>
        <v>0</v>
      </c>
      <c r="BH305" s="77">
        <f t="shared" si="183"/>
        <v>0</v>
      </c>
      <c r="BI305" s="77">
        <f t="shared" si="183"/>
        <v>0</v>
      </c>
      <c r="BJ305" s="77">
        <f t="shared" si="183"/>
        <v>0</v>
      </c>
      <c r="BK305" s="77">
        <f t="shared" si="183"/>
        <v>0</v>
      </c>
      <c r="BL305" s="77">
        <f t="shared" si="183"/>
        <v>0</v>
      </c>
      <c r="BM305" s="77">
        <f t="shared" si="183"/>
        <v>0</v>
      </c>
      <c r="BN305" s="77">
        <f t="shared" si="183"/>
        <v>0</v>
      </c>
      <c r="BO305" s="77">
        <f t="shared" si="183"/>
        <v>0</v>
      </c>
      <c r="BP305" s="77">
        <f t="shared" si="183"/>
        <v>0</v>
      </c>
      <c r="BQ305" s="77">
        <f t="shared" si="183"/>
        <v>0</v>
      </c>
      <c r="BR305" s="77">
        <f t="shared" si="183"/>
        <v>0</v>
      </c>
      <c r="BS305" s="77">
        <f t="shared" si="183"/>
        <v>0</v>
      </c>
      <c r="BT305" s="77">
        <f t="shared" si="183"/>
        <v>0</v>
      </c>
      <c r="BU305" s="77">
        <f t="shared" si="183"/>
        <v>0</v>
      </c>
      <c r="BV305" s="77">
        <f t="shared" si="183"/>
        <v>0</v>
      </c>
      <c r="BW305" s="77">
        <f t="shared" si="183"/>
        <v>0</v>
      </c>
      <c r="BX305" s="77">
        <f t="shared" si="183"/>
        <v>0</v>
      </c>
      <c r="BY305" s="77">
        <f t="shared" si="183"/>
        <v>0</v>
      </c>
      <c r="BZ305" s="77">
        <f t="shared" si="183"/>
        <v>0</v>
      </c>
      <c r="CA305" s="77">
        <f t="shared" si="183"/>
        <v>0</v>
      </c>
      <c r="CB305" s="77">
        <f t="shared" si="183"/>
        <v>0</v>
      </c>
      <c r="CC305" s="77">
        <f t="shared" si="183"/>
        <v>0</v>
      </c>
      <c r="CD305" s="77">
        <f t="shared" si="183"/>
        <v>0</v>
      </c>
      <c r="CE305" s="77">
        <f t="shared" si="183"/>
        <v>0</v>
      </c>
      <c r="CF305" s="77">
        <f t="shared" si="183"/>
        <v>0</v>
      </c>
      <c r="CG305" s="78">
        <f t="shared" si="183"/>
        <v>0</v>
      </c>
      <c r="CH305" s="9">
        <f>LEN(H306)</f>
        <v>34</v>
      </c>
      <c r="CI305" s="10"/>
      <c r="CK305" s="46">
        <f t="shared" si="182"/>
        <v>0</v>
      </c>
    </row>
    <row r="306" spans="1:89" s="46" customFormat="1" ht="14.1" customHeight="1" x14ac:dyDescent="0.3">
      <c r="A306" s="47">
        <f t="shared" si="169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6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2"/>
        <v>0</v>
      </c>
    </row>
    <row r="307" spans="1:89" s="46" customFormat="1" ht="14.1" customHeight="1" x14ac:dyDescent="0.3">
      <c r="A307" s="47">
        <f t="shared" si="169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6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2"/>
        <v>0</v>
      </c>
    </row>
    <row r="308" spans="1:89" s="46" customFormat="1" ht="14.1" customHeight="1" x14ac:dyDescent="0.3">
      <c r="A308" s="47">
        <f t="shared" si="169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6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2"/>
        <v>0</v>
      </c>
    </row>
    <row r="309" spans="1:89" ht="14.1" customHeight="1" x14ac:dyDescent="0.3">
      <c r="A309" s="47">
        <f t="shared" si="169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6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9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6"/>
        <v>0</v>
      </c>
      <c r="K310" s="109">
        <f>SUM(K311:K336)/2</f>
        <v>0</v>
      </c>
      <c r="L310" s="109">
        <f t="shared" ref="L310:CG310" si="184">SUM(L311:L336)/2</f>
        <v>0</v>
      </c>
      <c r="M310" s="109">
        <f t="shared" si="184"/>
        <v>0</v>
      </c>
      <c r="N310" s="109">
        <f t="shared" si="184"/>
        <v>0</v>
      </c>
      <c r="O310" s="109">
        <f t="shared" si="184"/>
        <v>0</v>
      </c>
      <c r="P310" s="109">
        <f t="shared" si="184"/>
        <v>0</v>
      </c>
      <c r="Q310" s="109">
        <f t="shared" si="184"/>
        <v>0</v>
      </c>
      <c r="R310" s="109">
        <f t="shared" si="184"/>
        <v>0</v>
      </c>
      <c r="S310" s="109">
        <f t="shared" si="184"/>
        <v>0</v>
      </c>
      <c r="T310" s="109">
        <f t="shared" si="184"/>
        <v>0</v>
      </c>
      <c r="U310" s="109">
        <f t="shared" si="184"/>
        <v>0</v>
      </c>
      <c r="V310" s="109">
        <f t="shared" si="184"/>
        <v>0</v>
      </c>
      <c r="W310" s="109">
        <f t="shared" si="184"/>
        <v>0</v>
      </c>
      <c r="X310" s="109">
        <f t="shared" si="184"/>
        <v>0</v>
      </c>
      <c r="Y310" s="109">
        <f t="shared" si="184"/>
        <v>0</v>
      </c>
      <c r="Z310" s="109">
        <f t="shared" si="184"/>
        <v>0</v>
      </c>
      <c r="AA310" s="109">
        <f t="shared" si="184"/>
        <v>0</v>
      </c>
      <c r="AB310" s="109">
        <f t="shared" si="184"/>
        <v>0</v>
      </c>
      <c r="AC310" s="109">
        <f t="shared" si="184"/>
        <v>0</v>
      </c>
      <c r="AD310" s="109">
        <f t="shared" si="184"/>
        <v>0</v>
      </c>
      <c r="AE310" s="109">
        <f t="shared" si="184"/>
        <v>0</v>
      </c>
      <c r="AF310" s="109">
        <f t="shared" si="184"/>
        <v>0</v>
      </c>
      <c r="AG310" s="109">
        <f t="shared" si="184"/>
        <v>0</v>
      </c>
      <c r="AH310" s="109">
        <f t="shared" si="184"/>
        <v>0</v>
      </c>
      <c r="AI310" s="109">
        <f t="shared" si="184"/>
        <v>0</v>
      </c>
      <c r="AJ310" s="109">
        <f t="shared" si="184"/>
        <v>0</v>
      </c>
      <c r="AK310" s="109">
        <f t="shared" si="184"/>
        <v>0</v>
      </c>
      <c r="AL310" s="109">
        <f t="shared" si="184"/>
        <v>0</v>
      </c>
      <c r="AM310" s="109">
        <f t="shared" si="184"/>
        <v>0</v>
      </c>
      <c r="AN310" s="109">
        <f t="shared" si="184"/>
        <v>0</v>
      </c>
      <c r="AO310" s="109">
        <f t="shared" si="184"/>
        <v>0</v>
      </c>
      <c r="AP310" s="109">
        <f t="shared" si="184"/>
        <v>0</v>
      </c>
      <c r="AQ310" s="109">
        <f t="shared" si="184"/>
        <v>0</v>
      </c>
      <c r="AR310" s="109">
        <f t="shared" si="184"/>
        <v>0</v>
      </c>
      <c r="AS310" s="109">
        <f t="shared" si="184"/>
        <v>0</v>
      </c>
      <c r="AT310" s="109">
        <f t="shared" si="184"/>
        <v>0</v>
      </c>
      <c r="AU310" s="109">
        <f t="shared" si="184"/>
        <v>0</v>
      </c>
      <c r="AV310" s="109">
        <f t="shared" si="184"/>
        <v>0</v>
      </c>
      <c r="AW310" s="109">
        <f t="shared" si="184"/>
        <v>0</v>
      </c>
      <c r="AX310" s="109">
        <f t="shared" si="184"/>
        <v>0</v>
      </c>
      <c r="AY310" s="109">
        <f t="shared" si="184"/>
        <v>0</v>
      </c>
      <c r="AZ310" s="109">
        <f t="shared" si="184"/>
        <v>0</v>
      </c>
      <c r="BA310" s="109">
        <f t="shared" si="184"/>
        <v>0</v>
      </c>
      <c r="BB310" s="109">
        <f t="shared" si="184"/>
        <v>0</v>
      </c>
      <c r="BC310" s="109">
        <f t="shared" ref="BC310:CF310" si="185">SUM(BC311:BC336)/2</f>
        <v>0</v>
      </c>
      <c r="BD310" s="109">
        <f t="shared" si="185"/>
        <v>0</v>
      </c>
      <c r="BE310" s="109">
        <f t="shared" si="185"/>
        <v>0</v>
      </c>
      <c r="BF310" s="109">
        <f t="shared" si="185"/>
        <v>0</v>
      </c>
      <c r="BG310" s="109">
        <f t="shared" si="185"/>
        <v>0</v>
      </c>
      <c r="BH310" s="109">
        <f t="shared" si="185"/>
        <v>0</v>
      </c>
      <c r="BI310" s="109">
        <f t="shared" si="185"/>
        <v>0</v>
      </c>
      <c r="BJ310" s="109">
        <f t="shared" si="185"/>
        <v>0</v>
      </c>
      <c r="BK310" s="109">
        <f t="shared" si="185"/>
        <v>0</v>
      </c>
      <c r="BL310" s="109">
        <f t="shared" si="185"/>
        <v>0</v>
      </c>
      <c r="BM310" s="109">
        <f t="shared" si="185"/>
        <v>0</v>
      </c>
      <c r="BN310" s="109">
        <f t="shared" si="185"/>
        <v>0</v>
      </c>
      <c r="BO310" s="109">
        <f t="shared" si="185"/>
        <v>0</v>
      </c>
      <c r="BP310" s="109">
        <f t="shared" si="185"/>
        <v>0</v>
      </c>
      <c r="BQ310" s="109">
        <f t="shared" si="185"/>
        <v>0</v>
      </c>
      <c r="BR310" s="109">
        <f t="shared" si="185"/>
        <v>0</v>
      </c>
      <c r="BS310" s="109">
        <f t="shared" si="185"/>
        <v>0</v>
      </c>
      <c r="BT310" s="109">
        <f t="shared" si="185"/>
        <v>0</v>
      </c>
      <c r="BU310" s="109">
        <f t="shared" si="185"/>
        <v>0</v>
      </c>
      <c r="BV310" s="109">
        <f t="shared" si="185"/>
        <v>0</v>
      </c>
      <c r="BW310" s="109">
        <f t="shared" si="185"/>
        <v>0</v>
      </c>
      <c r="BX310" s="109">
        <f t="shared" si="185"/>
        <v>0</v>
      </c>
      <c r="BY310" s="109">
        <f t="shared" si="185"/>
        <v>0</v>
      </c>
      <c r="BZ310" s="109">
        <f t="shared" si="185"/>
        <v>0</v>
      </c>
      <c r="CA310" s="109">
        <f t="shared" si="185"/>
        <v>0</v>
      </c>
      <c r="CB310" s="109">
        <f t="shared" si="185"/>
        <v>0</v>
      </c>
      <c r="CC310" s="109">
        <f t="shared" si="185"/>
        <v>0</v>
      </c>
      <c r="CD310" s="109">
        <f t="shared" si="185"/>
        <v>0</v>
      </c>
      <c r="CE310" s="109">
        <f t="shared" si="185"/>
        <v>0</v>
      </c>
      <c r="CF310" s="109">
        <f t="shared" si="185"/>
        <v>0</v>
      </c>
      <c r="CG310" s="109">
        <f t="shared" si="184"/>
        <v>0</v>
      </c>
      <c r="CH310" s="18"/>
      <c r="CI310" s="19"/>
      <c r="CK310" s="46"/>
    </row>
    <row r="311" spans="1:89" ht="14.1" customHeight="1" x14ac:dyDescent="0.3">
      <c r="A311" s="47">
        <f t="shared" si="169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6"/>
        <v>0</v>
      </c>
      <c r="K311" s="77">
        <f>SUM(K312:K317)</f>
        <v>0</v>
      </c>
      <c r="L311" s="77">
        <f t="shared" ref="L311:CG311" si="186">SUM(L312:L317)</f>
        <v>0</v>
      </c>
      <c r="M311" s="77">
        <f t="shared" si="186"/>
        <v>0</v>
      </c>
      <c r="N311" s="77">
        <f t="shared" si="186"/>
        <v>0</v>
      </c>
      <c r="O311" s="77">
        <f t="shared" si="186"/>
        <v>0</v>
      </c>
      <c r="P311" s="77">
        <f t="shared" si="186"/>
        <v>0</v>
      </c>
      <c r="Q311" s="77">
        <f t="shared" si="186"/>
        <v>0</v>
      </c>
      <c r="R311" s="77">
        <f t="shared" si="186"/>
        <v>0</v>
      </c>
      <c r="S311" s="77">
        <f t="shared" si="186"/>
        <v>0</v>
      </c>
      <c r="T311" s="77">
        <f t="shared" si="186"/>
        <v>0</v>
      </c>
      <c r="U311" s="77">
        <f t="shared" si="186"/>
        <v>0</v>
      </c>
      <c r="V311" s="77">
        <f t="shared" si="186"/>
        <v>0</v>
      </c>
      <c r="W311" s="77">
        <f t="shared" si="186"/>
        <v>0</v>
      </c>
      <c r="X311" s="77">
        <f t="shared" si="186"/>
        <v>0</v>
      </c>
      <c r="Y311" s="77">
        <f t="shared" si="186"/>
        <v>0</v>
      </c>
      <c r="Z311" s="77">
        <f t="shared" si="186"/>
        <v>0</v>
      </c>
      <c r="AA311" s="77">
        <f t="shared" si="186"/>
        <v>0</v>
      </c>
      <c r="AB311" s="77">
        <f t="shared" si="186"/>
        <v>0</v>
      </c>
      <c r="AC311" s="77">
        <f t="shared" si="186"/>
        <v>0</v>
      </c>
      <c r="AD311" s="77">
        <f t="shared" si="186"/>
        <v>0</v>
      </c>
      <c r="AE311" s="77">
        <f t="shared" si="186"/>
        <v>0</v>
      </c>
      <c r="AF311" s="77">
        <f t="shared" si="186"/>
        <v>0</v>
      </c>
      <c r="AG311" s="77">
        <f t="shared" si="186"/>
        <v>0</v>
      </c>
      <c r="AH311" s="77">
        <f t="shared" si="186"/>
        <v>0</v>
      </c>
      <c r="AI311" s="77">
        <f t="shared" si="186"/>
        <v>0</v>
      </c>
      <c r="AJ311" s="77">
        <f t="shared" si="186"/>
        <v>0</v>
      </c>
      <c r="AK311" s="77">
        <f t="shared" si="186"/>
        <v>0</v>
      </c>
      <c r="AL311" s="77">
        <f t="shared" si="186"/>
        <v>0</v>
      </c>
      <c r="AM311" s="77">
        <f t="shared" si="186"/>
        <v>0</v>
      </c>
      <c r="AN311" s="77">
        <f t="shared" si="186"/>
        <v>0</v>
      </c>
      <c r="AO311" s="77">
        <f t="shared" si="186"/>
        <v>0</v>
      </c>
      <c r="AP311" s="77">
        <f t="shared" si="186"/>
        <v>0</v>
      </c>
      <c r="AQ311" s="77">
        <f t="shared" si="186"/>
        <v>0</v>
      </c>
      <c r="AR311" s="77">
        <f t="shared" si="186"/>
        <v>0</v>
      </c>
      <c r="AS311" s="77">
        <f t="shared" si="186"/>
        <v>0</v>
      </c>
      <c r="AT311" s="77">
        <f t="shared" si="186"/>
        <v>0</v>
      </c>
      <c r="AU311" s="77">
        <f t="shared" si="186"/>
        <v>0</v>
      </c>
      <c r="AV311" s="77">
        <f t="shared" si="186"/>
        <v>0</v>
      </c>
      <c r="AW311" s="77">
        <f t="shared" si="186"/>
        <v>0</v>
      </c>
      <c r="AX311" s="77">
        <f t="shared" si="186"/>
        <v>0</v>
      </c>
      <c r="AY311" s="77">
        <f t="shared" si="186"/>
        <v>0</v>
      </c>
      <c r="AZ311" s="77">
        <f t="shared" si="186"/>
        <v>0</v>
      </c>
      <c r="BA311" s="77">
        <f t="shared" si="186"/>
        <v>0</v>
      </c>
      <c r="BB311" s="77">
        <f t="shared" si="186"/>
        <v>0</v>
      </c>
      <c r="BC311" s="77">
        <f t="shared" si="186"/>
        <v>0</v>
      </c>
      <c r="BD311" s="77">
        <f t="shared" si="186"/>
        <v>0</v>
      </c>
      <c r="BE311" s="77">
        <f t="shared" si="186"/>
        <v>0</v>
      </c>
      <c r="BF311" s="77">
        <f t="shared" si="186"/>
        <v>0</v>
      </c>
      <c r="BG311" s="77">
        <f t="shared" si="186"/>
        <v>0</v>
      </c>
      <c r="BH311" s="77">
        <f t="shared" si="186"/>
        <v>0</v>
      </c>
      <c r="BI311" s="77">
        <f t="shared" si="186"/>
        <v>0</v>
      </c>
      <c r="BJ311" s="77">
        <f t="shared" si="186"/>
        <v>0</v>
      </c>
      <c r="BK311" s="77">
        <f t="shared" si="186"/>
        <v>0</v>
      </c>
      <c r="BL311" s="77">
        <f t="shared" si="186"/>
        <v>0</v>
      </c>
      <c r="BM311" s="77">
        <f t="shared" si="186"/>
        <v>0</v>
      </c>
      <c r="BN311" s="77">
        <f t="shared" si="186"/>
        <v>0</v>
      </c>
      <c r="BO311" s="77">
        <f t="shared" si="186"/>
        <v>0</v>
      </c>
      <c r="BP311" s="77">
        <f t="shared" si="186"/>
        <v>0</v>
      </c>
      <c r="BQ311" s="77">
        <f t="shared" si="186"/>
        <v>0</v>
      </c>
      <c r="BR311" s="77">
        <f t="shared" si="186"/>
        <v>0</v>
      </c>
      <c r="BS311" s="77">
        <f t="shared" si="186"/>
        <v>0</v>
      </c>
      <c r="BT311" s="77">
        <f t="shared" si="186"/>
        <v>0</v>
      </c>
      <c r="BU311" s="77">
        <f t="shared" si="186"/>
        <v>0</v>
      </c>
      <c r="BV311" s="77">
        <f t="shared" si="186"/>
        <v>0</v>
      </c>
      <c r="BW311" s="77">
        <f t="shared" si="186"/>
        <v>0</v>
      </c>
      <c r="BX311" s="77">
        <f t="shared" si="186"/>
        <v>0</v>
      </c>
      <c r="BY311" s="77">
        <f t="shared" si="186"/>
        <v>0</v>
      </c>
      <c r="BZ311" s="77">
        <f t="shared" si="186"/>
        <v>0</v>
      </c>
      <c r="CA311" s="77">
        <f t="shared" si="186"/>
        <v>0</v>
      </c>
      <c r="CB311" s="77">
        <f t="shared" si="186"/>
        <v>0</v>
      </c>
      <c r="CC311" s="77">
        <f t="shared" si="186"/>
        <v>0</v>
      </c>
      <c r="CD311" s="77">
        <f t="shared" si="186"/>
        <v>0</v>
      </c>
      <c r="CE311" s="77">
        <f t="shared" si="186"/>
        <v>0</v>
      </c>
      <c r="CF311" s="77">
        <f t="shared" si="186"/>
        <v>0</v>
      </c>
      <c r="CG311" s="78">
        <f t="shared" si="186"/>
        <v>0</v>
      </c>
      <c r="CH311" s="18"/>
      <c r="CI311" s="19"/>
      <c r="CK311" s="46"/>
    </row>
    <row r="312" spans="1:89" ht="14.1" customHeight="1" x14ac:dyDescent="0.3">
      <c r="A312" s="47">
        <f t="shared" si="169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6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9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6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9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6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9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6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9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6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9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6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9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6"/>
        <v>0</v>
      </c>
      <c r="K318" s="77">
        <f>SUM(K319:K324)</f>
        <v>0</v>
      </c>
      <c r="L318" s="77">
        <f t="shared" ref="L318:CG318" si="187">SUM(L319:L324)</f>
        <v>0</v>
      </c>
      <c r="M318" s="77">
        <f t="shared" si="187"/>
        <v>0</v>
      </c>
      <c r="N318" s="77">
        <f t="shared" si="187"/>
        <v>0</v>
      </c>
      <c r="O318" s="77">
        <f t="shared" si="187"/>
        <v>0</v>
      </c>
      <c r="P318" s="77">
        <f t="shared" si="187"/>
        <v>0</v>
      </c>
      <c r="Q318" s="77">
        <f t="shared" si="187"/>
        <v>0</v>
      </c>
      <c r="R318" s="77">
        <f t="shared" si="187"/>
        <v>0</v>
      </c>
      <c r="S318" s="77">
        <f t="shared" si="187"/>
        <v>0</v>
      </c>
      <c r="T318" s="77">
        <f t="shared" si="187"/>
        <v>0</v>
      </c>
      <c r="U318" s="77">
        <f t="shared" si="187"/>
        <v>0</v>
      </c>
      <c r="V318" s="77">
        <f t="shared" si="187"/>
        <v>0</v>
      </c>
      <c r="W318" s="77">
        <f t="shared" si="187"/>
        <v>0</v>
      </c>
      <c r="X318" s="77">
        <f t="shared" si="187"/>
        <v>0</v>
      </c>
      <c r="Y318" s="77">
        <f t="shared" si="187"/>
        <v>0</v>
      </c>
      <c r="Z318" s="77">
        <f t="shared" si="187"/>
        <v>0</v>
      </c>
      <c r="AA318" s="77">
        <f t="shared" si="187"/>
        <v>0</v>
      </c>
      <c r="AB318" s="77">
        <f t="shared" si="187"/>
        <v>0</v>
      </c>
      <c r="AC318" s="77">
        <f t="shared" si="187"/>
        <v>0</v>
      </c>
      <c r="AD318" s="77">
        <f t="shared" si="187"/>
        <v>0</v>
      </c>
      <c r="AE318" s="77">
        <f t="shared" si="187"/>
        <v>0</v>
      </c>
      <c r="AF318" s="77">
        <f t="shared" si="187"/>
        <v>0</v>
      </c>
      <c r="AG318" s="77">
        <f t="shared" si="187"/>
        <v>0</v>
      </c>
      <c r="AH318" s="77">
        <f t="shared" si="187"/>
        <v>0</v>
      </c>
      <c r="AI318" s="77">
        <f t="shared" si="187"/>
        <v>0</v>
      </c>
      <c r="AJ318" s="77">
        <f t="shared" si="187"/>
        <v>0</v>
      </c>
      <c r="AK318" s="77">
        <f t="shared" si="187"/>
        <v>0</v>
      </c>
      <c r="AL318" s="77">
        <f t="shared" si="187"/>
        <v>0</v>
      </c>
      <c r="AM318" s="77">
        <f t="shared" si="187"/>
        <v>0</v>
      </c>
      <c r="AN318" s="77">
        <f t="shared" si="187"/>
        <v>0</v>
      </c>
      <c r="AO318" s="77">
        <f t="shared" si="187"/>
        <v>0</v>
      </c>
      <c r="AP318" s="77">
        <f t="shared" si="187"/>
        <v>0</v>
      </c>
      <c r="AQ318" s="77">
        <f t="shared" si="187"/>
        <v>0</v>
      </c>
      <c r="AR318" s="77">
        <f t="shared" si="187"/>
        <v>0</v>
      </c>
      <c r="AS318" s="77">
        <f t="shared" si="187"/>
        <v>0</v>
      </c>
      <c r="AT318" s="77">
        <f t="shared" si="187"/>
        <v>0</v>
      </c>
      <c r="AU318" s="77">
        <f t="shared" si="187"/>
        <v>0</v>
      </c>
      <c r="AV318" s="77">
        <f t="shared" si="187"/>
        <v>0</v>
      </c>
      <c r="AW318" s="77">
        <f t="shared" si="187"/>
        <v>0</v>
      </c>
      <c r="AX318" s="77">
        <f t="shared" si="187"/>
        <v>0</v>
      </c>
      <c r="AY318" s="77">
        <f t="shared" si="187"/>
        <v>0</v>
      </c>
      <c r="AZ318" s="77">
        <f t="shared" si="187"/>
        <v>0</v>
      </c>
      <c r="BA318" s="77">
        <f t="shared" si="187"/>
        <v>0</v>
      </c>
      <c r="BB318" s="77">
        <f t="shared" si="187"/>
        <v>0</v>
      </c>
      <c r="BC318" s="77">
        <f t="shared" si="187"/>
        <v>0</v>
      </c>
      <c r="BD318" s="77">
        <f t="shared" si="187"/>
        <v>0</v>
      </c>
      <c r="BE318" s="77">
        <f t="shared" si="187"/>
        <v>0</v>
      </c>
      <c r="BF318" s="77">
        <f t="shared" si="187"/>
        <v>0</v>
      </c>
      <c r="BG318" s="77">
        <f t="shared" si="187"/>
        <v>0</v>
      </c>
      <c r="BH318" s="77">
        <f t="shared" si="187"/>
        <v>0</v>
      </c>
      <c r="BI318" s="77">
        <f t="shared" si="187"/>
        <v>0</v>
      </c>
      <c r="BJ318" s="77">
        <f t="shared" si="187"/>
        <v>0</v>
      </c>
      <c r="BK318" s="77">
        <f t="shared" si="187"/>
        <v>0</v>
      </c>
      <c r="BL318" s="77">
        <f t="shared" si="187"/>
        <v>0</v>
      </c>
      <c r="BM318" s="77">
        <f t="shared" si="187"/>
        <v>0</v>
      </c>
      <c r="BN318" s="77">
        <f t="shared" si="187"/>
        <v>0</v>
      </c>
      <c r="BO318" s="77">
        <f t="shared" si="187"/>
        <v>0</v>
      </c>
      <c r="BP318" s="77">
        <f t="shared" si="187"/>
        <v>0</v>
      </c>
      <c r="BQ318" s="77">
        <f t="shared" si="187"/>
        <v>0</v>
      </c>
      <c r="BR318" s="77">
        <f t="shared" si="187"/>
        <v>0</v>
      </c>
      <c r="BS318" s="77">
        <f t="shared" si="187"/>
        <v>0</v>
      </c>
      <c r="BT318" s="77">
        <f t="shared" si="187"/>
        <v>0</v>
      </c>
      <c r="BU318" s="77">
        <f t="shared" si="187"/>
        <v>0</v>
      </c>
      <c r="BV318" s="77">
        <f t="shared" si="187"/>
        <v>0</v>
      </c>
      <c r="BW318" s="77">
        <f t="shared" si="187"/>
        <v>0</v>
      </c>
      <c r="BX318" s="77">
        <f t="shared" si="187"/>
        <v>0</v>
      </c>
      <c r="BY318" s="77">
        <f t="shared" si="187"/>
        <v>0</v>
      </c>
      <c r="BZ318" s="77">
        <f t="shared" si="187"/>
        <v>0</v>
      </c>
      <c r="CA318" s="77">
        <f t="shared" si="187"/>
        <v>0</v>
      </c>
      <c r="CB318" s="77">
        <f t="shared" si="187"/>
        <v>0</v>
      </c>
      <c r="CC318" s="77">
        <f t="shared" si="187"/>
        <v>0</v>
      </c>
      <c r="CD318" s="77">
        <f t="shared" si="187"/>
        <v>0</v>
      </c>
      <c r="CE318" s="77">
        <f t="shared" si="187"/>
        <v>0</v>
      </c>
      <c r="CF318" s="77">
        <f t="shared" si="187"/>
        <v>0</v>
      </c>
      <c r="CG318" s="78">
        <f t="shared" si="187"/>
        <v>0</v>
      </c>
      <c r="CH318" s="18"/>
      <c r="CI318" s="19"/>
      <c r="CK318" s="46"/>
    </row>
    <row r="319" spans="1:89" ht="14.1" customHeight="1" x14ac:dyDescent="0.3">
      <c r="A319" s="47">
        <f t="shared" si="169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6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9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6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9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6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9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6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9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6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9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6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9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6"/>
        <v>0</v>
      </c>
      <c r="K325" s="77">
        <f>SUM(K326:K331)</f>
        <v>0</v>
      </c>
      <c r="L325" s="77">
        <f t="shared" ref="L325:CG325" si="188">SUM(L326:L331)</f>
        <v>0</v>
      </c>
      <c r="M325" s="77">
        <f t="shared" si="188"/>
        <v>0</v>
      </c>
      <c r="N325" s="77">
        <f t="shared" si="188"/>
        <v>0</v>
      </c>
      <c r="O325" s="77">
        <f t="shared" si="188"/>
        <v>0</v>
      </c>
      <c r="P325" s="77">
        <f t="shared" si="188"/>
        <v>0</v>
      </c>
      <c r="Q325" s="77">
        <f t="shared" si="188"/>
        <v>0</v>
      </c>
      <c r="R325" s="77">
        <f t="shared" si="188"/>
        <v>0</v>
      </c>
      <c r="S325" s="77">
        <f t="shared" si="188"/>
        <v>0</v>
      </c>
      <c r="T325" s="77">
        <f t="shared" si="188"/>
        <v>0</v>
      </c>
      <c r="U325" s="77">
        <f t="shared" si="188"/>
        <v>0</v>
      </c>
      <c r="V325" s="77">
        <f t="shared" si="188"/>
        <v>0</v>
      </c>
      <c r="W325" s="77">
        <f t="shared" si="188"/>
        <v>0</v>
      </c>
      <c r="X325" s="77">
        <f t="shared" si="188"/>
        <v>0</v>
      </c>
      <c r="Y325" s="77">
        <f t="shared" si="188"/>
        <v>0</v>
      </c>
      <c r="Z325" s="77">
        <f t="shared" si="188"/>
        <v>0</v>
      </c>
      <c r="AA325" s="77">
        <f t="shared" si="188"/>
        <v>0</v>
      </c>
      <c r="AB325" s="77">
        <f t="shared" si="188"/>
        <v>0</v>
      </c>
      <c r="AC325" s="77">
        <f t="shared" si="188"/>
        <v>0</v>
      </c>
      <c r="AD325" s="77">
        <f t="shared" si="188"/>
        <v>0</v>
      </c>
      <c r="AE325" s="77">
        <f t="shared" si="188"/>
        <v>0</v>
      </c>
      <c r="AF325" s="77">
        <f t="shared" si="188"/>
        <v>0</v>
      </c>
      <c r="AG325" s="77">
        <f t="shared" si="188"/>
        <v>0</v>
      </c>
      <c r="AH325" s="77">
        <f t="shared" si="188"/>
        <v>0</v>
      </c>
      <c r="AI325" s="77">
        <f t="shared" si="188"/>
        <v>0</v>
      </c>
      <c r="AJ325" s="77">
        <f t="shared" si="188"/>
        <v>0</v>
      </c>
      <c r="AK325" s="77">
        <f t="shared" si="188"/>
        <v>0</v>
      </c>
      <c r="AL325" s="77">
        <f t="shared" si="188"/>
        <v>0</v>
      </c>
      <c r="AM325" s="77">
        <f t="shared" si="188"/>
        <v>0</v>
      </c>
      <c r="AN325" s="77">
        <f t="shared" si="188"/>
        <v>0</v>
      </c>
      <c r="AO325" s="77">
        <f t="shared" si="188"/>
        <v>0</v>
      </c>
      <c r="AP325" s="77">
        <f t="shared" si="188"/>
        <v>0</v>
      </c>
      <c r="AQ325" s="77">
        <f t="shared" si="188"/>
        <v>0</v>
      </c>
      <c r="AR325" s="77">
        <f t="shared" si="188"/>
        <v>0</v>
      </c>
      <c r="AS325" s="77">
        <f t="shared" si="188"/>
        <v>0</v>
      </c>
      <c r="AT325" s="77">
        <f t="shared" si="188"/>
        <v>0</v>
      </c>
      <c r="AU325" s="77">
        <f t="shared" si="188"/>
        <v>0</v>
      </c>
      <c r="AV325" s="77">
        <f t="shared" si="188"/>
        <v>0</v>
      </c>
      <c r="AW325" s="77">
        <f t="shared" si="188"/>
        <v>0</v>
      </c>
      <c r="AX325" s="77">
        <f t="shared" si="188"/>
        <v>0</v>
      </c>
      <c r="AY325" s="77">
        <f t="shared" si="188"/>
        <v>0</v>
      </c>
      <c r="AZ325" s="77">
        <f t="shared" si="188"/>
        <v>0</v>
      </c>
      <c r="BA325" s="77">
        <f t="shared" si="188"/>
        <v>0</v>
      </c>
      <c r="BB325" s="77">
        <f t="shared" si="188"/>
        <v>0</v>
      </c>
      <c r="BC325" s="77">
        <f t="shared" si="188"/>
        <v>0</v>
      </c>
      <c r="BD325" s="77">
        <f t="shared" si="188"/>
        <v>0</v>
      </c>
      <c r="BE325" s="77">
        <f t="shared" si="188"/>
        <v>0</v>
      </c>
      <c r="BF325" s="77">
        <f t="shared" si="188"/>
        <v>0</v>
      </c>
      <c r="BG325" s="77">
        <f t="shared" si="188"/>
        <v>0</v>
      </c>
      <c r="BH325" s="77">
        <f t="shared" si="188"/>
        <v>0</v>
      </c>
      <c r="BI325" s="77">
        <f t="shared" si="188"/>
        <v>0</v>
      </c>
      <c r="BJ325" s="77">
        <f t="shared" si="188"/>
        <v>0</v>
      </c>
      <c r="BK325" s="77">
        <f t="shared" si="188"/>
        <v>0</v>
      </c>
      <c r="BL325" s="77">
        <f t="shared" si="188"/>
        <v>0</v>
      </c>
      <c r="BM325" s="77">
        <f t="shared" si="188"/>
        <v>0</v>
      </c>
      <c r="BN325" s="77">
        <f t="shared" si="188"/>
        <v>0</v>
      </c>
      <c r="BO325" s="77">
        <f t="shared" si="188"/>
        <v>0</v>
      </c>
      <c r="BP325" s="77">
        <f t="shared" si="188"/>
        <v>0</v>
      </c>
      <c r="BQ325" s="77">
        <f t="shared" si="188"/>
        <v>0</v>
      </c>
      <c r="BR325" s="77">
        <f t="shared" si="188"/>
        <v>0</v>
      </c>
      <c r="BS325" s="77">
        <f t="shared" si="188"/>
        <v>0</v>
      </c>
      <c r="BT325" s="77">
        <f t="shared" si="188"/>
        <v>0</v>
      </c>
      <c r="BU325" s="77">
        <f t="shared" si="188"/>
        <v>0</v>
      </c>
      <c r="BV325" s="77">
        <f t="shared" si="188"/>
        <v>0</v>
      </c>
      <c r="BW325" s="77">
        <f t="shared" si="188"/>
        <v>0</v>
      </c>
      <c r="BX325" s="77">
        <f t="shared" si="188"/>
        <v>0</v>
      </c>
      <c r="BY325" s="77">
        <f t="shared" si="188"/>
        <v>0</v>
      </c>
      <c r="BZ325" s="77">
        <f t="shared" si="188"/>
        <v>0</v>
      </c>
      <c r="CA325" s="77">
        <f t="shared" si="188"/>
        <v>0</v>
      </c>
      <c r="CB325" s="77">
        <f t="shared" si="188"/>
        <v>0</v>
      </c>
      <c r="CC325" s="77">
        <f t="shared" si="188"/>
        <v>0</v>
      </c>
      <c r="CD325" s="77">
        <f t="shared" si="188"/>
        <v>0</v>
      </c>
      <c r="CE325" s="77">
        <f t="shared" si="188"/>
        <v>0</v>
      </c>
      <c r="CF325" s="77">
        <f t="shared" si="188"/>
        <v>0</v>
      </c>
      <c r="CG325" s="78">
        <f t="shared" si="188"/>
        <v>0</v>
      </c>
      <c r="CH325" s="18"/>
      <c r="CI325" s="19"/>
      <c r="CK325" s="46"/>
    </row>
    <row r="326" spans="1:89" ht="14.1" customHeight="1" x14ac:dyDescent="0.3">
      <c r="A326" s="47">
        <f t="shared" si="169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6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9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6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9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6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9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6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9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6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9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6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9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6"/>
        <v>0</v>
      </c>
      <c r="K332" s="77">
        <f>SUM(K333:K336)</f>
        <v>0</v>
      </c>
      <c r="L332" s="77">
        <f t="shared" ref="L332:CG332" si="190">SUM(L333:L336)</f>
        <v>0</v>
      </c>
      <c r="M332" s="77">
        <f t="shared" si="190"/>
        <v>0</v>
      </c>
      <c r="N332" s="77">
        <f t="shared" si="190"/>
        <v>0</v>
      </c>
      <c r="O332" s="77">
        <f t="shared" si="190"/>
        <v>0</v>
      </c>
      <c r="P332" s="77">
        <f t="shared" si="190"/>
        <v>0</v>
      </c>
      <c r="Q332" s="77">
        <f t="shared" si="190"/>
        <v>0</v>
      </c>
      <c r="R332" s="77">
        <f t="shared" si="190"/>
        <v>0</v>
      </c>
      <c r="S332" s="77">
        <f t="shared" si="190"/>
        <v>0</v>
      </c>
      <c r="T332" s="77">
        <f t="shared" si="190"/>
        <v>0</v>
      </c>
      <c r="U332" s="77">
        <f t="shared" si="190"/>
        <v>0</v>
      </c>
      <c r="V332" s="77">
        <f t="shared" si="190"/>
        <v>0</v>
      </c>
      <c r="W332" s="77">
        <f t="shared" si="190"/>
        <v>0</v>
      </c>
      <c r="X332" s="77">
        <f t="shared" si="190"/>
        <v>0</v>
      </c>
      <c r="Y332" s="77">
        <f t="shared" si="190"/>
        <v>0</v>
      </c>
      <c r="Z332" s="77">
        <f t="shared" si="190"/>
        <v>0</v>
      </c>
      <c r="AA332" s="77">
        <f t="shared" si="190"/>
        <v>0</v>
      </c>
      <c r="AB332" s="77">
        <f t="shared" si="190"/>
        <v>0</v>
      </c>
      <c r="AC332" s="77">
        <f t="shared" si="190"/>
        <v>0</v>
      </c>
      <c r="AD332" s="77">
        <f t="shared" si="190"/>
        <v>0</v>
      </c>
      <c r="AE332" s="77">
        <f t="shared" si="190"/>
        <v>0</v>
      </c>
      <c r="AF332" s="77">
        <f t="shared" si="190"/>
        <v>0</v>
      </c>
      <c r="AG332" s="77">
        <f t="shared" si="190"/>
        <v>0</v>
      </c>
      <c r="AH332" s="77">
        <f t="shared" si="190"/>
        <v>0</v>
      </c>
      <c r="AI332" s="77">
        <f t="shared" si="190"/>
        <v>0</v>
      </c>
      <c r="AJ332" s="77">
        <f t="shared" si="190"/>
        <v>0</v>
      </c>
      <c r="AK332" s="77">
        <f t="shared" si="190"/>
        <v>0</v>
      </c>
      <c r="AL332" s="77">
        <f t="shared" si="190"/>
        <v>0</v>
      </c>
      <c r="AM332" s="77">
        <f t="shared" si="190"/>
        <v>0</v>
      </c>
      <c r="AN332" s="77">
        <f t="shared" si="190"/>
        <v>0</v>
      </c>
      <c r="AO332" s="77">
        <f t="shared" si="190"/>
        <v>0</v>
      </c>
      <c r="AP332" s="77">
        <f t="shared" si="190"/>
        <v>0</v>
      </c>
      <c r="AQ332" s="77">
        <f t="shared" si="190"/>
        <v>0</v>
      </c>
      <c r="AR332" s="77">
        <f t="shared" si="190"/>
        <v>0</v>
      </c>
      <c r="AS332" s="77">
        <f t="shared" si="190"/>
        <v>0</v>
      </c>
      <c r="AT332" s="77">
        <f t="shared" si="190"/>
        <v>0</v>
      </c>
      <c r="AU332" s="77">
        <f t="shared" si="190"/>
        <v>0</v>
      </c>
      <c r="AV332" s="77">
        <f t="shared" si="190"/>
        <v>0</v>
      </c>
      <c r="AW332" s="77">
        <f t="shared" si="190"/>
        <v>0</v>
      </c>
      <c r="AX332" s="77">
        <f t="shared" si="190"/>
        <v>0</v>
      </c>
      <c r="AY332" s="77">
        <f t="shared" si="190"/>
        <v>0</v>
      </c>
      <c r="AZ332" s="77">
        <f t="shared" si="190"/>
        <v>0</v>
      </c>
      <c r="BA332" s="77">
        <f t="shared" si="190"/>
        <v>0</v>
      </c>
      <c r="BB332" s="77">
        <f t="shared" si="190"/>
        <v>0</v>
      </c>
      <c r="BC332" s="77">
        <f t="shared" si="190"/>
        <v>0</v>
      </c>
      <c r="BD332" s="77">
        <f t="shared" si="190"/>
        <v>0</v>
      </c>
      <c r="BE332" s="77">
        <f t="shared" si="190"/>
        <v>0</v>
      </c>
      <c r="BF332" s="77">
        <f t="shared" si="190"/>
        <v>0</v>
      </c>
      <c r="BG332" s="77">
        <f t="shared" si="190"/>
        <v>0</v>
      </c>
      <c r="BH332" s="77">
        <f t="shared" si="190"/>
        <v>0</v>
      </c>
      <c r="BI332" s="77">
        <f t="shared" si="190"/>
        <v>0</v>
      </c>
      <c r="BJ332" s="77">
        <f t="shared" si="190"/>
        <v>0</v>
      </c>
      <c r="BK332" s="77">
        <f t="shared" si="190"/>
        <v>0</v>
      </c>
      <c r="BL332" s="77">
        <f t="shared" si="190"/>
        <v>0</v>
      </c>
      <c r="BM332" s="77">
        <f t="shared" si="190"/>
        <v>0</v>
      </c>
      <c r="BN332" s="77">
        <f t="shared" si="190"/>
        <v>0</v>
      </c>
      <c r="BO332" s="77">
        <f t="shared" si="190"/>
        <v>0</v>
      </c>
      <c r="BP332" s="77">
        <f t="shared" si="190"/>
        <v>0</v>
      </c>
      <c r="BQ332" s="77">
        <f t="shared" si="190"/>
        <v>0</v>
      </c>
      <c r="BR332" s="77">
        <f t="shared" si="190"/>
        <v>0</v>
      </c>
      <c r="BS332" s="77">
        <f t="shared" si="190"/>
        <v>0</v>
      </c>
      <c r="BT332" s="77">
        <f t="shared" si="190"/>
        <v>0</v>
      </c>
      <c r="BU332" s="77">
        <f t="shared" si="190"/>
        <v>0</v>
      </c>
      <c r="BV332" s="77">
        <f t="shared" si="190"/>
        <v>0</v>
      </c>
      <c r="BW332" s="77">
        <f t="shared" si="190"/>
        <v>0</v>
      </c>
      <c r="BX332" s="77">
        <f t="shared" si="190"/>
        <v>0</v>
      </c>
      <c r="BY332" s="77">
        <f t="shared" si="190"/>
        <v>0</v>
      </c>
      <c r="BZ332" s="77">
        <f t="shared" si="190"/>
        <v>0</v>
      </c>
      <c r="CA332" s="77">
        <f t="shared" si="190"/>
        <v>0</v>
      </c>
      <c r="CB332" s="77">
        <f t="shared" si="190"/>
        <v>0</v>
      </c>
      <c r="CC332" s="77">
        <f t="shared" si="190"/>
        <v>0</v>
      </c>
      <c r="CD332" s="77">
        <f t="shared" si="190"/>
        <v>0</v>
      </c>
      <c r="CE332" s="77">
        <f t="shared" si="190"/>
        <v>0</v>
      </c>
      <c r="CF332" s="77">
        <f t="shared" si="190"/>
        <v>0</v>
      </c>
      <c r="CG332" s="78">
        <f t="shared" si="190"/>
        <v>0</v>
      </c>
      <c r="CH332" s="18"/>
      <c r="CI332" s="19"/>
      <c r="CK332" s="46"/>
    </row>
    <row r="333" spans="1:89" ht="14.1" customHeight="1" x14ac:dyDescent="0.3">
      <c r="A333" s="47">
        <f t="shared" si="189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6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9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6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9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6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9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6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9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1">SUM(K337:CG337)</f>
        <v>0</v>
      </c>
      <c r="K337" s="54">
        <f>SUM(K338,K365)</f>
        <v>0</v>
      </c>
      <c r="L337" s="54">
        <f t="shared" ref="L337:CG337" si="192">SUM(L338,L365)</f>
        <v>0</v>
      </c>
      <c r="M337" s="54">
        <f t="shared" si="192"/>
        <v>0</v>
      </c>
      <c r="N337" s="54">
        <f t="shared" si="192"/>
        <v>0</v>
      </c>
      <c r="O337" s="54">
        <f t="shared" si="192"/>
        <v>0</v>
      </c>
      <c r="P337" s="54">
        <f t="shared" si="192"/>
        <v>0</v>
      </c>
      <c r="Q337" s="54">
        <f t="shared" si="192"/>
        <v>0</v>
      </c>
      <c r="R337" s="54">
        <f t="shared" si="192"/>
        <v>0</v>
      </c>
      <c r="S337" s="54">
        <f t="shared" si="192"/>
        <v>0</v>
      </c>
      <c r="T337" s="54">
        <f t="shared" si="192"/>
        <v>0</v>
      </c>
      <c r="U337" s="54">
        <f t="shared" si="192"/>
        <v>0</v>
      </c>
      <c r="V337" s="54">
        <f t="shared" si="192"/>
        <v>0</v>
      </c>
      <c r="W337" s="54">
        <f t="shared" si="192"/>
        <v>0</v>
      </c>
      <c r="X337" s="54">
        <f t="shared" si="192"/>
        <v>0</v>
      </c>
      <c r="Y337" s="54">
        <f t="shared" si="192"/>
        <v>0</v>
      </c>
      <c r="Z337" s="54">
        <f t="shared" si="192"/>
        <v>0</v>
      </c>
      <c r="AA337" s="54">
        <f t="shared" si="192"/>
        <v>0</v>
      </c>
      <c r="AB337" s="54">
        <f t="shared" si="192"/>
        <v>0</v>
      </c>
      <c r="AC337" s="54">
        <f t="shared" si="192"/>
        <v>0</v>
      </c>
      <c r="AD337" s="54">
        <f t="shared" si="192"/>
        <v>0</v>
      </c>
      <c r="AE337" s="54">
        <f t="shared" si="192"/>
        <v>0</v>
      </c>
      <c r="AF337" s="54">
        <f t="shared" si="192"/>
        <v>0</v>
      </c>
      <c r="AG337" s="54">
        <f t="shared" si="192"/>
        <v>0</v>
      </c>
      <c r="AH337" s="54">
        <f t="shared" si="192"/>
        <v>0</v>
      </c>
      <c r="AI337" s="54">
        <f t="shared" si="192"/>
        <v>0</v>
      </c>
      <c r="AJ337" s="54">
        <f t="shared" si="192"/>
        <v>0</v>
      </c>
      <c r="AK337" s="54">
        <f t="shared" si="192"/>
        <v>0</v>
      </c>
      <c r="AL337" s="54">
        <f t="shared" si="192"/>
        <v>0</v>
      </c>
      <c r="AM337" s="54">
        <f t="shared" si="192"/>
        <v>0</v>
      </c>
      <c r="AN337" s="54">
        <f t="shared" si="192"/>
        <v>0</v>
      </c>
      <c r="AO337" s="54">
        <f t="shared" si="192"/>
        <v>0</v>
      </c>
      <c r="AP337" s="54">
        <f t="shared" si="192"/>
        <v>0</v>
      </c>
      <c r="AQ337" s="54">
        <f t="shared" si="192"/>
        <v>0</v>
      </c>
      <c r="AR337" s="54">
        <f t="shared" si="192"/>
        <v>0</v>
      </c>
      <c r="AS337" s="54">
        <f t="shared" si="192"/>
        <v>0</v>
      </c>
      <c r="AT337" s="54">
        <f t="shared" si="192"/>
        <v>0</v>
      </c>
      <c r="AU337" s="54">
        <f t="shared" si="192"/>
        <v>0</v>
      </c>
      <c r="AV337" s="54">
        <f t="shared" si="192"/>
        <v>0</v>
      </c>
      <c r="AW337" s="54">
        <f t="shared" si="192"/>
        <v>0</v>
      </c>
      <c r="AX337" s="54">
        <f t="shared" si="192"/>
        <v>0</v>
      </c>
      <c r="AY337" s="54">
        <f t="shared" si="192"/>
        <v>0</v>
      </c>
      <c r="AZ337" s="54">
        <f t="shared" si="192"/>
        <v>0</v>
      </c>
      <c r="BA337" s="54">
        <f t="shared" si="192"/>
        <v>0</v>
      </c>
      <c r="BB337" s="54">
        <f t="shared" si="192"/>
        <v>0</v>
      </c>
      <c r="BC337" s="54">
        <f t="shared" si="192"/>
        <v>0</v>
      </c>
      <c r="BD337" s="54">
        <f t="shared" si="192"/>
        <v>0</v>
      </c>
      <c r="BE337" s="54">
        <f t="shared" si="192"/>
        <v>0</v>
      </c>
      <c r="BF337" s="54">
        <f t="shared" si="192"/>
        <v>0</v>
      </c>
      <c r="BG337" s="54">
        <f t="shared" si="192"/>
        <v>0</v>
      </c>
      <c r="BH337" s="54">
        <f t="shared" si="192"/>
        <v>0</v>
      </c>
      <c r="BI337" s="54">
        <f t="shared" si="192"/>
        <v>0</v>
      </c>
      <c r="BJ337" s="54">
        <f t="shared" si="192"/>
        <v>0</v>
      </c>
      <c r="BK337" s="54">
        <f t="shared" si="192"/>
        <v>0</v>
      </c>
      <c r="BL337" s="54">
        <f t="shared" si="192"/>
        <v>0</v>
      </c>
      <c r="BM337" s="54">
        <f t="shared" si="192"/>
        <v>0</v>
      </c>
      <c r="BN337" s="54">
        <f t="shared" si="192"/>
        <v>0</v>
      </c>
      <c r="BO337" s="54">
        <f t="shared" si="192"/>
        <v>0</v>
      </c>
      <c r="BP337" s="54">
        <f t="shared" si="192"/>
        <v>0</v>
      </c>
      <c r="BQ337" s="54">
        <f t="shared" si="192"/>
        <v>0</v>
      </c>
      <c r="BR337" s="54">
        <f t="shared" si="192"/>
        <v>0</v>
      </c>
      <c r="BS337" s="54">
        <f t="shared" si="192"/>
        <v>0</v>
      </c>
      <c r="BT337" s="54">
        <f t="shared" si="192"/>
        <v>0</v>
      </c>
      <c r="BU337" s="54">
        <f t="shared" si="192"/>
        <v>0</v>
      </c>
      <c r="BV337" s="54">
        <f t="shared" si="192"/>
        <v>0</v>
      </c>
      <c r="BW337" s="54">
        <f t="shared" si="192"/>
        <v>0</v>
      </c>
      <c r="BX337" s="54">
        <f t="shared" si="192"/>
        <v>0</v>
      </c>
      <c r="BY337" s="54">
        <f t="shared" si="192"/>
        <v>0</v>
      </c>
      <c r="BZ337" s="54">
        <f t="shared" si="192"/>
        <v>0</v>
      </c>
      <c r="CA337" s="54">
        <f t="shared" si="192"/>
        <v>0</v>
      </c>
      <c r="CB337" s="54">
        <f t="shared" si="192"/>
        <v>0</v>
      </c>
      <c r="CC337" s="54">
        <f t="shared" si="192"/>
        <v>0</v>
      </c>
      <c r="CD337" s="54">
        <f t="shared" si="192"/>
        <v>0</v>
      </c>
      <c r="CE337" s="54">
        <f t="shared" si="192"/>
        <v>0</v>
      </c>
      <c r="CF337" s="54">
        <f t="shared" si="192"/>
        <v>0</v>
      </c>
      <c r="CG337" s="54">
        <f t="shared" si="192"/>
        <v>0</v>
      </c>
      <c r="CH337" s="9"/>
      <c r="CI337" s="10"/>
    </row>
    <row r="338" spans="1:89" s="46" customFormat="1" ht="14.1" customHeight="1" x14ac:dyDescent="0.3">
      <c r="A338" s="47">
        <f t="shared" si="189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1"/>
        <v>0</v>
      </c>
      <c r="K338" s="77">
        <f t="shared" ref="K338:CG338" si="193">SUM(K339:K364)/2</f>
        <v>0</v>
      </c>
      <c r="L338" s="77">
        <f t="shared" si="193"/>
        <v>0</v>
      </c>
      <c r="M338" s="77">
        <f t="shared" si="193"/>
        <v>0</v>
      </c>
      <c r="N338" s="77">
        <f t="shared" si="193"/>
        <v>0</v>
      </c>
      <c r="O338" s="77">
        <f t="shared" si="193"/>
        <v>0</v>
      </c>
      <c r="P338" s="77">
        <f t="shared" si="193"/>
        <v>0</v>
      </c>
      <c r="Q338" s="77">
        <f t="shared" si="193"/>
        <v>0</v>
      </c>
      <c r="R338" s="77">
        <f t="shared" si="193"/>
        <v>0</v>
      </c>
      <c r="S338" s="77">
        <f t="shared" si="193"/>
        <v>0</v>
      </c>
      <c r="T338" s="77">
        <f t="shared" si="193"/>
        <v>0</v>
      </c>
      <c r="U338" s="77">
        <f t="shared" si="193"/>
        <v>0</v>
      </c>
      <c r="V338" s="77">
        <f t="shared" si="193"/>
        <v>0</v>
      </c>
      <c r="W338" s="77">
        <f t="shared" si="193"/>
        <v>0</v>
      </c>
      <c r="X338" s="77">
        <f t="shared" si="193"/>
        <v>0</v>
      </c>
      <c r="Y338" s="77">
        <f t="shared" si="193"/>
        <v>0</v>
      </c>
      <c r="Z338" s="77">
        <f t="shared" si="193"/>
        <v>0</v>
      </c>
      <c r="AA338" s="77">
        <f t="shared" si="193"/>
        <v>0</v>
      </c>
      <c r="AB338" s="77">
        <f t="shared" si="193"/>
        <v>0</v>
      </c>
      <c r="AC338" s="77">
        <f t="shared" si="193"/>
        <v>0</v>
      </c>
      <c r="AD338" s="77">
        <f t="shared" si="193"/>
        <v>0</v>
      </c>
      <c r="AE338" s="77">
        <f t="shared" si="193"/>
        <v>0</v>
      </c>
      <c r="AF338" s="77">
        <f t="shared" si="193"/>
        <v>0</v>
      </c>
      <c r="AG338" s="77">
        <f t="shared" si="193"/>
        <v>0</v>
      </c>
      <c r="AH338" s="77">
        <f t="shared" si="193"/>
        <v>0</v>
      </c>
      <c r="AI338" s="77">
        <f t="shared" si="193"/>
        <v>0</v>
      </c>
      <c r="AJ338" s="77">
        <f t="shared" si="193"/>
        <v>0</v>
      </c>
      <c r="AK338" s="77">
        <f t="shared" si="193"/>
        <v>0</v>
      </c>
      <c r="AL338" s="77">
        <f t="shared" si="193"/>
        <v>0</v>
      </c>
      <c r="AM338" s="77">
        <f t="shared" si="193"/>
        <v>0</v>
      </c>
      <c r="AN338" s="77">
        <f t="shared" si="193"/>
        <v>0</v>
      </c>
      <c r="AO338" s="77">
        <f t="shared" si="193"/>
        <v>0</v>
      </c>
      <c r="AP338" s="77">
        <f t="shared" si="193"/>
        <v>0</v>
      </c>
      <c r="AQ338" s="77">
        <f t="shared" si="193"/>
        <v>0</v>
      </c>
      <c r="AR338" s="77">
        <f t="shared" si="193"/>
        <v>0</v>
      </c>
      <c r="AS338" s="77">
        <f t="shared" si="193"/>
        <v>0</v>
      </c>
      <c r="AT338" s="77">
        <f t="shared" si="193"/>
        <v>0</v>
      </c>
      <c r="AU338" s="77">
        <f t="shared" si="193"/>
        <v>0</v>
      </c>
      <c r="AV338" s="77">
        <f t="shared" si="193"/>
        <v>0</v>
      </c>
      <c r="AW338" s="77">
        <f t="shared" si="193"/>
        <v>0</v>
      </c>
      <c r="AX338" s="77">
        <f t="shared" si="193"/>
        <v>0</v>
      </c>
      <c r="AY338" s="77">
        <f t="shared" si="193"/>
        <v>0</v>
      </c>
      <c r="AZ338" s="77">
        <f t="shared" si="193"/>
        <v>0</v>
      </c>
      <c r="BA338" s="77">
        <f t="shared" si="193"/>
        <v>0</v>
      </c>
      <c r="BB338" s="77">
        <f t="shared" si="193"/>
        <v>0</v>
      </c>
      <c r="BC338" s="77">
        <f t="shared" ref="BC338:CA338" si="194">SUM(BC339:BC364)/2</f>
        <v>0</v>
      </c>
      <c r="BD338" s="77">
        <f t="shared" si="194"/>
        <v>0</v>
      </c>
      <c r="BE338" s="77">
        <f t="shared" si="194"/>
        <v>0</v>
      </c>
      <c r="BF338" s="77">
        <f t="shared" si="194"/>
        <v>0</v>
      </c>
      <c r="BG338" s="77">
        <f t="shared" si="194"/>
        <v>0</v>
      </c>
      <c r="BH338" s="77">
        <f t="shared" si="194"/>
        <v>0</v>
      </c>
      <c r="BI338" s="77">
        <f t="shared" si="194"/>
        <v>0</v>
      </c>
      <c r="BJ338" s="77">
        <f t="shared" si="194"/>
        <v>0</v>
      </c>
      <c r="BK338" s="77">
        <f t="shared" si="194"/>
        <v>0</v>
      </c>
      <c r="BL338" s="77">
        <f t="shared" si="194"/>
        <v>0</v>
      </c>
      <c r="BM338" s="77">
        <f t="shared" si="194"/>
        <v>0</v>
      </c>
      <c r="BN338" s="77">
        <f t="shared" si="194"/>
        <v>0</v>
      </c>
      <c r="BO338" s="77">
        <f t="shared" si="194"/>
        <v>0</v>
      </c>
      <c r="BP338" s="77">
        <f t="shared" si="194"/>
        <v>0</v>
      </c>
      <c r="BQ338" s="77">
        <f t="shared" si="194"/>
        <v>0</v>
      </c>
      <c r="BR338" s="77">
        <f t="shared" si="194"/>
        <v>0</v>
      </c>
      <c r="BS338" s="77">
        <f t="shared" si="194"/>
        <v>0</v>
      </c>
      <c r="BT338" s="77">
        <f t="shared" si="194"/>
        <v>0</v>
      </c>
      <c r="BU338" s="77">
        <f t="shared" si="194"/>
        <v>0</v>
      </c>
      <c r="BV338" s="77">
        <f t="shared" si="194"/>
        <v>0</v>
      </c>
      <c r="BW338" s="77">
        <f t="shared" si="194"/>
        <v>0</v>
      </c>
      <c r="BX338" s="77">
        <f t="shared" si="194"/>
        <v>0</v>
      </c>
      <c r="BY338" s="77">
        <f t="shared" si="194"/>
        <v>0</v>
      </c>
      <c r="BZ338" s="77">
        <f t="shared" si="194"/>
        <v>0</v>
      </c>
      <c r="CA338" s="77">
        <f t="shared" si="194"/>
        <v>0</v>
      </c>
      <c r="CB338" s="77">
        <f t="shared" ref="CB338:CF338" si="195">SUM(CB339:CB364)/2</f>
        <v>0</v>
      </c>
      <c r="CC338" s="77">
        <f t="shared" si="195"/>
        <v>0</v>
      </c>
      <c r="CD338" s="77">
        <f t="shared" si="195"/>
        <v>0</v>
      </c>
      <c r="CE338" s="77">
        <f t="shared" si="195"/>
        <v>0</v>
      </c>
      <c r="CF338" s="77">
        <f t="shared" si="195"/>
        <v>0</v>
      </c>
      <c r="CG338" s="78">
        <f t="shared" si="193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9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1"/>
        <v>0</v>
      </c>
      <c r="K339" s="77">
        <f>SUM(K340:K345)</f>
        <v>0</v>
      </c>
      <c r="L339" s="77">
        <f t="shared" ref="L339:CG339" si="196">SUM(L340:L345)</f>
        <v>0</v>
      </c>
      <c r="M339" s="77">
        <f t="shared" si="196"/>
        <v>0</v>
      </c>
      <c r="N339" s="77">
        <f t="shared" si="196"/>
        <v>0</v>
      </c>
      <c r="O339" s="77">
        <f t="shared" si="196"/>
        <v>0</v>
      </c>
      <c r="P339" s="77">
        <f t="shared" si="196"/>
        <v>0</v>
      </c>
      <c r="Q339" s="77">
        <f t="shared" si="196"/>
        <v>0</v>
      </c>
      <c r="R339" s="77">
        <f t="shared" si="196"/>
        <v>0</v>
      </c>
      <c r="S339" s="77">
        <f t="shared" si="196"/>
        <v>0</v>
      </c>
      <c r="T339" s="77">
        <f t="shared" si="196"/>
        <v>0</v>
      </c>
      <c r="U339" s="77">
        <f t="shared" si="196"/>
        <v>0</v>
      </c>
      <c r="V339" s="77">
        <f t="shared" si="196"/>
        <v>0</v>
      </c>
      <c r="W339" s="77">
        <f t="shared" si="196"/>
        <v>0</v>
      </c>
      <c r="X339" s="77">
        <f t="shared" si="196"/>
        <v>0</v>
      </c>
      <c r="Y339" s="77">
        <f t="shared" si="196"/>
        <v>0</v>
      </c>
      <c r="Z339" s="77">
        <f t="shared" si="196"/>
        <v>0</v>
      </c>
      <c r="AA339" s="77">
        <f t="shared" si="196"/>
        <v>0</v>
      </c>
      <c r="AB339" s="77">
        <f t="shared" si="196"/>
        <v>0</v>
      </c>
      <c r="AC339" s="77">
        <f t="shared" si="196"/>
        <v>0</v>
      </c>
      <c r="AD339" s="77">
        <f t="shared" si="196"/>
        <v>0</v>
      </c>
      <c r="AE339" s="77">
        <f t="shared" si="196"/>
        <v>0</v>
      </c>
      <c r="AF339" s="77">
        <f t="shared" si="196"/>
        <v>0</v>
      </c>
      <c r="AG339" s="77">
        <f t="shared" si="196"/>
        <v>0</v>
      </c>
      <c r="AH339" s="77">
        <f t="shared" si="196"/>
        <v>0</v>
      </c>
      <c r="AI339" s="77">
        <f t="shared" si="196"/>
        <v>0</v>
      </c>
      <c r="AJ339" s="77">
        <f t="shared" si="196"/>
        <v>0</v>
      </c>
      <c r="AK339" s="77">
        <f t="shared" si="196"/>
        <v>0</v>
      </c>
      <c r="AL339" s="77">
        <f t="shared" si="196"/>
        <v>0</v>
      </c>
      <c r="AM339" s="77">
        <f t="shared" si="196"/>
        <v>0</v>
      </c>
      <c r="AN339" s="77">
        <f t="shared" si="196"/>
        <v>0</v>
      </c>
      <c r="AO339" s="77">
        <f t="shared" si="196"/>
        <v>0</v>
      </c>
      <c r="AP339" s="77">
        <f t="shared" si="196"/>
        <v>0</v>
      </c>
      <c r="AQ339" s="77">
        <f t="shared" si="196"/>
        <v>0</v>
      </c>
      <c r="AR339" s="77">
        <f t="shared" si="196"/>
        <v>0</v>
      </c>
      <c r="AS339" s="77">
        <f t="shared" si="196"/>
        <v>0</v>
      </c>
      <c r="AT339" s="77">
        <f t="shared" si="196"/>
        <v>0</v>
      </c>
      <c r="AU339" s="77">
        <f t="shared" si="196"/>
        <v>0</v>
      </c>
      <c r="AV339" s="77">
        <f t="shared" si="196"/>
        <v>0</v>
      </c>
      <c r="AW339" s="77">
        <f t="shared" si="196"/>
        <v>0</v>
      </c>
      <c r="AX339" s="77">
        <f t="shared" si="196"/>
        <v>0</v>
      </c>
      <c r="AY339" s="77">
        <f t="shared" si="196"/>
        <v>0</v>
      </c>
      <c r="AZ339" s="77">
        <f t="shared" si="196"/>
        <v>0</v>
      </c>
      <c r="BA339" s="77">
        <f t="shared" si="196"/>
        <v>0</v>
      </c>
      <c r="BB339" s="77">
        <f t="shared" si="196"/>
        <v>0</v>
      </c>
      <c r="BC339" s="77">
        <f t="shared" si="196"/>
        <v>0</v>
      </c>
      <c r="BD339" s="77">
        <f t="shared" si="196"/>
        <v>0</v>
      </c>
      <c r="BE339" s="77">
        <f t="shared" si="196"/>
        <v>0</v>
      </c>
      <c r="BF339" s="77">
        <f t="shared" si="196"/>
        <v>0</v>
      </c>
      <c r="BG339" s="77">
        <f t="shared" si="196"/>
        <v>0</v>
      </c>
      <c r="BH339" s="77">
        <f t="shared" si="196"/>
        <v>0</v>
      </c>
      <c r="BI339" s="77">
        <f t="shared" si="196"/>
        <v>0</v>
      </c>
      <c r="BJ339" s="77">
        <f t="shared" si="196"/>
        <v>0</v>
      </c>
      <c r="BK339" s="77">
        <f t="shared" si="196"/>
        <v>0</v>
      </c>
      <c r="BL339" s="77">
        <f t="shared" si="196"/>
        <v>0</v>
      </c>
      <c r="BM339" s="77">
        <f t="shared" si="196"/>
        <v>0</v>
      </c>
      <c r="BN339" s="77">
        <f t="shared" si="196"/>
        <v>0</v>
      </c>
      <c r="BO339" s="77">
        <f t="shared" si="196"/>
        <v>0</v>
      </c>
      <c r="BP339" s="77">
        <f t="shared" si="196"/>
        <v>0</v>
      </c>
      <c r="BQ339" s="77">
        <f t="shared" si="196"/>
        <v>0</v>
      </c>
      <c r="BR339" s="77">
        <f t="shared" si="196"/>
        <v>0</v>
      </c>
      <c r="BS339" s="77">
        <f t="shared" si="196"/>
        <v>0</v>
      </c>
      <c r="BT339" s="77">
        <f t="shared" si="196"/>
        <v>0</v>
      </c>
      <c r="BU339" s="77">
        <f t="shared" si="196"/>
        <v>0</v>
      </c>
      <c r="BV339" s="77">
        <f t="shared" si="196"/>
        <v>0</v>
      </c>
      <c r="BW339" s="77">
        <f t="shared" si="196"/>
        <v>0</v>
      </c>
      <c r="BX339" s="77">
        <f t="shared" si="196"/>
        <v>0</v>
      </c>
      <c r="BY339" s="77">
        <f t="shared" si="196"/>
        <v>0</v>
      </c>
      <c r="BZ339" s="77">
        <f t="shared" si="196"/>
        <v>0</v>
      </c>
      <c r="CA339" s="77">
        <f t="shared" si="196"/>
        <v>0</v>
      </c>
      <c r="CB339" s="77">
        <f t="shared" si="196"/>
        <v>0</v>
      </c>
      <c r="CC339" s="77">
        <f t="shared" si="196"/>
        <v>0</v>
      </c>
      <c r="CD339" s="77">
        <f t="shared" si="196"/>
        <v>0</v>
      </c>
      <c r="CE339" s="77">
        <f t="shared" si="196"/>
        <v>0</v>
      </c>
      <c r="CF339" s="77">
        <f t="shared" si="196"/>
        <v>0</v>
      </c>
      <c r="CG339" s="78">
        <f t="shared" si="196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9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1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9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1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9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1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9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1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9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1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9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1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9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1"/>
        <v>0</v>
      </c>
      <c r="K346" s="77">
        <f>SUM(K347:K352)</f>
        <v>0</v>
      </c>
      <c r="L346" s="77">
        <f t="shared" ref="L346:CG346" si="197">SUM(L347:L352)</f>
        <v>0</v>
      </c>
      <c r="M346" s="77">
        <f t="shared" si="197"/>
        <v>0</v>
      </c>
      <c r="N346" s="77">
        <f t="shared" si="197"/>
        <v>0</v>
      </c>
      <c r="O346" s="77">
        <f t="shared" si="197"/>
        <v>0</v>
      </c>
      <c r="P346" s="77">
        <f t="shared" si="197"/>
        <v>0</v>
      </c>
      <c r="Q346" s="77">
        <f t="shared" si="197"/>
        <v>0</v>
      </c>
      <c r="R346" s="77">
        <f t="shared" si="197"/>
        <v>0</v>
      </c>
      <c r="S346" s="77">
        <f t="shared" si="197"/>
        <v>0</v>
      </c>
      <c r="T346" s="77">
        <f t="shared" si="197"/>
        <v>0</v>
      </c>
      <c r="U346" s="77">
        <f t="shared" si="197"/>
        <v>0</v>
      </c>
      <c r="V346" s="77">
        <f t="shared" si="197"/>
        <v>0</v>
      </c>
      <c r="W346" s="77">
        <f t="shared" si="197"/>
        <v>0</v>
      </c>
      <c r="X346" s="77">
        <f t="shared" si="197"/>
        <v>0</v>
      </c>
      <c r="Y346" s="77">
        <f t="shared" si="197"/>
        <v>0</v>
      </c>
      <c r="Z346" s="77">
        <f t="shared" si="197"/>
        <v>0</v>
      </c>
      <c r="AA346" s="77">
        <f t="shared" si="197"/>
        <v>0</v>
      </c>
      <c r="AB346" s="77">
        <f t="shared" si="197"/>
        <v>0</v>
      </c>
      <c r="AC346" s="77">
        <f t="shared" si="197"/>
        <v>0</v>
      </c>
      <c r="AD346" s="77">
        <f t="shared" si="197"/>
        <v>0</v>
      </c>
      <c r="AE346" s="77">
        <f t="shared" si="197"/>
        <v>0</v>
      </c>
      <c r="AF346" s="77">
        <f t="shared" si="197"/>
        <v>0</v>
      </c>
      <c r="AG346" s="77">
        <f t="shared" si="197"/>
        <v>0</v>
      </c>
      <c r="AH346" s="77">
        <f t="shared" si="197"/>
        <v>0</v>
      </c>
      <c r="AI346" s="77">
        <f t="shared" si="197"/>
        <v>0</v>
      </c>
      <c r="AJ346" s="77">
        <f t="shared" si="197"/>
        <v>0</v>
      </c>
      <c r="AK346" s="77">
        <f t="shared" si="197"/>
        <v>0</v>
      </c>
      <c r="AL346" s="77">
        <f t="shared" si="197"/>
        <v>0</v>
      </c>
      <c r="AM346" s="77">
        <f t="shared" si="197"/>
        <v>0</v>
      </c>
      <c r="AN346" s="77">
        <f t="shared" si="197"/>
        <v>0</v>
      </c>
      <c r="AO346" s="77">
        <f t="shared" si="197"/>
        <v>0</v>
      </c>
      <c r="AP346" s="77">
        <f t="shared" si="197"/>
        <v>0</v>
      </c>
      <c r="AQ346" s="77">
        <f t="shared" si="197"/>
        <v>0</v>
      </c>
      <c r="AR346" s="77">
        <f t="shared" si="197"/>
        <v>0</v>
      </c>
      <c r="AS346" s="77">
        <f t="shared" si="197"/>
        <v>0</v>
      </c>
      <c r="AT346" s="77">
        <f t="shared" si="197"/>
        <v>0</v>
      </c>
      <c r="AU346" s="77">
        <f t="shared" si="197"/>
        <v>0</v>
      </c>
      <c r="AV346" s="77">
        <f t="shared" si="197"/>
        <v>0</v>
      </c>
      <c r="AW346" s="77">
        <f t="shared" si="197"/>
        <v>0</v>
      </c>
      <c r="AX346" s="77">
        <f t="shared" si="197"/>
        <v>0</v>
      </c>
      <c r="AY346" s="77">
        <f t="shared" si="197"/>
        <v>0</v>
      </c>
      <c r="AZ346" s="77">
        <f t="shared" si="197"/>
        <v>0</v>
      </c>
      <c r="BA346" s="77">
        <f t="shared" si="197"/>
        <v>0</v>
      </c>
      <c r="BB346" s="77">
        <f t="shared" si="197"/>
        <v>0</v>
      </c>
      <c r="BC346" s="77">
        <f t="shared" si="197"/>
        <v>0</v>
      </c>
      <c r="BD346" s="77">
        <f t="shared" si="197"/>
        <v>0</v>
      </c>
      <c r="BE346" s="77">
        <f t="shared" si="197"/>
        <v>0</v>
      </c>
      <c r="BF346" s="77">
        <f t="shared" si="197"/>
        <v>0</v>
      </c>
      <c r="BG346" s="77">
        <f t="shared" si="197"/>
        <v>0</v>
      </c>
      <c r="BH346" s="77">
        <f t="shared" si="197"/>
        <v>0</v>
      </c>
      <c r="BI346" s="77">
        <f t="shared" si="197"/>
        <v>0</v>
      </c>
      <c r="BJ346" s="77">
        <f t="shared" si="197"/>
        <v>0</v>
      </c>
      <c r="BK346" s="77">
        <f t="shared" si="197"/>
        <v>0</v>
      </c>
      <c r="BL346" s="77">
        <f t="shared" si="197"/>
        <v>0</v>
      </c>
      <c r="BM346" s="77">
        <f t="shared" si="197"/>
        <v>0</v>
      </c>
      <c r="BN346" s="77">
        <f t="shared" si="197"/>
        <v>0</v>
      </c>
      <c r="BO346" s="77">
        <f t="shared" si="197"/>
        <v>0</v>
      </c>
      <c r="BP346" s="77">
        <f t="shared" si="197"/>
        <v>0</v>
      </c>
      <c r="BQ346" s="77">
        <f t="shared" si="197"/>
        <v>0</v>
      </c>
      <c r="BR346" s="77">
        <f t="shared" si="197"/>
        <v>0</v>
      </c>
      <c r="BS346" s="77">
        <f t="shared" si="197"/>
        <v>0</v>
      </c>
      <c r="BT346" s="77">
        <f t="shared" si="197"/>
        <v>0</v>
      </c>
      <c r="BU346" s="77">
        <f t="shared" si="197"/>
        <v>0</v>
      </c>
      <c r="BV346" s="77">
        <f t="shared" si="197"/>
        <v>0</v>
      </c>
      <c r="BW346" s="77">
        <f t="shared" si="197"/>
        <v>0</v>
      </c>
      <c r="BX346" s="77">
        <f t="shared" si="197"/>
        <v>0</v>
      </c>
      <c r="BY346" s="77">
        <f t="shared" si="197"/>
        <v>0</v>
      </c>
      <c r="BZ346" s="77">
        <f t="shared" si="197"/>
        <v>0</v>
      </c>
      <c r="CA346" s="77">
        <f t="shared" si="197"/>
        <v>0</v>
      </c>
      <c r="CB346" s="77">
        <f t="shared" si="197"/>
        <v>0</v>
      </c>
      <c r="CC346" s="77">
        <f t="shared" si="197"/>
        <v>0</v>
      </c>
      <c r="CD346" s="77">
        <f t="shared" si="197"/>
        <v>0</v>
      </c>
      <c r="CE346" s="77">
        <f t="shared" si="197"/>
        <v>0</v>
      </c>
      <c r="CF346" s="77">
        <f t="shared" si="197"/>
        <v>0</v>
      </c>
      <c r="CG346" s="78">
        <f t="shared" si="197"/>
        <v>0</v>
      </c>
      <c r="CH346" s="9"/>
      <c r="CI346" s="10"/>
    </row>
    <row r="347" spans="1:89" s="46" customFormat="1" ht="14.1" customHeight="1" x14ac:dyDescent="0.3">
      <c r="A347" s="47">
        <f t="shared" si="189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1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9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1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9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1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9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1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9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1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8">IF(J352&gt;0,1,0)</f>
        <v>0</v>
      </c>
    </row>
    <row r="352" spans="1:89" s="46" customFormat="1" ht="14.1" customHeight="1" x14ac:dyDescent="0.3">
      <c r="A352" s="47">
        <f t="shared" si="189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1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8"/>
        <v>0</v>
      </c>
    </row>
    <row r="353" spans="1:89" s="46" customFormat="1" ht="14.1" customHeight="1" x14ac:dyDescent="0.3">
      <c r="A353" s="47">
        <f t="shared" si="189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1"/>
        <v>0</v>
      </c>
      <c r="K353" s="77">
        <f>SUM(K354:K359)</f>
        <v>0</v>
      </c>
      <c r="L353" s="77">
        <f t="shared" ref="L353:CG353" si="199">SUM(L354:L359)</f>
        <v>0</v>
      </c>
      <c r="M353" s="77">
        <f t="shared" si="199"/>
        <v>0</v>
      </c>
      <c r="N353" s="77">
        <f t="shared" si="199"/>
        <v>0</v>
      </c>
      <c r="O353" s="77">
        <f t="shared" si="199"/>
        <v>0</v>
      </c>
      <c r="P353" s="77">
        <f t="shared" si="199"/>
        <v>0</v>
      </c>
      <c r="Q353" s="77">
        <f t="shared" si="199"/>
        <v>0</v>
      </c>
      <c r="R353" s="77">
        <f t="shared" si="199"/>
        <v>0</v>
      </c>
      <c r="S353" s="77">
        <f t="shared" si="199"/>
        <v>0</v>
      </c>
      <c r="T353" s="77">
        <f t="shared" si="199"/>
        <v>0</v>
      </c>
      <c r="U353" s="77">
        <f t="shared" si="199"/>
        <v>0</v>
      </c>
      <c r="V353" s="77">
        <f t="shared" si="199"/>
        <v>0</v>
      </c>
      <c r="W353" s="77">
        <f t="shared" si="199"/>
        <v>0</v>
      </c>
      <c r="X353" s="77">
        <f t="shared" si="199"/>
        <v>0</v>
      </c>
      <c r="Y353" s="77">
        <f t="shared" si="199"/>
        <v>0</v>
      </c>
      <c r="Z353" s="77">
        <f t="shared" si="199"/>
        <v>0</v>
      </c>
      <c r="AA353" s="77">
        <f t="shared" si="199"/>
        <v>0</v>
      </c>
      <c r="AB353" s="77">
        <f t="shared" si="199"/>
        <v>0</v>
      </c>
      <c r="AC353" s="77">
        <f t="shared" si="199"/>
        <v>0</v>
      </c>
      <c r="AD353" s="77">
        <f t="shared" si="199"/>
        <v>0</v>
      </c>
      <c r="AE353" s="77">
        <f t="shared" si="199"/>
        <v>0</v>
      </c>
      <c r="AF353" s="77">
        <f t="shared" si="199"/>
        <v>0</v>
      </c>
      <c r="AG353" s="77">
        <f t="shared" si="199"/>
        <v>0</v>
      </c>
      <c r="AH353" s="77">
        <f t="shared" si="199"/>
        <v>0</v>
      </c>
      <c r="AI353" s="77">
        <f t="shared" si="199"/>
        <v>0</v>
      </c>
      <c r="AJ353" s="77">
        <f t="shared" si="199"/>
        <v>0</v>
      </c>
      <c r="AK353" s="77">
        <f t="shared" si="199"/>
        <v>0</v>
      </c>
      <c r="AL353" s="77">
        <f t="shared" si="199"/>
        <v>0</v>
      </c>
      <c r="AM353" s="77">
        <f t="shared" si="199"/>
        <v>0</v>
      </c>
      <c r="AN353" s="77">
        <f t="shared" si="199"/>
        <v>0</v>
      </c>
      <c r="AO353" s="77">
        <f t="shared" si="199"/>
        <v>0</v>
      </c>
      <c r="AP353" s="77">
        <f t="shared" si="199"/>
        <v>0</v>
      </c>
      <c r="AQ353" s="77">
        <f t="shared" si="199"/>
        <v>0</v>
      </c>
      <c r="AR353" s="77">
        <f t="shared" si="199"/>
        <v>0</v>
      </c>
      <c r="AS353" s="77">
        <f t="shared" si="199"/>
        <v>0</v>
      </c>
      <c r="AT353" s="77">
        <f t="shared" si="199"/>
        <v>0</v>
      </c>
      <c r="AU353" s="77">
        <f t="shared" si="199"/>
        <v>0</v>
      </c>
      <c r="AV353" s="77">
        <f t="shared" si="199"/>
        <v>0</v>
      </c>
      <c r="AW353" s="77">
        <f t="shared" si="199"/>
        <v>0</v>
      </c>
      <c r="AX353" s="77">
        <f t="shared" si="199"/>
        <v>0</v>
      </c>
      <c r="AY353" s="77">
        <f t="shared" si="199"/>
        <v>0</v>
      </c>
      <c r="AZ353" s="77">
        <f t="shared" si="199"/>
        <v>0</v>
      </c>
      <c r="BA353" s="77">
        <f t="shared" si="199"/>
        <v>0</v>
      </c>
      <c r="BB353" s="77">
        <f t="shared" si="199"/>
        <v>0</v>
      </c>
      <c r="BC353" s="77">
        <f t="shared" si="199"/>
        <v>0</v>
      </c>
      <c r="BD353" s="77">
        <f t="shared" si="199"/>
        <v>0</v>
      </c>
      <c r="BE353" s="77">
        <f t="shared" si="199"/>
        <v>0</v>
      </c>
      <c r="BF353" s="77">
        <f t="shared" si="199"/>
        <v>0</v>
      </c>
      <c r="BG353" s="77">
        <f t="shared" si="199"/>
        <v>0</v>
      </c>
      <c r="BH353" s="77">
        <f t="shared" si="199"/>
        <v>0</v>
      </c>
      <c r="BI353" s="77">
        <f t="shared" si="199"/>
        <v>0</v>
      </c>
      <c r="BJ353" s="77">
        <f t="shared" si="199"/>
        <v>0</v>
      </c>
      <c r="BK353" s="77">
        <f t="shared" si="199"/>
        <v>0</v>
      </c>
      <c r="BL353" s="77">
        <f t="shared" si="199"/>
        <v>0</v>
      </c>
      <c r="BM353" s="77">
        <f t="shared" si="199"/>
        <v>0</v>
      </c>
      <c r="BN353" s="77">
        <f t="shared" si="199"/>
        <v>0</v>
      </c>
      <c r="BO353" s="77">
        <f t="shared" si="199"/>
        <v>0</v>
      </c>
      <c r="BP353" s="77">
        <f t="shared" si="199"/>
        <v>0</v>
      </c>
      <c r="BQ353" s="77">
        <f t="shared" si="199"/>
        <v>0</v>
      </c>
      <c r="BR353" s="77">
        <f t="shared" si="199"/>
        <v>0</v>
      </c>
      <c r="BS353" s="77">
        <f t="shared" si="199"/>
        <v>0</v>
      </c>
      <c r="BT353" s="77">
        <f t="shared" si="199"/>
        <v>0</v>
      </c>
      <c r="BU353" s="77">
        <f t="shared" si="199"/>
        <v>0</v>
      </c>
      <c r="BV353" s="77">
        <f t="shared" si="199"/>
        <v>0</v>
      </c>
      <c r="BW353" s="77">
        <f t="shared" si="199"/>
        <v>0</v>
      </c>
      <c r="BX353" s="77">
        <f t="shared" si="199"/>
        <v>0</v>
      </c>
      <c r="BY353" s="77">
        <f t="shared" si="199"/>
        <v>0</v>
      </c>
      <c r="BZ353" s="77">
        <f t="shared" si="199"/>
        <v>0</v>
      </c>
      <c r="CA353" s="77">
        <f t="shared" si="199"/>
        <v>0</v>
      </c>
      <c r="CB353" s="77">
        <f t="shared" si="199"/>
        <v>0</v>
      </c>
      <c r="CC353" s="77">
        <f t="shared" si="199"/>
        <v>0</v>
      </c>
      <c r="CD353" s="77">
        <f t="shared" si="199"/>
        <v>0</v>
      </c>
      <c r="CE353" s="77">
        <f t="shared" si="199"/>
        <v>0</v>
      </c>
      <c r="CF353" s="77">
        <f t="shared" si="199"/>
        <v>0</v>
      </c>
      <c r="CG353" s="78">
        <f t="shared" si="199"/>
        <v>0</v>
      </c>
      <c r="CH353" s="9"/>
      <c r="CI353" s="10"/>
      <c r="CK353" s="46">
        <f t="shared" si="198"/>
        <v>0</v>
      </c>
    </row>
    <row r="354" spans="1:89" s="46" customFormat="1" ht="14.1" customHeight="1" x14ac:dyDescent="0.3">
      <c r="A354" s="47">
        <f t="shared" si="189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1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8"/>
        <v>0</v>
      </c>
    </row>
    <row r="355" spans="1:89" s="46" customFormat="1" ht="14.1" customHeight="1" x14ac:dyDescent="0.3">
      <c r="A355" s="47">
        <f t="shared" si="189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1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8"/>
        <v>0</v>
      </c>
    </row>
    <row r="356" spans="1:89" s="46" customFormat="1" ht="14.1" customHeight="1" x14ac:dyDescent="0.3">
      <c r="A356" s="47">
        <f t="shared" si="189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1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8"/>
        <v>0</v>
      </c>
    </row>
    <row r="357" spans="1:89" s="46" customFormat="1" ht="14.1" customHeight="1" x14ac:dyDescent="0.3">
      <c r="A357" s="47">
        <f t="shared" si="189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1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8"/>
        <v>0</v>
      </c>
    </row>
    <row r="358" spans="1:89" s="46" customFormat="1" ht="14.1" customHeight="1" x14ac:dyDescent="0.3">
      <c r="A358" s="47">
        <f t="shared" si="189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1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8"/>
        <v>0</v>
      </c>
    </row>
    <row r="359" spans="1:89" s="46" customFormat="1" ht="14.1" customHeight="1" x14ac:dyDescent="0.3">
      <c r="A359" s="47">
        <f t="shared" si="189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1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8"/>
        <v>0</v>
      </c>
    </row>
    <row r="360" spans="1:89" s="46" customFormat="1" ht="14.1" customHeight="1" x14ac:dyDescent="0.3">
      <c r="A360" s="47">
        <f t="shared" si="189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1"/>
        <v>0</v>
      </c>
      <c r="K360" s="77">
        <f>SUM(K361:K364)</f>
        <v>0</v>
      </c>
      <c r="L360" s="77">
        <f t="shared" ref="L360:CG360" si="200">SUM(L361:L364)</f>
        <v>0</v>
      </c>
      <c r="M360" s="77">
        <f t="shared" si="200"/>
        <v>0</v>
      </c>
      <c r="N360" s="77">
        <f t="shared" si="200"/>
        <v>0</v>
      </c>
      <c r="O360" s="77">
        <f t="shared" si="200"/>
        <v>0</v>
      </c>
      <c r="P360" s="77">
        <f t="shared" si="200"/>
        <v>0</v>
      </c>
      <c r="Q360" s="77">
        <f t="shared" si="200"/>
        <v>0</v>
      </c>
      <c r="R360" s="77">
        <f t="shared" si="200"/>
        <v>0</v>
      </c>
      <c r="S360" s="77">
        <f t="shared" si="200"/>
        <v>0</v>
      </c>
      <c r="T360" s="77">
        <f t="shared" si="200"/>
        <v>0</v>
      </c>
      <c r="U360" s="77">
        <f t="shared" si="200"/>
        <v>0</v>
      </c>
      <c r="V360" s="77">
        <f t="shared" si="200"/>
        <v>0</v>
      </c>
      <c r="W360" s="77">
        <f t="shared" si="200"/>
        <v>0</v>
      </c>
      <c r="X360" s="77">
        <f t="shared" si="200"/>
        <v>0</v>
      </c>
      <c r="Y360" s="77">
        <f t="shared" si="200"/>
        <v>0</v>
      </c>
      <c r="Z360" s="77">
        <f t="shared" si="200"/>
        <v>0</v>
      </c>
      <c r="AA360" s="77">
        <f t="shared" si="200"/>
        <v>0</v>
      </c>
      <c r="AB360" s="77">
        <f t="shared" si="200"/>
        <v>0</v>
      </c>
      <c r="AC360" s="77">
        <f t="shared" si="200"/>
        <v>0</v>
      </c>
      <c r="AD360" s="77">
        <f t="shared" si="200"/>
        <v>0</v>
      </c>
      <c r="AE360" s="77">
        <f t="shared" si="200"/>
        <v>0</v>
      </c>
      <c r="AF360" s="77">
        <f t="shared" si="200"/>
        <v>0</v>
      </c>
      <c r="AG360" s="77">
        <f t="shared" si="200"/>
        <v>0</v>
      </c>
      <c r="AH360" s="77">
        <f t="shared" si="200"/>
        <v>0</v>
      </c>
      <c r="AI360" s="77">
        <f t="shared" si="200"/>
        <v>0</v>
      </c>
      <c r="AJ360" s="77">
        <f t="shared" si="200"/>
        <v>0</v>
      </c>
      <c r="AK360" s="77">
        <f t="shared" si="200"/>
        <v>0</v>
      </c>
      <c r="AL360" s="77">
        <f t="shared" si="200"/>
        <v>0</v>
      </c>
      <c r="AM360" s="77">
        <f t="shared" si="200"/>
        <v>0</v>
      </c>
      <c r="AN360" s="77">
        <f t="shared" si="200"/>
        <v>0</v>
      </c>
      <c r="AO360" s="77">
        <f t="shared" si="200"/>
        <v>0</v>
      </c>
      <c r="AP360" s="77">
        <f t="shared" si="200"/>
        <v>0</v>
      </c>
      <c r="AQ360" s="77">
        <f t="shared" si="200"/>
        <v>0</v>
      </c>
      <c r="AR360" s="77">
        <f t="shared" si="200"/>
        <v>0</v>
      </c>
      <c r="AS360" s="77">
        <f t="shared" si="200"/>
        <v>0</v>
      </c>
      <c r="AT360" s="77">
        <f t="shared" si="200"/>
        <v>0</v>
      </c>
      <c r="AU360" s="77">
        <f t="shared" si="200"/>
        <v>0</v>
      </c>
      <c r="AV360" s="77">
        <f t="shared" si="200"/>
        <v>0</v>
      </c>
      <c r="AW360" s="77">
        <f t="shared" si="200"/>
        <v>0</v>
      </c>
      <c r="AX360" s="77">
        <f t="shared" si="200"/>
        <v>0</v>
      </c>
      <c r="AY360" s="77">
        <f t="shared" si="200"/>
        <v>0</v>
      </c>
      <c r="AZ360" s="77">
        <f t="shared" si="200"/>
        <v>0</v>
      </c>
      <c r="BA360" s="77">
        <f t="shared" si="200"/>
        <v>0</v>
      </c>
      <c r="BB360" s="77">
        <f t="shared" si="200"/>
        <v>0</v>
      </c>
      <c r="BC360" s="77">
        <f t="shared" si="200"/>
        <v>0</v>
      </c>
      <c r="BD360" s="77">
        <f t="shared" si="200"/>
        <v>0</v>
      </c>
      <c r="BE360" s="77">
        <f t="shared" si="200"/>
        <v>0</v>
      </c>
      <c r="BF360" s="77">
        <f t="shared" si="200"/>
        <v>0</v>
      </c>
      <c r="BG360" s="77">
        <f t="shared" si="200"/>
        <v>0</v>
      </c>
      <c r="BH360" s="77">
        <f t="shared" si="200"/>
        <v>0</v>
      </c>
      <c r="BI360" s="77">
        <f t="shared" si="200"/>
        <v>0</v>
      </c>
      <c r="BJ360" s="77">
        <f t="shared" si="200"/>
        <v>0</v>
      </c>
      <c r="BK360" s="77">
        <f t="shared" si="200"/>
        <v>0</v>
      </c>
      <c r="BL360" s="77">
        <f t="shared" si="200"/>
        <v>0</v>
      </c>
      <c r="BM360" s="77">
        <f t="shared" si="200"/>
        <v>0</v>
      </c>
      <c r="BN360" s="77">
        <f t="shared" si="200"/>
        <v>0</v>
      </c>
      <c r="BO360" s="77">
        <f t="shared" si="200"/>
        <v>0</v>
      </c>
      <c r="BP360" s="77">
        <f t="shared" si="200"/>
        <v>0</v>
      </c>
      <c r="BQ360" s="77">
        <f t="shared" si="200"/>
        <v>0</v>
      </c>
      <c r="BR360" s="77">
        <f t="shared" si="200"/>
        <v>0</v>
      </c>
      <c r="BS360" s="77">
        <f t="shared" si="200"/>
        <v>0</v>
      </c>
      <c r="BT360" s="77">
        <f t="shared" si="200"/>
        <v>0</v>
      </c>
      <c r="BU360" s="77">
        <f t="shared" si="200"/>
        <v>0</v>
      </c>
      <c r="BV360" s="77">
        <f t="shared" si="200"/>
        <v>0</v>
      </c>
      <c r="BW360" s="77">
        <f t="shared" si="200"/>
        <v>0</v>
      </c>
      <c r="BX360" s="77">
        <f t="shared" si="200"/>
        <v>0</v>
      </c>
      <c r="BY360" s="77">
        <f t="shared" si="200"/>
        <v>0</v>
      </c>
      <c r="BZ360" s="77">
        <f t="shared" si="200"/>
        <v>0</v>
      </c>
      <c r="CA360" s="77">
        <f t="shared" si="200"/>
        <v>0</v>
      </c>
      <c r="CB360" s="77">
        <f t="shared" si="200"/>
        <v>0</v>
      </c>
      <c r="CC360" s="77">
        <f t="shared" si="200"/>
        <v>0</v>
      </c>
      <c r="CD360" s="77">
        <f t="shared" si="200"/>
        <v>0</v>
      </c>
      <c r="CE360" s="77">
        <f t="shared" si="200"/>
        <v>0</v>
      </c>
      <c r="CF360" s="77">
        <f t="shared" si="200"/>
        <v>0</v>
      </c>
      <c r="CG360" s="78">
        <f t="shared" si="200"/>
        <v>0</v>
      </c>
      <c r="CH360" s="9"/>
      <c r="CI360" s="10"/>
      <c r="CK360" s="46">
        <f t="shared" si="198"/>
        <v>0</v>
      </c>
    </row>
    <row r="361" spans="1:89" s="46" customFormat="1" ht="14.1" customHeight="1" x14ac:dyDescent="0.3">
      <c r="A361" s="47">
        <f t="shared" si="189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1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8"/>
        <v>0</v>
      </c>
    </row>
    <row r="362" spans="1:89" s="46" customFormat="1" ht="14.1" customHeight="1" x14ac:dyDescent="0.3">
      <c r="A362" s="47">
        <f t="shared" si="189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1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9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1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9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1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9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1">SUM(K365:CG365)</f>
        <v>0</v>
      </c>
      <c r="K365" s="109">
        <f>SUM(K366:K391)/2</f>
        <v>0</v>
      </c>
      <c r="L365" s="109">
        <f t="shared" ref="L365:CG365" si="202">SUM(L366:L391)/2</f>
        <v>0</v>
      </c>
      <c r="M365" s="109">
        <f t="shared" si="202"/>
        <v>0</v>
      </c>
      <c r="N365" s="109">
        <f t="shared" si="202"/>
        <v>0</v>
      </c>
      <c r="O365" s="109">
        <f t="shared" si="202"/>
        <v>0</v>
      </c>
      <c r="P365" s="109">
        <f t="shared" si="202"/>
        <v>0</v>
      </c>
      <c r="Q365" s="109">
        <f t="shared" si="202"/>
        <v>0</v>
      </c>
      <c r="R365" s="109">
        <f t="shared" si="202"/>
        <v>0</v>
      </c>
      <c r="S365" s="109">
        <f t="shared" si="202"/>
        <v>0</v>
      </c>
      <c r="T365" s="109">
        <f t="shared" si="202"/>
        <v>0</v>
      </c>
      <c r="U365" s="109">
        <f t="shared" si="202"/>
        <v>0</v>
      </c>
      <c r="V365" s="109">
        <f t="shared" si="202"/>
        <v>0</v>
      </c>
      <c r="W365" s="109">
        <f t="shared" si="202"/>
        <v>0</v>
      </c>
      <c r="X365" s="109">
        <f t="shared" si="202"/>
        <v>0</v>
      </c>
      <c r="Y365" s="109">
        <f t="shared" si="202"/>
        <v>0</v>
      </c>
      <c r="Z365" s="109">
        <f t="shared" si="202"/>
        <v>0</v>
      </c>
      <c r="AA365" s="109">
        <f t="shared" si="202"/>
        <v>0</v>
      </c>
      <c r="AB365" s="109">
        <f t="shared" si="202"/>
        <v>0</v>
      </c>
      <c r="AC365" s="109">
        <f t="shared" si="202"/>
        <v>0</v>
      </c>
      <c r="AD365" s="109">
        <f t="shared" si="202"/>
        <v>0</v>
      </c>
      <c r="AE365" s="109">
        <f t="shared" si="202"/>
        <v>0</v>
      </c>
      <c r="AF365" s="109">
        <f t="shared" si="202"/>
        <v>0</v>
      </c>
      <c r="AG365" s="109">
        <f t="shared" si="202"/>
        <v>0</v>
      </c>
      <c r="AH365" s="109">
        <f t="shared" si="202"/>
        <v>0</v>
      </c>
      <c r="AI365" s="109">
        <f t="shared" si="202"/>
        <v>0</v>
      </c>
      <c r="AJ365" s="109">
        <f t="shared" si="202"/>
        <v>0</v>
      </c>
      <c r="AK365" s="109">
        <f t="shared" si="202"/>
        <v>0</v>
      </c>
      <c r="AL365" s="109">
        <f t="shared" si="202"/>
        <v>0</v>
      </c>
      <c r="AM365" s="109">
        <f t="shared" si="202"/>
        <v>0</v>
      </c>
      <c r="AN365" s="109">
        <f t="shared" si="202"/>
        <v>0</v>
      </c>
      <c r="AO365" s="109">
        <f t="shared" si="202"/>
        <v>0</v>
      </c>
      <c r="AP365" s="109">
        <f t="shared" si="202"/>
        <v>0</v>
      </c>
      <c r="AQ365" s="109">
        <f t="shared" si="202"/>
        <v>0</v>
      </c>
      <c r="AR365" s="109">
        <f t="shared" si="202"/>
        <v>0</v>
      </c>
      <c r="AS365" s="109">
        <f t="shared" si="202"/>
        <v>0</v>
      </c>
      <c r="AT365" s="109">
        <f t="shared" si="202"/>
        <v>0</v>
      </c>
      <c r="AU365" s="109">
        <f t="shared" si="202"/>
        <v>0</v>
      </c>
      <c r="AV365" s="109">
        <f t="shared" si="202"/>
        <v>0</v>
      </c>
      <c r="AW365" s="109">
        <f t="shared" si="202"/>
        <v>0</v>
      </c>
      <c r="AX365" s="109">
        <f t="shared" si="202"/>
        <v>0</v>
      </c>
      <c r="AY365" s="109">
        <f t="shared" si="202"/>
        <v>0</v>
      </c>
      <c r="AZ365" s="109">
        <f t="shared" si="202"/>
        <v>0</v>
      </c>
      <c r="BA365" s="109">
        <f t="shared" si="202"/>
        <v>0</v>
      </c>
      <c r="BB365" s="109">
        <f t="shared" si="202"/>
        <v>0</v>
      </c>
      <c r="BC365" s="109">
        <f t="shared" ref="BC365:CF365" si="203">SUM(BC366:BC391)/2</f>
        <v>0</v>
      </c>
      <c r="BD365" s="109">
        <f t="shared" si="203"/>
        <v>0</v>
      </c>
      <c r="BE365" s="109">
        <f t="shared" si="203"/>
        <v>0</v>
      </c>
      <c r="BF365" s="109">
        <f t="shared" si="203"/>
        <v>0</v>
      </c>
      <c r="BG365" s="109">
        <f t="shared" si="203"/>
        <v>0</v>
      </c>
      <c r="BH365" s="109">
        <f t="shared" si="203"/>
        <v>0</v>
      </c>
      <c r="BI365" s="109">
        <f t="shared" si="203"/>
        <v>0</v>
      </c>
      <c r="BJ365" s="109">
        <f t="shared" si="203"/>
        <v>0</v>
      </c>
      <c r="BK365" s="109">
        <f t="shared" si="203"/>
        <v>0</v>
      </c>
      <c r="BL365" s="109">
        <f t="shared" si="203"/>
        <v>0</v>
      </c>
      <c r="BM365" s="109">
        <f t="shared" si="203"/>
        <v>0</v>
      </c>
      <c r="BN365" s="109">
        <f t="shared" si="203"/>
        <v>0</v>
      </c>
      <c r="BO365" s="109">
        <f t="shared" si="203"/>
        <v>0</v>
      </c>
      <c r="BP365" s="109">
        <f t="shared" si="203"/>
        <v>0</v>
      </c>
      <c r="BQ365" s="109">
        <f t="shared" si="203"/>
        <v>0</v>
      </c>
      <c r="BR365" s="109">
        <f t="shared" si="203"/>
        <v>0</v>
      </c>
      <c r="BS365" s="109">
        <f t="shared" si="203"/>
        <v>0</v>
      </c>
      <c r="BT365" s="109">
        <f t="shared" si="203"/>
        <v>0</v>
      </c>
      <c r="BU365" s="109">
        <f t="shared" si="203"/>
        <v>0</v>
      </c>
      <c r="BV365" s="109">
        <f t="shared" si="203"/>
        <v>0</v>
      </c>
      <c r="BW365" s="109">
        <f t="shared" si="203"/>
        <v>0</v>
      </c>
      <c r="BX365" s="109">
        <f t="shared" si="203"/>
        <v>0</v>
      </c>
      <c r="BY365" s="109">
        <f t="shared" si="203"/>
        <v>0</v>
      </c>
      <c r="BZ365" s="109">
        <f t="shared" si="203"/>
        <v>0</v>
      </c>
      <c r="CA365" s="109">
        <f t="shared" si="203"/>
        <v>0</v>
      </c>
      <c r="CB365" s="109">
        <f t="shared" si="203"/>
        <v>0</v>
      </c>
      <c r="CC365" s="109">
        <f t="shared" si="203"/>
        <v>0</v>
      </c>
      <c r="CD365" s="109">
        <f t="shared" si="203"/>
        <v>0</v>
      </c>
      <c r="CE365" s="109">
        <f t="shared" si="203"/>
        <v>0</v>
      </c>
      <c r="CF365" s="109">
        <f t="shared" si="203"/>
        <v>0</v>
      </c>
      <c r="CG365" s="109">
        <f t="shared" si="202"/>
        <v>0</v>
      </c>
      <c r="CH365" s="18"/>
      <c r="CI365" s="19"/>
      <c r="CK365" s="46"/>
    </row>
    <row r="366" spans="1:89" ht="14.1" customHeight="1" x14ac:dyDescent="0.3">
      <c r="A366" s="47">
        <f t="shared" si="189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1"/>
        <v>0</v>
      </c>
      <c r="K366" s="77">
        <f>SUM(K367:K372)</f>
        <v>0</v>
      </c>
      <c r="L366" s="77">
        <f t="shared" ref="L366:CG366" si="204">SUM(L367:L372)</f>
        <v>0</v>
      </c>
      <c r="M366" s="77">
        <f t="shared" si="204"/>
        <v>0</v>
      </c>
      <c r="N366" s="77">
        <f t="shared" si="204"/>
        <v>0</v>
      </c>
      <c r="O366" s="77">
        <f t="shared" si="204"/>
        <v>0</v>
      </c>
      <c r="P366" s="77">
        <f t="shared" si="204"/>
        <v>0</v>
      </c>
      <c r="Q366" s="77">
        <f t="shared" si="204"/>
        <v>0</v>
      </c>
      <c r="R366" s="77">
        <f t="shared" si="204"/>
        <v>0</v>
      </c>
      <c r="S366" s="77">
        <f t="shared" si="204"/>
        <v>0</v>
      </c>
      <c r="T366" s="77">
        <f t="shared" si="204"/>
        <v>0</v>
      </c>
      <c r="U366" s="77">
        <f t="shared" si="204"/>
        <v>0</v>
      </c>
      <c r="V366" s="77">
        <f t="shared" si="204"/>
        <v>0</v>
      </c>
      <c r="W366" s="77">
        <f t="shared" si="204"/>
        <v>0</v>
      </c>
      <c r="X366" s="77">
        <f t="shared" si="204"/>
        <v>0</v>
      </c>
      <c r="Y366" s="77">
        <f t="shared" si="204"/>
        <v>0</v>
      </c>
      <c r="Z366" s="77">
        <f t="shared" si="204"/>
        <v>0</v>
      </c>
      <c r="AA366" s="77">
        <f t="shared" si="204"/>
        <v>0</v>
      </c>
      <c r="AB366" s="77">
        <f t="shared" si="204"/>
        <v>0</v>
      </c>
      <c r="AC366" s="77">
        <f t="shared" si="204"/>
        <v>0</v>
      </c>
      <c r="AD366" s="77">
        <f t="shared" si="204"/>
        <v>0</v>
      </c>
      <c r="AE366" s="77">
        <f t="shared" si="204"/>
        <v>0</v>
      </c>
      <c r="AF366" s="77">
        <f t="shared" si="204"/>
        <v>0</v>
      </c>
      <c r="AG366" s="77">
        <f t="shared" si="204"/>
        <v>0</v>
      </c>
      <c r="AH366" s="77">
        <f t="shared" si="204"/>
        <v>0</v>
      </c>
      <c r="AI366" s="77">
        <f t="shared" si="204"/>
        <v>0</v>
      </c>
      <c r="AJ366" s="77">
        <f t="shared" si="204"/>
        <v>0</v>
      </c>
      <c r="AK366" s="77">
        <f t="shared" si="204"/>
        <v>0</v>
      </c>
      <c r="AL366" s="77">
        <f t="shared" si="204"/>
        <v>0</v>
      </c>
      <c r="AM366" s="77">
        <f t="shared" si="204"/>
        <v>0</v>
      </c>
      <c r="AN366" s="77">
        <f t="shared" si="204"/>
        <v>0</v>
      </c>
      <c r="AO366" s="77">
        <f t="shared" si="204"/>
        <v>0</v>
      </c>
      <c r="AP366" s="77">
        <f t="shared" si="204"/>
        <v>0</v>
      </c>
      <c r="AQ366" s="77">
        <f t="shared" si="204"/>
        <v>0</v>
      </c>
      <c r="AR366" s="77">
        <f t="shared" si="204"/>
        <v>0</v>
      </c>
      <c r="AS366" s="77">
        <f t="shared" si="204"/>
        <v>0</v>
      </c>
      <c r="AT366" s="77">
        <f t="shared" si="204"/>
        <v>0</v>
      </c>
      <c r="AU366" s="77">
        <f t="shared" si="204"/>
        <v>0</v>
      </c>
      <c r="AV366" s="77">
        <f t="shared" si="204"/>
        <v>0</v>
      </c>
      <c r="AW366" s="77">
        <f t="shared" si="204"/>
        <v>0</v>
      </c>
      <c r="AX366" s="77">
        <f t="shared" si="204"/>
        <v>0</v>
      </c>
      <c r="AY366" s="77">
        <f t="shared" si="204"/>
        <v>0</v>
      </c>
      <c r="AZ366" s="77">
        <f t="shared" si="204"/>
        <v>0</v>
      </c>
      <c r="BA366" s="77">
        <f t="shared" si="204"/>
        <v>0</v>
      </c>
      <c r="BB366" s="77">
        <f t="shared" si="204"/>
        <v>0</v>
      </c>
      <c r="BC366" s="77">
        <f t="shared" si="204"/>
        <v>0</v>
      </c>
      <c r="BD366" s="77">
        <f t="shared" si="204"/>
        <v>0</v>
      </c>
      <c r="BE366" s="77">
        <f t="shared" si="204"/>
        <v>0</v>
      </c>
      <c r="BF366" s="77">
        <f t="shared" si="204"/>
        <v>0</v>
      </c>
      <c r="BG366" s="77">
        <f t="shared" si="204"/>
        <v>0</v>
      </c>
      <c r="BH366" s="77">
        <f t="shared" si="204"/>
        <v>0</v>
      </c>
      <c r="BI366" s="77">
        <f t="shared" si="204"/>
        <v>0</v>
      </c>
      <c r="BJ366" s="77">
        <f t="shared" si="204"/>
        <v>0</v>
      </c>
      <c r="BK366" s="77">
        <f t="shared" si="204"/>
        <v>0</v>
      </c>
      <c r="BL366" s="77">
        <f t="shared" si="204"/>
        <v>0</v>
      </c>
      <c r="BM366" s="77">
        <f t="shared" si="204"/>
        <v>0</v>
      </c>
      <c r="BN366" s="77">
        <f t="shared" si="204"/>
        <v>0</v>
      </c>
      <c r="BO366" s="77">
        <f t="shared" si="204"/>
        <v>0</v>
      </c>
      <c r="BP366" s="77">
        <f t="shared" si="204"/>
        <v>0</v>
      </c>
      <c r="BQ366" s="77">
        <f t="shared" si="204"/>
        <v>0</v>
      </c>
      <c r="BR366" s="77">
        <f t="shared" si="204"/>
        <v>0</v>
      </c>
      <c r="BS366" s="77">
        <f t="shared" si="204"/>
        <v>0</v>
      </c>
      <c r="BT366" s="77">
        <f t="shared" si="204"/>
        <v>0</v>
      </c>
      <c r="BU366" s="77">
        <f t="shared" si="204"/>
        <v>0</v>
      </c>
      <c r="BV366" s="77">
        <f t="shared" si="204"/>
        <v>0</v>
      </c>
      <c r="BW366" s="77">
        <f t="shared" si="204"/>
        <v>0</v>
      </c>
      <c r="BX366" s="77">
        <f t="shared" si="204"/>
        <v>0</v>
      </c>
      <c r="BY366" s="77">
        <f t="shared" si="204"/>
        <v>0</v>
      </c>
      <c r="BZ366" s="77">
        <f t="shared" si="204"/>
        <v>0</v>
      </c>
      <c r="CA366" s="77">
        <f t="shared" si="204"/>
        <v>0</v>
      </c>
      <c r="CB366" s="77">
        <f t="shared" si="204"/>
        <v>0</v>
      </c>
      <c r="CC366" s="77">
        <f t="shared" si="204"/>
        <v>0</v>
      </c>
      <c r="CD366" s="77">
        <f t="shared" si="204"/>
        <v>0</v>
      </c>
      <c r="CE366" s="77">
        <f t="shared" si="204"/>
        <v>0</v>
      </c>
      <c r="CF366" s="77">
        <f t="shared" si="204"/>
        <v>0</v>
      </c>
      <c r="CG366" s="78">
        <f t="shared" si="204"/>
        <v>0</v>
      </c>
      <c r="CH366" s="18"/>
      <c r="CI366" s="19"/>
      <c r="CK366" s="46"/>
    </row>
    <row r="367" spans="1:89" ht="14.1" customHeight="1" x14ac:dyDescent="0.3">
      <c r="A367" s="47">
        <f t="shared" si="189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1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9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1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9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1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9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1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9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1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9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1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9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1"/>
        <v>0</v>
      </c>
      <c r="K373" s="77">
        <f>SUM(K374:K379)</f>
        <v>0</v>
      </c>
      <c r="L373" s="77">
        <f t="shared" ref="L373:CG373" si="205">SUM(L374:L379)</f>
        <v>0</v>
      </c>
      <c r="M373" s="77">
        <f t="shared" si="205"/>
        <v>0</v>
      </c>
      <c r="N373" s="77">
        <f t="shared" si="205"/>
        <v>0</v>
      </c>
      <c r="O373" s="77">
        <f t="shared" si="205"/>
        <v>0</v>
      </c>
      <c r="P373" s="77">
        <f t="shared" si="205"/>
        <v>0</v>
      </c>
      <c r="Q373" s="77">
        <f t="shared" si="205"/>
        <v>0</v>
      </c>
      <c r="R373" s="77">
        <f t="shared" si="205"/>
        <v>0</v>
      </c>
      <c r="S373" s="77">
        <f t="shared" si="205"/>
        <v>0</v>
      </c>
      <c r="T373" s="77">
        <f t="shared" si="205"/>
        <v>0</v>
      </c>
      <c r="U373" s="77">
        <f t="shared" si="205"/>
        <v>0</v>
      </c>
      <c r="V373" s="77">
        <f t="shared" si="205"/>
        <v>0</v>
      </c>
      <c r="W373" s="77">
        <f t="shared" si="205"/>
        <v>0</v>
      </c>
      <c r="X373" s="77">
        <f t="shared" si="205"/>
        <v>0</v>
      </c>
      <c r="Y373" s="77">
        <f t="shared" si="205"/>
        <v>0</v>
      </c>
      <c r="Z373" s="77">
        <f t="shared" si="205"/>
        <v>0</v>
      </c>
      <c r="AA373" s="77">
        <f t="shared" si="205"/>
        <v>0</v>
      </c>
      <c r="AB373" s="77">
        <f t="shared" si="205"/>
        <v>0</v>
      </c>
      <c r="AC373" s="77">
        <f t="shared" si="205"/>
        <v>0</v>
      </c>
      <c r="AD373" s="77">
        <f t="shared" si="205"/>
        <v>0</v>
      </c>
      <c r="AE373" s="77">
        <f t="shared" si="205"/>
        <v>0</v>
      </c>
      <c r="AF373" s="77">
        <f t="shared" si="205"/>
        <v>0</v>
      </c>
      <c r="AG373" s="77">
        <f t="shared" si="205"/>
        <v>0</v>
      </c>
      <c r="AH373" s="77">
        <f t="shared" si="205"/>
        <v>0</v>
      </c>
      <c r="AI373" s="77">
        <f t="shared" si="205"/>
        <v>0</v>
      </c>
      <c r="AJ373" s="77">
        <f t="shared" si="205"/>
        <v>0</v>
      </c>
      <c r="AK373" s="77">
        <f t="shared" si="205"/>
        <v>0</v>
      </c>
      <c r="AL373" s="77">
        <f t="shared" si="205"/>
        <v>0</v>
      </c>
      <c r="AM373" s="77">
        <f t="shared" si="205"/>
        <v>0</v>
      </c>
      <c r="AN373" s="77">
        <f t="shared" si="205"/>
        <v>0</v>
      </c>
      <c r="AO373" s="77">
        <f t="shared" si="205"/>
        <v>0</v>
      </c>
      <c r="AP373" s="77">
        <f t="shared" si="205"/>
        <v>0</v>
      </c>
      <c r="AQ373" s="77">
        <f t="shared" si="205"/>
        <v>0</v>
      </c>
      <c r="AR373" s="77">
        <f t="shared" si="205"/>
        <v>0</v>
      </c>
      <c r="AS373" s="77">
        <f t="shared" si="205"/>
        <v>0</v>
      </c>
      <c r="AT373" s="77">
        <f t="shared" si="205"/>
        <v>0</v>
      </c>
      <c r="AU373" s="77">
        <f t="shared" si="205"/>
        <v>0</v>
      </c>
      <c r="AV373" s="77">
        <f t="shared" si="205"/>
        <v>0</v>
      </c>
      <c r="AW373" s="77">
        <f t="shared" si="205"/>
        <v>0</v>
      </c>
      <c r="AX373" s="77">
        <f t="shared" si="205"/>
        <v>0</v>
      </c>
      <c r="AY373" s="77">
        <f t="shared" si="205"/>
        <v>0</v>
      </c>
      <c r="AZ373" s="77">
        <f t="shared" si="205"/>
        <v>0</v>
      </c>
      <c r="BA373" s="77">
        <f t="shared" si="205"/>
        <v>0</v>
      </c>
      <c r="BB373" s="77">
        <f t="shared" si="205"/>
        <v>0</v>
      </c>
      <c r="BC373" s="77">
        <f t="shared" si="205"/>
        <v>0</v>
      </c>
      <c r="BD373" s="77">
        <f t="shared" si="205"/>
        <v>0</v>
      </c>
      <c r="BE373" s="77">
        <f t="shared" si="205"/>
        <v>0</v>
      </c>
      <c r="BF373" s="77">
        <f t="shared" si="205"/>
        <v>0</v>
      </c>
      <c r="BG373" s="77">
        <f t="shared" si="205"/>
        <v>0</v>
      </c>
      <c r="BH373" s="77">
        <f t="shared" si="205"/>
        <v>0</v>
      </c>
      <c r="BI373" s="77">
        <f t="shared" si="205"/>
        <v>0</v>
      </c>
      <c r="BJ373" s="77">
        <f t="shared" si="205"/>
        <v>0</v>
      </c>
      <c r="BK373" s="77">
        <f t="shared" si="205"/>
        <v>0</v>
      </c>
      <c r="BL373" s="77">
        <f t="shared" si="205"/>
        <v>0</v>
      </c>
      <c r="BM373" s="77">
        <f t="shared" si="205"/>
        <v>0</v>
      </c>
      <c r="BN373" s="77">
        <f t="shared" si="205"/>
        <v>0</v>
      </c>
      <c r="BO373" s="77">
        <f t="shared" si="205"/>
        <v>0</v>
      </c>
      <c r="BP373" s="77">
        <f t="shared" si="205"/>
        <v>0</v>
      </c>
      <c r="BQ373" s="77">
        <f t="shared" si="205"/>
        <v>0</v>
      </c>
      <c r="BR373" s="77">
        <f t="shared" si="205"/>
        <v>0</v>
      </c>
      <c r="BS373" s="77">
        <f t="shared" si="205"/>
        <v>0</v>
      </c>
      <c r="BT373" s="77">
        <f t="shared" si="205"/>
        <v>0</v>
      </c>
      <c r="BU373" s="77">
        <f t="shared" si="205"/>
        <v>0</v>
      </c>
      <c r="BV373" s="77">
        <f t="shared" si="205"/>
        <v>0</v>
      </c>
      <c r="BW373" s="77">
        <f t="shared" si="205"/>
        <v>0</v>
      </c>
      <c r="BX373" s="77">
        <f t="shared" si="205"/>
        <v>0</v>
      </c>
      <c r="BY373" s="77">
        <f t="shared" si="205"/>
        <v>0</v>
      </c>
      <c r="BZ373" s="77">
        <f t="shared" si="205"/>
        <v>0</v>
      </c>
      <c r="CA373" s="77">
        <f t="shared" si="205"/>
        <v>0</v>
      </c>
      <c r="CB373" s="77">
        <f t="shared" si="205"/>
        <v>0</v>
      </c>
      <c r="CC373" s="77">
        <f t="shared" si="205"/>
        <v>0</v>
      </c>
      <c r="CD373" s="77">
        <f t="shared" si="205"/>
        <v>0</v>
      </c>
      <c r="CE373" s="77">
        <f t="shared" si="205"/>
        <v>0</v>
      </c>
      <c r="CF373" s="77">
        <f t="shared" si="205"/>
        <v>0</v>
      </c>
      <c r="CG373" s="78">
        <f t="shared" si="205"/>
        <v>0</v>
      </c>
      <c r="CH373" s="18"/>
      <c r="CI373" s="19"/>
      <c r="CK373" s="46"/>
    </row>
    <row r="374" spans="1:89" ht="14.1" customHeight="1" x14ac:dyDescent="0.3">
      <c r="A374" s="47">
        <f t="shared" si="189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1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9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1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9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1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9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1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9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1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9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1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9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1"/>
        <v>0</v>
      </c>
      <c r="K380" s="77">
        <f>SUM(K381:K386)</f>
        <v>0</v>
      </c>
      <c r="L380" s="77">
        <f t="shared" ref="L380:CG380" si="206">SUM(L381:L386)</f>
        <v>0</v>
      </c>
      <c r="M380" s="77">
        <f t="shared" si="206"/>
        <v>0</v>
      </c>
      <c r="N380" s="77">
        <f t="shared" si="206"/>
        <v>0</v>
      </c>
      <c r="O380" s="77">
        <f t="shared" si="206"/>
        <v>0</v>
      </c>
      <c r="P380" s="77">
        <f t="shared" si="206"/>
        <v>0</v>
      </c>
      <c r="Q380" s="77">
        <f t="shared" si="206"/>
        <v>0</v>
      </c>
      <c r="R380" s="77">
        <f t="shared" si="206"/>
        <v>0</v>
      </c>
      <c r="S380" s="77">
        <f t="shared" si="206"/>
        <v>0</v>
      </c>
      <c r="T380" s="77">
        <f t="shared" si="206"/>
        <v>0</v>
      </c>
      <c r="U380" s="77">
        <f t="shared" si="206"/>
        <v>0</v>
      </c>
      <c r="V380" s="77">
        <f t="shared" si="206"/>
        <v>0</v>
      </c>
      <c r="W380" s="77">
        <f t="shared" si="206"/>
        <v>0</v>
      </c>
      <c r="X380" s="77">
        <f t="shared" si="206"/>
        <v>0</v>
      </c>
      <c r="Y380" s="77">
        <f t="shared" si="206"/>
        <v>0</v>
      </c>
      <c r="Z380" s="77">
        <f t="shared" si="206"/>
        <v>0</v>
      </c>
      <c r="AA380" s="77">
        <f t="shared" si="206"/>
        <v>0</v>
      </c>
      <c r="AB380" s="77">
        <f t="shared" si="206"/>
        <v>0</v>
      </c>
      <c r="AC380" s="77">
        <f t="shared" si="206"/>
        <v>0</v>
      </c>
      <c r="AD380" s="77">
        <f t="shared" si="206"/>
        <v>0</v>
      </c>
      <c r="AE380" s="77">
        <f t="shared" si="206"/>
        <v>0</v>
      </c>
      <c r="AF380" s="77">
        <f t="shared" si="206"/>
        <v>0</v>
      </c>
      <c r="AG380" s="77">
        <f t="shared" si="206"/>
        <v>0</v>
      </c>
      <c r="AH380" s="77">
        <f t="shared" si="206"/>
        <v>0</v>
      </c>
      <c r="AI380" s="77">
        <f t="shared" si="206"/>
        <v>0</v>
      </c>
      <c r="AJ380" s="77">
        <f t="shared" si="206"/>
        <v>0</v>
      </c>
      <c r="AK380" s="77">
        <f t="shared" si="206"/>
        <v>0</v>
      </c>
      <c r="AL380" s="77">
        <f t="shared" si="206"/>
        <v>0</v>
      </c>
      <c r="AM380" s="77">
        <f t="shared" si="206"/>
        <v>0</v>
      </c>
      <c r="AN380" s="77">
        <f t="shared" si="206"/>
        <v>0</v>
      </c>
      <c r="AO380" s="77">
        <f t="shared" si="206"/>
        <v>0</v>
      </c>
      <c r="AP380" s="77">
        <f t="shared" si="206"/>
        <v>0</v>
      </c>
      <c r="AQ380" s="77">
        <f t="shared" si="206"/>
        <v>0</v>
      </c>
      <c r="AR380" s="77">
        <f t="shared" si="206"/>
        <v>0</v>
      </c>
      <c r="AS380" s="77">
        <f t="shared" si="206"/>
        <v>0</v>
      </c>
      <c r="AT380" s="77">
        <f t="shared" si="206"/>
        <v>0</v>
      </c>
      <c r="AU380" s="77">
        <f t="shared" si="206"/>
        <v>0</v>
      </c>
      <c r="AV380" s="77">
        <f t="shared" si="206"/>
        <v>0</v>
      </c>
      <c r="AW380" s="77">
        <f t="shared" si="206"/>
        <v>0</v>
      </c>
      <c r="AX380" s="77">
        <f t="shared" si="206"/>
        <v>0</v>
      </c>
      <c r="AY380" s="77">
        <f t="shared" si="206"/>
        <v>0</v>
      </c>
      <c r="AZ380" s="77">
        <f t="shared" si="206"/>
        <v>0</v>
      </c>
      <c r="BA380" s="77">
        <f t="shared" si="206"/>
        <v>0</v>
      </c>
      <c r="BB380" s="77">
        <f t="shared" si="206"/>
        <v>0</v>
      </c>
      <c r="BC380" s="77">
        <f t="shared" si="206"/>
        <v>0</v>
      </c>
      <c r="BD380" s="77">
        <f t="shared" si="206"/>
        <v>0</v>
      </c>
      <c r="BE380" s="77">
        <f t="shared" si="206"/>
        <v>0</v>
      </c>
      <c r="BF380" s="77">
        <f t="shared" si="206"/>
        <v>0</v>
      </c>
      <c r="BG380" s="77">
        <f t="shared" si="206"/>
        <v>0</v>
      </c>
      <c r="BH380" s="77">
        <f t="shared" si="206"/>
        <v>0</v>
      </c>
      <c r="BI380" s="77">
        <f t="shared" si="206"/>
        <v>0</v>
      </c>
      <c r="BJ380" s="77">
        <f t="shared" si="206"/>
        <v>0</v>
      </c>
      <c r="BK380" s="77">
        <f t="shared" si="206"/>
        <v>0</v>
      </c>
      <c r="BL380" s="77">
        <f t="shared" si="206"/>
        <v>0</v>
      </c>
      <c r="BM380" s="77">
        <f t="shared" si="206"/>
        <v>0</v>
      </c>
      <c r="BN380" s="77">
        <f t="shared" si="206"/>
        <v>0</v>
      </c>
      <c r="BO380" s="77">
        <f t="shared" si="206"/>
        <v>0</v>
      </c>
      <c r="BP380" s="77">
        <f t="shared" si="206"/>
        <v>0</v>
      </c>
      <c r="BQ380" s="77">
        <f t="shared" si="206"/>
        <v>0</v>
      </c>
      <c r="BR380" s="77">
        <f t="shared" si="206"/>
        <v>0</v>
      </c>
      <c r="BS380" s="77">
        <f t="shared" si="206"/>
        <v>0</v>
      </c>
      <c r="BT380" s="77">
        <f t="shared" si="206"/>
        <v>0</v>
      </c>
      <c r="BU380" s="77">
        <f t="shared" si="206"/>
        <v>0</v>
      </c>
      <c r="BV380" s="77">
        <f t="shared" si="206"/>
        <v>0</v>
      </c>
      <c r="BW380" s="77">
        <f t="shared" si="206"/>
        <v>0</v>
      </c>
      <c r="BX380" s="77">
        <f t="shared" si="206"/>
        <v>0</v>
      </c>
      <c r="BY380" s="77">
        <f t="shared" si="206"/>
        <v>0</v>
      </c>
      <c r="BZ380" s="77">
        <f t="shared" si="206"/>
        <v>0</v>
      </c>
      <c r="CA380" s="77">
        <f t="shared" si="206"/>
        <v>0</v>
      </c>
      <c r="CB380" s="77">
        <f t="shared" si="206"/>
        <v>0</v>
      </c>
      <c r="CC380" s="77">
        <f t="shared" si="206"/>
        <v>0</v>
      </c>
      <c r="CD380" s="77">
        <f t="shared" si="206"/>
        <v>0</v>
      </c>
      <c r="CE380" s="77">
        <f t="shared" si="206"/>
        <v>0</v>
      </c>
      <c r="CF380" s="77">
        <f t="shared" si="206"/>
        <v>0</v>
      </c>
      <c r="CG380" s="78">
        <f t="shared" si="206"/>
        <v>0</v>
      </c>
      <c r="CH380" s="18"/>
      <c r="CI380" s="19"/>
      <c r="CK380" s="46"/>
    </row>
    <row r="381" spans="1:89" ht="14.1" customHeight="1" x14ac:dyDescent="0.3">
      <c r="A381" s="47">
        <f t="shared" si="189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1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9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1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9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1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9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1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9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1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9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1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9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1"/>
        <v>0</v>
      </c>
      <c r="K387" s="77">
        <f>SUM(K388:K391)</f>
        <v>0</v>
      </c>
      <c r="L387" s="77">
        <f t="shared" ref="L387:CG387" si="207">SUM(L388:L391)</f>
        <v>0</v>
      </c>
      <c r="M387" s="77">
        <f t="shared" si="207"/>
        <v>0</v>
      </c>
      <c r="N387" s="77">
        <f t="shared" si="207"/>
        <v>0</v>
      </c>
      <c r="O387" s="77">
        <f t="shared" si="207"/>
        <v>0</v>
      </c>
      <c r="P387" s="77">
        <f t="shared" si="207"/>
        <v>0</v>
      </c>
      <c r="Q387" s="77">
        <f t="shared" si="207"/>
        <v>0</v>
      </c>
      <c r="R387" s="77">
        <f t="shared" si="207"/>
        <v>0</v>
      </c>
      <c r="S387" s="77">
        <f t="shared" si="207"/>
        <v>0</v>
      </c>
      <c r="T387" s="77">
        <f t="shared" si="207"/>
        <v>0</v>
      </c>
      <c r="U387" s="77">
        <f t="shared" si="207"/>
        <v>0</v>
      </c>
      <c r="V387" s="77">
        <f t="shared" si="207"/>
        <v>0</v>
      </c>
      <c r="W387" s="77">
        <f t="shared" si="207"/>
        <v>0</v>
      </c>
      <c r="X387" s="77">
        <f t="shared" si="207"/>
        <v>0</v>
      </c>
      <c r="Y387" s="77">
        <f t="shared" si="207"/>
        <v>0</v>
      </c>
      <c r="Z387" s="77">
        <f t="shared" si="207"/>
        <v>0</v>
      </c>
      <c r="AA387" s="77">
        <f t="shared" si="207"/>
        <v>0</v>
      </c>
      <c r="AB387" s="77">
        <f t="shared" si="207"/>
        <v>0</v>
      </c>
      <c r="AC387" s="77">
        <f t="shared" si="207"/>
        <v>0</v>
      </c>
      <c r="AD387" s="77">
        <f t="shared" si="207"/>
        <v>0</v>
      </c>
      <c r="AE387" s="77">
        <f t="shared" si="207"/>
        <v>0</v>
      </c>
      <c r="AF387" s="77">
        <f t="shared" si="207"/>
        <v>0</v>
      </c>
      <c r="AG387" s="77">
        <f t="shared" si="207"/>
        <v>0</v>
      </c>
      <c r="AH387" s="77">
        <f t="shared" si="207"/>
        <v>0</v>
      </c>
      <c r="AI387" s="77">
        <f t="shared" si="207"/>
        <v>0</v>
      </c>
      <c r="AJ387" s="77">
        <f t="shared" si="207"/>
        <v>0</v>
      </c>
      <c r="AK387" s="77">
        <f t="shared" si="207"/>
        <v>0</v>
      </c>
      <c r="AL387" s="77">
        <f t="shared" si="207"/>
        <v>0</v>
      </c>
      <c r="AM387" s="77">
        <f t="shared" si="207"/>
        <v>0</v>
      </c>
      <c r="AN387" s="77">
        <f t="shared" si="207"/>
        <v>0</v>
      </c>
      <c r="AO387" s="77">
        <f t="shared" si="207"/>
        <v>0</v>
      </c>
      <c r="AP387" s="77">
        <f t="shared" si="207"/>
        <v>0</v>
      </c>
      <c r="AQ387" s="77">
        <f t="shared" si="207"/>
        <v>0</v>
      </c>
      <c r="AR387" s="77">
        <f t="shared" si="207"/>
        <v>0</v>
      </c>
      <c r="AS387" s="77">
        <f t="shared" si="207"/>
        <v>0</v>
      </c>
      <c r="AT387" s="77">
        <f t="shared" si="207"/>
        <v>0</v>
      </c>
      <c r="AU387" s="77">
        <f t="shared" si="207"/>
        <v>0</v>
      </c>
      <c r="AV387" s="77">
        <f t="shared" si="207"/>
        <v>0</v>
      </c>
      <c r="AW387" s="77">
        <f t="shared" si="207"/>
        <v>0</v>
      </c>
      <c r="AX387" s="77">
        <f t="shared" si="207"/>
        <v>0</v>
      </c>
      <c r="AY387" s="77">
        <f t="shared" si="207"/>
        <v>0</v>
      </c>
      <c r="AZ387" s="77">
        <f t="shared" si="207"/>
        <v>0</v>
      </c>
      <c r="BA387" s="77">
        <f t="shared" si="207"/>
        <v>0</v>
      </c>
      <c r="BB387" s="77">
        <f t="shared" si="207"/>
        <v>0</v>
      </c>
      <c r="BC387" s="77">
        <f t="shared" si="207"/>
        <v>0</v>
      </c>
      <c r="BD387" s="77">
        <f t="shared" si="207"/>
        <v>0</v>
      </c>
      <c r="BE387" s="77">
        <f t="shared" si="207"/>
        <v>0</v>
      </c>
      <c r="BF387" s="77">
        <f t="shared" si="207"/>
        <v>0</v>
      </c>
      <c r="BG387" s="77">
        <f t="shared" si="207"/>
        <v>0</v>
      </c>
      <c r="BH387" s="77">
        <f t="shared" si="207"/>
        <v>0</v>
      </c>
      <c r="BI387" s="77">
        <f t="shared" si="207"/>
        <v>0</v>
      </c>
      <c r="BJ387" s="77">
        <f t="shared" si="207"/>
        <v>0</v>
      </c>
      <c r="BK387" s="77">
        <f t="shared" si="207"/>
        <v>0</v>
      </c>
      <c r="BL387" s="77">
        <f t="shared" si="207"/>
        <v>0</v>
      </c>
      <c r="BM387" s="77">
        <f t="shared" si="207"/>
        <v>0</v>
      </c>
      <c r="BN387" s="77">
        <f t="shared" si="207"/>
        <v>0</v>
      </c>
      <c r="BO387" s="77">
        <f t="shared" si="207"/>
        <v>0</v>
      </c>
      <c r="BP387" s="77">
        <f t="shared" si="207"/>
        <v>0</v>
      </c>
      <c r="BQ387" s="77">
        <f t="shared" si="207"/>
        <v>0</v>
      </c>
      <c r="BR387" s="77">
        <f t="shared" si="207"/>
        <v>0</v>
      </c>
      <c r="BS387" s="77">
        <f t="shared" si="207"/>
        <v>0</v>
      </c>
      <c r="BT387" s="77">
        <f t="shared" si="207"/>
        <v>0</v>
      </c>
      <c r="BU387" s="77">
        <f t="shared" si="207"/>
        <v>0</v>
      </c>
      <c r="BV387" s="77">
        <f t="shared" si="207"/>
        <v>0</v>
      </c>
      <c r="BW387" s="77">
        <f t="shared" si="207"/>
        <v>0</v>
      </c>
      <c r="BX387" s="77">
        <f t="shared" si="207"/>
        <v>0</v>
      </c>
      <c r="BY387" s="77">
        <f t="shared" si="207"/>
        <v>0</v>
      </c>
      <c r="BZ387" s="77">
        <f t="shared" si="207"/>
        <v>0</v>
      </c>
      <c r="CA387" s="77">
        <f t="shared" si="207"/>
        <v>0</v>
      </c>
      <c r="CB387" s="77">
        <f t="shared" si="207"/>
        <v>0</v>
      </c>
      <c r="CC387" s="77">
        <f t="shared" si="207"/>
        <v>0</v>
      </c>
      <c r="CD387" s="77">
        <f t="shared" si="207"/>
        <v>0</v>
      </c>
      <c r="CE387" s="77">
        <f t="shared" si="207"/>
        <v>0</v>
      </c>
      <c r="CF387" s="77">
        <f t="shared" si="207"/>
        <v>0</v>
      </c>
      <c r="CG387" s="78">
        <f t="shared" si="207"/>
        <v>0</v>
      </c>
      <c r="CH387" s="18"/>
      <c r="CI387" s="19"/>
      <c r="CK387" s="46"/>
    </row>
    <row r="388" spans="1:89" ht="14.1" customHeight="1" x14ac:dyDescent="0.3">
      <c r="A388" s="47">
        <f t="shared" si="189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1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9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1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9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1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9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1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9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9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8">SUM(K393:CG393)</f>
        <v>239488.06</v>
      </c>
      <c r="K393" s="54">
        <f>SUM(K394,K412)</f>
        <v>0</v>
      </c>
      <c r="L393" s="54">
        <f t="shared" ref="L393:BW393" si="209">SUM(L394,L412)</f>
        <v>922.69</v>
      </c>
      <c r="M393" s="54">
        <f t="shared" si="209"/>
        <v>42639.13</v>
      </c>
      <c r="N393" s="54">
        <f t="shared" si="209"/>
        <v>0</v>
      </c>
      <c r="O393" s="54">
        <f t="shared" si="209"/>
        <v>5609.66</v>
      </c>
      <c r="P393" s="54">
        <f t="shared" si="209"/>
        <v>466.8</v>
      </c>
      <c r="Q393" s="54">
        <f t="shared" si="209"/>
        <v>52017.259999999995</v>
      </c>
      <c r="R393" s="54">
        <f t="shared" si="209"/>
        <v>1505.95</v>
      </c>
      <c r="S393" s="54">
        <f t="shared" si="209"/>
        <v>4394.9799999999996</v>
      </c>
      <c r="T393" s="54">
        <f t="shared" si="209"/>
        <v>0</v>
      </c>
      <c r="U393" s="54">
        <f t="shared" si="209"/>
        <v>69042.28</v>
      </c>
      <c r="V393" s="54">
        <f t="shared" si="209"/>
        <v>0</v>
      </c>
      <c r="W393" s="54">
        <f t="shared" si="209"/>
        <v>0</v>
      </c>
      <c r="X393" s="54">
        <f t="shared" si="209"/>
        <v>0</v>
      </c>
      <c r="Y393" s="54">
        <f t="shared" si="209"/>
        <v>518.79999999999995</v>
      </c>
      <c r="Z393" s="54">
        <f t="shared" si="209"/>
        <v>0</v>
      </c>
      <c r="AA393" s="54">
        <f t="shared" si="209"/>
        <v>7133.18</v>
      </c>
      <c r="AB393" s="54">
        <f t="shared" si="209"/>
        <v>4361.71</v>
      </c>
      <c r="AC393" s="54">
        <f t="shared" si="209"/>
        <v>0</v>
      </c>
      <c r="AD393" s="54">
        <f t="shared" si="209"/>
        <v>36224.92</v>
      </c>
      <c r="AE393" s="54">
        <f t="shared" si="209"/>
        <v>4557.2299999999996</v>
      </c>
      <c r="AF393" s="54">
        <f t="shared" si="209"/>
        <v>1395.24</v>
      </c>
      <c r="AG393" s="54">
        <f t="shared" si="209"/>
        <v>1231.52</v>
      </c>
      <c r="AH393" s="54">
        <f t="shared" si="209"/>
        <v>495.82</v>
      </c>
      <c r="AI393" s="54">
        <f t="shared" si="209"/>
        <v>0</v>
      </c>
      <c r="AJ393" s="54">
        <f t="shared" si="209"/>
        <v>0</v>
      </c>
      <c r="AK393" s="54">
        <f t="shared" si="209"/>
        <v>6970.89</v>
      </c>
      <c r="AL393" s="54">
        <f t="shared" si="209"/>
        <v>0</v>
      </c>
      <c r="AM393" s="54">
        <f t="shared" si="209"/>
        <v>0</v>
      </c>
      <c r="AN393" s="54">
        <f t="shared" si="209"/>
        <v>0</v>
      </c>
      <c r="AO393" s="54">
        <f t="shared" si="209"/>
        <v>0</v>
      </c>
      <c r="AP393" s="54">
        <f t="shared" si="209"/>
        <v>0</v>
      </c>
      <c r="AQ393" s="54">
        <f t="shared" si="209"/>
        <v>0</v>
      </c>
      <c r="AR393" s="54">
        <f t="shared" si="209"/>
        <v>0</v>
      </c>
      <c r="AS393" s="54">
        <f t="shared" si="209"/>
        <v>0</v>
      </c>
      <c r="AT393" s="54">
        <f t="shared" si="209"/>
        <v>0</v>
      </c>
      <c r="AU393" s="54">
        <f t="shared" si="209"/>
        <v>0</v>
      </c>
      <c r="AV393" s="54">
        <f t="shared" si="209"/>
        <v>0</v>
      </c>
      <c r="AW393" s="54">
        <f t="shared" si="209"/>
        <v>0</v>
      </c>
      <c r="AX393" s="54">
        <f t="shared" si="209"/>
        <v>0</v>
      </c>
      <c r="AY393" s="54">
        <f t="shared" si="209"/>
        <v>0</v>
      </c>
      <c r="AZ393" s="54">
        <f t="shared" si="209"/>
        <v>0</v>
      </c>
      <c r="BA393" s="54">
        <f t="shared" si="209"/>
        <v>0</v>
      </c>
      <c r="BB393" s="54">
        <f t="shared" si="209"/>
        <v>0</v>
      </c>
      <c r="BC393" s="54">
        <f t="shared" si="209"/>
        <v>0</v>
      </c>
      <c r="BD393" s="54">
        <f t="shared" si="209"/>
        <v>0</v>
      </c>
      <c r="BE393" s="54">
        <f t="shared" si="209"/>
        <v>0</v>
      </c>
      <c r="BF393" s="54">
        <f t="shared" si="209"/>
        <v>0</v>
      </c>
      <c r="BG393" s="54">
        <f t="shared" si="209"/>
        <v>0</v>
      </c>
      <c r="BH393" s="54">
        <f t="shared" si="209"/>
        <v>0</v>
      </c>
      <c r="BI393" s="54">
        <f t="shared" si="209"/>
        <v>0</v>
      </c>
      <c r="BJ393" s="54">
        <f t="shared" si="209"/>
        <v>0</v>
      </c>
      <c r="BK393" s="54">
        <f t="shared" si="209"/>
        <v>0</v>
      </c>
      <c r="BL393" s="54">
        <f t="shared" si="209"/>
        <v>0</v>
      </c>
      <c r="BM393" s="54">
        <f t="shared" si="209"/>
        <v>0</v>
      </c>
      <c r="BN393" s="54">
        <f t="shared" si="209"/>
        <v>0</v>
      </c>
      <c r="BO393" s="54">
        <f t="shared" si="209"/>
        <v>0</v>
      </c>
      <c r="BP393" s="54">
        <f t="shared" si="209"/>
        <v>0</v>
      </c>
      <c r="BQ393" s="54">
        <f t="shared" si="209"/>
        <v>0</v>
      </c>
      <c r="BR393" s="54">
        <f t="shared" si="209"/>
        <v>0</v>
      </c>
      <c r="BS393" s="54">
        <f t="shared" si="209"/>
        <v>0</v>
      </c>
      <c r="BT393" s="54">
        <f t="shared" si="209"/>
        <v>0</v>
      </c>
      <c r="BU393" s="54">
        <f t="shared" si="209"/>
        <v>0</v>
      </c>
      <c r="BV393" s="54">
        <f t="shared" si="209"/>
        <v>0</v>
      </c>
      <c r="BW393" s="54">
        <f t="shared" si="209"/>
        <v>0</v>
      </c>
      <c r="BX393" s="54">
        <f t="shared" ref="BX393:CF393" si="210">SUM(BX394,BX412)</f>
        <v>0</v>
      </c>
      <c r="BY393" s="54">
        <f t="shared" si="210"/>
        <v>0</v>
      </c>
      <c r="BZ393" s="54">
        <f t="shared" si="210"/>
        <v>0</v>
      </c>
      <c r="CA393" s="54">
        <f t="shared" si="210"/>
        <v>0</v>
      </c>
      <c r="CB393" s="54">
        <f t="shared" si="210"/>
        <v>0</v>
      </c>
      <c r="CC393" s="54">
        <f t="shared" si="210"/>
        <v>0</v>
      </c>
      <c r="CD393" s="54">
        <f t="shared" si="210"/>
        <v>0</v>
      </c>
      <c r="CE393" s="54">
        <f t="shared" si="210"/>
        <v>0</v>
      </c>
      <c r="CF393" s="54">
        <f t="shared" si="210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9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8"/>
        <v>239488.06</v>
      </c>
      <c r="K394" s="110">
        <f>SUM(K395:K397,K401,,K406:K407,K410:K411)</f>
        <v>0</v>
      </c>
      <c r="L394" s="110">
        <f t="shared" ref="L394:BW394" si="211">SUM(L395:L397,L401,,L406:L407,L410:L411)</f>
        <v>922.69</v>
      </c>
      <c r="M394" s="110">
        <f t="shared" si="211"/>
        <v>42639.13</v>
      </c>
      <c r="N394" s="110">
        <f t="shared" si="211"/>
        <v>0</v>
      </c>
      <c r="O394" s="110">
        <f t="shared" si="211"/>
        <v>5609.66</v>
      </c>
      <c r="P394" s="110">
        <f t="shared" si="211"/>
        <v>466.8</v>
      </c>
      <c r="Q394" s="110">
        <f t="shared" si="211"/>
        <v>52017.259999999995</v>
      </c>
      <c r="R394" s="110">
        <f t="shared" si="211"/>
        <v>1505.95</v>
      </c>
      <c r="S394" s="110">
        <f t="shared" si="211"/>
        <v>4394.9799999999996</v>
      </c>
      <c r="T394" s="110">
        <f t="shared" si="211"/>
        <v>0</v>
      </c>
      <c r="U394" s="110">
        <f t="shared" si="211"/>
        <v>69042.28</v>
      </c>
      <c r="V394" s="110">
        <f t="shared" si="211"/>
        <v>0</v>
      </c>
      <c r="W394" s="110">
        <f t="shared" si="211"/>
        <v>0</v>
      </c>
      <c r="X394" s="110">
        <f t="shared" si="211"/>
        <v>0</v>
      </c>
      <c r="Y394" s="110">
        <f t="shared" si="211"/>
        <v>518.79999999999995</v>
      </c>
      <c r="Z394" s="110">
        <f t="shared" si="211"/>
        <v>0</v>
      </c>
      <c r="AA394" s="110">
        <f t="shared" si="211"/>
        <v>7133.18</v>
      </c>
      <c r="AB394" s="110">
        <f t="shared" si="211"/>
        <v>4361.71</v>
      </c>
      <c r="AC394" s="110">
        <f t="shared" si="211"/>
        <v>0</v>
      </c>
      <c r="AD394" s="110">
        <f t="shared" si="211"/>
        <v>36224.92</v>
      </c>
      <c r="AE394" s="110">
        <f t="shared" si="211"/>
        <v>4557.2299999999996</v>
      </c>
      <c r="AF394" s="110">
        <f t="shared" si="211"/>
        <v>1395.24</v>
      </c>
      <c r="AG394" s="110">
        <f t="shared" si="211"/>
        <v>1231.52</v>
      </c>
      <c r="AH394" s="110">
        <f t="shared" si="211"/>
        <v>495.82</v>
      </c>
      <c r="AI394" s="110">
        <f t="shared" si="211"/>
        <v>0</v>
      </c>
      <c r="AJ394" s="110">
        <f t="shared" si="211"/>
        <v>0</v>
      </c>
      <c r="AK394" s="110">
        <f t="shared" si="211"/>
        <v>6970.89</v>
      </c>
      <c r="AL394" s="110">
        <f t="shared" si="211"/>
        <v>0</v>
      </c>
      <c r="AM394" s="110">
        <f t="shared" si="211"/>
        <v>0</v>
      </c>
      <c r="AN394" s="110">
        <f t="shared" si="211"/>
        <v>0</v>
      </c>
      <c r="AO394" s="110">
        <f t="shared" si="211"/>
        <v>0</v>
      </c>
      <c r="AP394" s="110">
        <f t="shared" si="211"/>
        <v>0</v>
      </c>
      <c r="AQ394" s="110">
        <f t="shared" si="211"/>
        <v>0</v>
      </c>
      <c r="AR394" s="110">
        <f t="shared" si="211"/>
        <v>0</v>
      </c>
      <c r="AS394" s="110">
        <f t="shared" si="211"/>
        <v>0</v>
      </c>
      <c r="AT394" s="110">
        <f t="shared" si="211"/>
        <v>0</v>
      </c>
      <c r="AU394" s="110">
        <f t="shared" si="211"/>
        <v>0</v>
      </c>
      <c r="AV394" s="110">
        <f t="shared" si="211"/>
        <v>0</v>
      </c>
      <c r="AW394" s="110">
        <f t="shared" si="211"/>
        <v>0</v>
      </c>
      <c r="AX394" s="110">
        <f t="shared" si="211"/>
        <v>0</v>
      </c>
      <c r="AY394" s="110">
        <f t="shared" si="211"/>
        <v>0</v>
      </c>
      <c r="AZ394" s="110">
        <f t="shared" si="211"/>
        <v>0</v>
      </c>
      <c r="BA394" s="110">
        <f t="shared" si="211"/>
        <v>0</v>
      </c>
      <c r="BB394" s="110">
        <f t="shared" si="211"/>
        <v>0</v>
      </c>
      <c r="BC394" s="110">
        <f t="shared" si="211"/>
        <v>0</v>
      </c>
      <c r="BD394" s="110">
        <f t="shared" si="211"/>
        <v>0</v>
      </c>
      <c r="BE394" s="110">
        <f t="shared" si="211"/>
        <v>0</v>
      </c>
      <c r="BF394" s="110">
        <f t="shared" si="211"/>
        <v>0</v>
      </c>
      <c r="BG394" s="110">
        <f t="shared" si="211"/>
        <v>0</v>
      </c>
      <c r="BH394" s="110">
        <f t="shared" si="211"/>
        <v>0</v>
      </c>
      <c r="BI394" s="110">
        <f t="shared" si="211"/>
        <v>0</v>
      </c>
      <c r="BJ394" s="110">
        <f t="shared" si="211"/>
        <v>0</v>
      </c>
      <c r="BK394" s="110">
        <f t="shared" si="211"/>
        <v>0</v>
      </c>
      <c r="BL394" s="110">
        <f t="shared" si="211"/>
        <v>0</v>
      </c>
      <c r="BM394" s="110">
        <f t="shared" si="211"/>
        <v>0</v>
      </c>
      <c r="BN394" s="110">
        <f t="shared" si="211"/>
        <v>0</v>
      </c>
      <c r="BO394" s="110">
        <f t="shared" si="211"/>
        <v>0</v>
      </c>
      <c r="BP394" s="110">
        <f t="shared" si="211"/>
        <v>0</v>
      </c>
      <c r="BQ394" s="110">
        <f t="shared" si="211"/>
        <v>0</v>
      </c>
      <c r="BR394" s="110">
        <f t="shared" si="211"/>
        <v>0</v>
      </c>
      <c r="BS394" s="110">
        <f t="shared" si="211"/>
        <v>0</v>
      </c>
      <c r="BT394" s="110">
        <f t="shared" si="211"/>
        <v>0</v>
      </c>
      <c r="BU394" s="110">
        <f t="shared" si="211"/>
        <v>0</v>
      </c>
      <c r="BV394" s="110">
        <f t="shared" si="211"/>
        <v>0</v>
      </c>
      <c r="BW394" s="110">
        <f t="shared" si="211"/>
        <v>0</v>
      </c>
      <c r="BX394" s="110">
        <f t="shared" ref="BX394:CF394" si="212">SUM(BX395:BX397,BX401,,BX406:BX407,BX410:BX411)</f>
        <v>0</v>
      </c>
      <c r="BY394" s="110">
        <f t="shared" si="212"/>
        <v>0</v>
      </c>
      <c r="BZ394" s="110">
        <f t="shared" si="212"/>
        <v>0</v>
      </c>
      <c r="CA394" s="110">
        <f t="shared" si="212"/>
        <v>0</v>
      </c>
      <c r="CB394" s="110">
        <f t="shared" si="212"/>
        <v>0</v>
      </c>
      <c r="CC394" s="110">
        <f t="shared" si="212"/>
        <v>0</v>
      </c>
      <c r="CD394" s="110">
        <f t="shared" si="212"/>
        <v>0</v>
      </c>
      <c r="CE394" s="110">
        <f t="shared" si="212"/>
        <v>0</v>
      </c>
      <c r="CF394" s="110">
        <f t="shared" si="212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3">IF(J395&gt;0,1,0)</f>
        <v>1</v>
      </c>
    </row>
    <row r="395" spans="1:89" ht="14.1" customHeight="1" x14ac:dyDescent="0.3">
      <c r="A395" s="47">
        <f t="shared" si="189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8"/>
        <v>161298.20000000001</v>
      </c>
      <c r="K395" s="64"/>
      <c r="L395" s="64"/>
      <c r="M395" s="64">
        <v>12712.71</v>
      </c>
      <c r="N395" s="64"/>
      <c r="O395" s="64">
        <v>2014.04</v>
      </c>
      <c r="P395" s="64"/>
      <c r="Q395" s="64">
        <v>16418.740000000002</v>
      </c>
      <c r="R395" s="64">
        <v>1505.95</v>
      </c>
      <c r="S395" s="64">
        <v>4394.9799999999996</v>
      </c>
      <c r="T395" s="64"/>
      <c r="U395" s="64">
        <v>69042.28</v>
      </c>
      <c r="V395" s="64"/>
      <c r="W395" s="64"/>
      <c r="X395" s="64"/>
      <c r="Y395" s="64">
        <v>518.79999999999995</v>
      </c>
      <c r="Z395" s="64"/>
      <c r="AA395" s="64">
        <v>7133.18</v>
      </c>
      <c r="AB395" s="64">
        <v>4361.71</v>
      </c>
      <c r="AC395" s="64"/>
      <c r="AD395" s="64">
        <v>36224.92</v>
      </c>
      <c r="AE395" s="64"/>
      <c r="AF395" s="64"/>
      <c r="AG395" s="64"/>
      <c r="AH395" s="64"/>
      <c r="AI395" s="64"/>
      <c r="AJ395" s="64"/>
      <c r="AK395" s="64">
        <v>6970.89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3"/>
        <v>1</v>
      </c>
    </row>
    <row r="396" spans="1:89" s="46" customFormat="1" ht="14.1" customHeight="1" x14ac:dyDescent="0.3">
      <c r="A396" s="47">
        <f t="shared" ref="A396:A459" si="214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8"/>
        <v>15990.8</v>
      </c>
      <c r="K396" s="64"/>
      <c r="L396" s="64"/>
      <c r="M396" s="64">
        <v>6310.04</v>
      </c>
      <c r="N396" s="64"/>
      <c r="O396" s="64"/>
      <c r="P396" s="64"/>
      <c r="Q396" s="64">
        <v>8035.62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932.25</v>
      </c>
      <c r="AF396" s="64">
        <v>336.34</v>
      </c>
      <c r="AG396" s="64">
        <v>226.66</v>
      </c>
      <c r="AH396" s="64">
        <v>149.88999999999999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3"/>
        <v>0</v>
      </c>
    </row>
    <row r="397" spans="1:89" ht="14.1" customHeight="1" x14ac:dyDescent="0.3">
      <c r="A397" s="47">
        <f t="shared" si="214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8"/>
        <v>0</v>
      </c>
      <c r="K397" s="66">
        <f>SUM(K398:K400)</f>
        <v>0</v>
      </c>
      <c r="L397" s="66">
        <f t="shared" ref="L397:BW397" si="215">SUM(L398:L400)</f>
        <v>0</v>
      </c>
      <c r="M397" s="66">
        <f t="shared" si="215"/>
        <v>0</v>
      </c>
      <c r="N397" s="66">
        <f t="shared" si="215"/>
        <v>0</v>
      </c>
      <c r="O397" s="66">
        <f t="shared" si="215"/>
        <v>0</v>
      </c>
      <c r="P397" s="66">
        <f t="shared" si="215"/>
        <v>0</v>
      </c>
      <c r="Q397" s="66">
        <f t="shared" si="215"/>
        <v>0</v>
      </c>
      <c r="R397" s="66">
        <f t="shared" si="215"/>
        <v>0</v>
      </c>
      <c r="S397" s="66">
        <f t="shared" si="215"/>
        <v>0</v>
      </c>
      <c r="T397" s="66">
        <f t="shared" si="215"/>
        <v>0</v>
      </c>
      <c r="U397" s="66">
        <f t="shared" si="215"/>
        <v>0</v>
      </c>
      <c r="V397" s="66">
        <f t="shared" si="215"/>
        <v>0</v>
      </c>
      <c r="W397" s="66">
        <f t="shared" si="215"/>
        <v>0</v>
      </c>
      <c r="X397" s="66">
        <f t="shared" si="215"/>
        <v>0</v>
      </c>
      <c r="Y397" s="66">
        <f t="shared" si="215"/>
        <v>0</v>
      </c>
      <c r="Z397" s="66">
        <f t="shared" si="215"/>
        <v>0</v>
      </c>
      <c r="AA397" s="66">
        <f t="shared" si="215"/>
        <v>0</v>
      </c>
      <c r="AB397" s="66">
        <f t="shared" si="215"/>
        <v>0</v>
      </c>
      <c r="AC397" s="66">
        <f t="shared" si="215"/>
        <v>0</v>
      </c>
      <c r="AD397" s="66">
        <f t="shared" si="215"/>
        <v>0</v>
      </c>
      <c r="AE397" s="66">
        <f t="shared" si="215"/>
        <v>0</v>
      </c>
      <c r="AF397" s="66">
        <f t="shared" si="215"/>
        <v>0</v>
      </c>
      <c r="AG397" s="66">
        <f t="shared" si="215"/>
        <v>0</v>
      </c>
      <c r="AH397" s="66">
        <f t="shared" si="215"/>
        <v>0</v>
      </c>
      <c r="AI397" s="66">
        <f t="shared" si="215"/>
        <v>0</v>
      </c>
      <c r="AJ397" s="66">
        <f t="shared" si="215"/>
        <v>0</v>
      </c>
      <c r="AK397" s="66">
        <f t="shared" si="215"/>
        <v>0</v>
      </c>
      <c r="AL397" s="66">
        <f t="shared" si="215"/>
        <v>0</v>
      </c>
      <c r="AM397" s="66">
        <f t="shared" si="215"/>
        <v>0</v>
      </c>
      <c r="AN397" s="66">
        <f t="shared" si="215"/>
        <v>0</v>
      </c>
      <c r="AO397" s="66">
        <f t="shared" si="215"/>
        <v>0</v>
      </c>
      <c r="AP397" s="66">
        <f t="shared" si="215"/>
        <v>0</v>
      </c>
      <c r="AQ397" s="66">
        <f t="shared" si="215"/>
        <v>0</v>
      </c>
      <c r="AR397" s="66">
        <f t="shared" si="215"/>
        <v>0</v>
      </c>
      <c r="AS397" s="66">
        <f t="shared" si="215"/>
        <v>0</v>
      </c>
      <c r="AT397" s="66">
        <f t="shared" si="215"/>
        <v>0</v>
      </c>
      <c r="AU397" s="66">
        <f t="shared" si="215"/>
        <v>0</v>
      </c>
      <c r="AV397" s="66">
        <f t="shared" si="215"/>
        <v>0</v>
      </c>
      <c r="AW397" s="66">
        <f t="shared" si="215"/>
        <v>0</v>
      </c>
      <c r="AX397" s="66">
        <f t="shared" si="215"/>
        <v>0</v>
      </c>
      <c r="AY397" s="66">
        <f t="shared" si="215"/>
        <v>0</v>
      </c>
      <c r="AZ397" s="66">
        <f t="shared" si="215"/>
        <v>0</v>
      </c>
      <c r="BA397" s="66">
        <f t="shared" si="215"/>
        <v>0</v>
      </c>
      <c r="BB397" s="66">
        <f t="shared" si="215"/>
        <v>0</v>
      </c>
      <c r="BC397" s="66">
        <f t="shared" si="215"/>
        <v>0</v>
      </c>
      <c r="BD397" s="66">
        <f t="shared" si="215"/>
        <v>0</v>
      </c>
      <c r="BE397" s="66">
        <f t="shared" si="215"/>
        <v>0</v>
      </c>
      <c r="BF397" s="66">
        <f t="shared" si="215"/>
        <v>0</v>
      </c>
      <c r="BG397" s="66">
        <f t="shared" si="215"/>
        <v>0</v>
      </c>
      <c r="BH397" s="66">
        <f t="shared" si="215"/>
        <v>0</v>
      </c>
      <c r="BI397" s="66">
        <f t="shared" si="215"/>
        <v>0</v>
      </c>
      <c r="BJ397" s="66">
        <f t="shared" si="215"/>
        <v>0</v>
      </c>
      <c r="BK397" s="66">
        <f t="shared" si="215"/>
        <v>0</v>
      </c>
      <c r="BL397" s="66">
        <f t="shared" si="215"/>
        <v>0</v>
      </c>
      <c r="BM397" s="66">
        <f t="shared" si="215"/>
        <v>0</v>
      </c>
      <c r="BN397" s="66">
        <f t="shared" si="215"/>
        <v>0</v>
      </c>
      <c r="BO397" s="66">
        <f t="shared" si="215"/>
        <v>0</v>
      </c>
      <c r="BP397" s="66">
        <f t="shared" si="215"/>
        <v>0</v>
      </c>
      <c r="BQ397" s="66">
        <f t="shared" si="215"/>
        <v>0</v>
      </c>
      <c r="BR397" s="66">
        <f t="shared" si="215"/>
        <v>0</v>
      </c>
      <c r="BS397" s="66">
        <f t="shared" si="215"/>
        <v>0</v>
      </c>
      <c r="BT397" s="66">
        <f t="shared" si="215"/>
        <v>0</v>
      </c>
      <c r="BU397" s="66">
        <f t="shared" si="215"/>
        <v>0</v>
      </c>
      <c r="BV397" s="66">
        <f t="shared" si="215"/>
        <v>0</v>
      </c>
      <c r="BW397" s="66">
        <f t="shared" si="215"/>
        <v>0</v>
      </c>
      <c r="BX397" s="66">
        <f t="shared" ref="BX397:CF397" si="216">SUM(BX398:BX400)</f>
        <v>0</v>
      </c>
      <c r="BY397" s="66">
        <f t="shared" si="216"/>
        <v>0</v>
      </c>
      <c r="BZ397" s="66">
        <f t="shared" si="216"/>
        <v>0</v>
      </c>
      <c r="CA397" s="66">
        <f t="shared" si="216"/>
        <v>0</v>
      </c>
      <c r="CB397" s="66">
        <f t="shared" si="216"/>
        <v>0</v>
      </c>
      <c r="CC397" s="66">
        <f t="shared" si="216"/>
        <v>0</v>
      </c>
      <c r="CD397" s="66">
        <f t="shared" si="216"/>
        <v>0</v>
      </c>
      <c r="CE397" s="66">
        <f t="shared" si="216"/>
        <v>0</v>
      </c>
      <c r="CF397" s="66">
        <f t="shared" si="216"/>
        <v>0</v>
      </c>
      <c r="CG397" s="67">
        <f>SUM(CG398:CG400)</f>
        <v>0</v>
      </c>
      <c r="CH397" s="18"/>
      <c r="CI397" s="19"/>
      <c r="CK397" s="46">
        <f t="shared" si="213"/>
        <v>0</v>
      </c>
    </row>
    <row r="398" spans="1:89" ht="14.1" customHeight="1" x14ac:dyDescent="0.3">
      <c r="A398" s="47">
        <f t="shared" si="214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8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3"/>
        <v>0</v>
      </c>
    </row>
    <row r="399" spans="1:89" ht="14.1" customHeight="1" x14ac:dyDescent="0.3">
      <c r="A399" s="47">
        <f t="shared" si="214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8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3"/>
        <v>0</v>
      </c>
    </row>
    <row r="400" spans="1:89" ht="14.1" customHeight="1" x14ac:dyDescent="0.3">
      <c r="A400" s="47">
        <f t="shared" si="214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8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3"/>
        <v>1</v>
      </c>
    </row>
    <row r="401" spans="1:89" ht="14.1" customHeight="1" x14ac:dyDescent="0.3">
      <c r="A401" s="47">
        <f t="shared" si="214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8"/>
        <v>41879.049999999996</v>
      </c>
      <c r="K401" s="66">
        <f>SUM(K402:K405)</f>
        <v>0</v>
      </c>
      <c r="L401" s="66">
        <f t="shared" ref="L401:BW401" si="217">SUM(L402:L405)</f>
        <v>672.75</v>
      </c>
      <c r="M401" s="66">
        <f t="shared" si="217"/>
        <v>15992.32</v>
      </c>
      <c r="N401" s="66">
        <f t="shared" si="217"/>
        <v>0</v>
      </c>
      <c r="O401" s="66">
        <f t="shared" si="217"/>
        <v>2350</v>
      </c>
      <c r="P401" s="66">
        <f t="shared" si="217"/>
        <v>466.8</v>
      </c>
      <c r="Q401" s="66">
        <f t="shared" si="217"/>
        <v>18644.45</v>
      </c>
      <c r="R401" s="66">
        <f t="shared" si="217"/>
        <v>0</v>
      </c>
      <c r="S401" s="66">
        <f t="shared" si="217"/>
        <v>0</v>
      </c>
      <c r="T401" s="66">
        <f t="shared" si="217"/>
        <v>0</v>
      </c>
      <c r="U401" s="66">
        <f t="shared" si="217"/>
        <v>0</v>
      </c>
      <c r="V401" s="66">
        <f t="shared" si="217"/>
        <v>0</v>
      </c>
      <c r="W401" s="66">
        <f t="shared" si="217"/>
        <v>0</v>
      </c>
      <c r="X401" s="66">
        <f t="shared" si="217"/>
        <v>0</v>
      </c>
      <c r="Y401" s="66">
        <f t="shared" si="217"/>
        <v>0</v>
      </c>
      <c r="Z401" s="66">
        <f t="shared" si="217"/>
        <v>0</v>
      </c>
      <c r="AA401" s="66">
        <f t="shared" si="217"/>
        <v>0</v>
      </c>
      <c r="AB401" s="66">
        <f t="shared" si="217"/>
        <v>0</v>
      </c>
      <c r="AC401" s="66">
        <f t="shared" si="217"/>
        <v>0</v>
      </c>
      <c r="AD401" s="66">
        <f t="shared" si="217"/>
        <v>0</v>
      </c>
      <c r="AE401" s="66">
        <f t="shared" si="217"/>
        <v>2262.52</v>
      </c>
      <c r="AF401" s="66">
        <f t="shared" si="217"/>
        <v>708.38</v>
      </c>
      <c r="AG401" s="66">
        <f t="shared" si="217"/>
        <v>570.01</v>
      </c>
      <c r="AH401" s="66">
        <f t="shared" si="217"/>
        <v>211.82</v>
      </c>
      <c r="AI401" s="66">
        <f t="shared" si="217"/>
        <v>0</v>
      </c>
      <c r="AJ401" s="66">
        <f t="shared" si="217"/>
        <v>0</v>
      </c>
      <c r="AK401" s="66">
        <f t="shared" si="217"/>
        <v>0</v>
      </c>
      <c r="AL401" s="66">
        <f t="shared" si="217"/>
        <v>0</v>
      </c>
      <c r="AM401" s="66">
        <f t="shared" si="217"/>
        <v>0</v>
      </c>
      <c r="AN401" s="66">
        <f t="shared" si="217"/>
        <v>0</v>
      </c>
      <c r="AO401" s="66">
        <f t="shared" si="217"/>
        <v>0</v>
      </c>
      <c r="AP401" s="66">
        <f t="shared" si="217"/>
        <v>0</v>
      </c>
      <c r="AQ401" s="66">
        <f t="shared" si="217"/>
        <v>0</v>
      </c>
      <c r="AR401" s="66">
        <f t="shared" si="217"/>
        <v>0</v>
      </c>
      <c r="AS401" s="66">
        <f t="shared" si="217"/>
        <v>0</v>
      </c>
      <c r="AT401" s="66">
        <f t="shared" si="217"/>
        <v>0</v>
      </c>
      <c r="AU401" s="66">
        <f t="shared" si="217"/>
        <v>0</v>
      </c>
      <c r="AV401" s="66">
        <f t="shared" si="217"/>
        <v>0</v>
      </c>
      <c r="AW401" s="66">
        <f t="shared" si="217"/>
        <v>0</v>
      </c>
      <c r="AX401" s="66">
        <f t="shared" si="217"/>
        <v>0</v>
      </c>
      <c r="AY401" s="66">
        <f t="shared" si="217"/>
        <v>0</v>
      </c>
      <c r="AZ401" s="66">
        <f t="shared" si="217"/>
        <v>0</v>
      </c>
      <c r="BA401" s="66">
        <f t="shared" si="217"/>
        <v>0</v>
      </c>
      <c r="BB401" s="66">
        <f t="shared" si="217"/>
        <v>0</v>
      </c>
      <c r="BC401" s="66">
        <f t="shared" si="217"/>
        <v>0</v>
      </c>
      <c r="BD401" s="66">
        <f t="shared" si="217"/>
        <v>0</v>
      </c>
      <c r="BE401" s="66">
        <f t="shared" si="217"/>
        <v>0</v>
      </c>
      <c r="BF401" s="66">
        <f t="shared" si="217"/>
        <v>0</v>
      </c>
      <c r="BG401" s="66">
        <f t="shared" si="217"/>
        <v>0</v>
      </c>
      <c r="BH401" s="66">
        <f t="shared" si="217"/>
        <v>0</v>
      </c>
      <c r="BI401" s="66">
        <f t="shared" si="217"/>
        <v>0</v>
      </c>
      <c r="BJ401" s="66">
        <f t="shared" si="217"/>
        <v>0</v>
      </c>
      <c r="BK401" s="66">
        <f t="shared" si="217"/>
        <v>0</v>
      </c>
      <c r="BL401" s="66">
        <f t="shared" si="217"/>
        <v>0</v>
      </c>
      <c r="BM401" s="66">
        <f t="shared" si="217"/>
        <v>0</v>
      </c>
      <c r="BN401" s="66">
        <f t="shared" si="217"/>
        <v>0</v>
      </c>
      <c r="BO401" s="66">
        <f t="shared" si="217"/>
        <v>0</v>
      </c>
      <c r="BP401" s="66">
        <f t="shared" si="217"/>
        <v>0</v>
      </c>
      <c r="BQ401" s="66">
        <f t="shared" si="217"/>
        <v>0</v>
      </c>
      <c r="BR401" s="66">
        <f t="shared" si="217"/>
        <v>0</v>
      </c>
      <c r="BS401" s="66">
        <f t="shared" si="217"/>
        <v>0</v>
      </c>
      <c r="BT401" s="66">
        <f t="shared" si="217"/>
        <v>0</v>
      </c>
      <c r="BU401" s="66">
        <f t="shared" si="217"/>
        <v>0</v>
      </c>
      <c r="BV401" s="66">
        <f t="shared" si="217"/>
        <v>0</v>
      </c>
      <c r="BW401" s="66">
        <f t="shared" si="217"/>
        <v>0</v>
      </c>
      <c r="BX401" s="66">
        <f t="shared" ref="BX401:CF401" si="218">SUM(BX402:BX405)</f>
        <v>0</v>
      </c>
      <c r="BY401" s="66">
        <f t="shared" si="218"/>
        <v>0</v>
      </c>
      <c r="BZ401" s="66">
        <f t="shared" si="218"/>
        <v>0</v>
      </c>
      <c r="CA401" s="66">
        <f t="shared" si="218"/>
        <v>0</v>
      </c>
      <c r="CB401" s="66">
        <f t="shared" si="218"/>
        <v>0</v>
      </c>
      <c r="CC401" s="66">
        <f t="shared" si="218"/>
        <v>0</v>
      </c>
      <c r="CD401" s="66">
        <f t="shared" si="218"/>
        <v>0</v>
      </c>
      <c r="CE401" s="66">
        <f t="shared" si="218"/>
        <v>0</v>
      </c>
      <c r="CF401" s="66">
        <f t="shared" si="218"/>
        <v>0</v>
      </c>
      <c r="CG401" s="67">
        <f>SUM(CG402:CG405)</f>
        <v>0</v>
      </c>
      <c r="CH401" s="18"/>
      <c r="CI401" s="19"/>
      <c r="CK401" s="46">
        <f t="shared" si="213"/>
        <v>0</v>
      </c>
    </row>
    <row r="402" spans="1:89" s="46" customFormat="1" ht="14.1" customHeight="1" x14ac:dyDescent="0.3">
      <c r="A402" s="47">
        <f t="shared" si="214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8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4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8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9">IF(J404&gt;0,1,0)</f>
        <v>0</v>
      </c>
    </row>
    <row r="404" spans="1:89" s="46" customFormat="1" ht="14.1" customHeight="1" x14ac:dyDescent="0.3">
      <c r="A404" s="47">
        <f t="shared" si="214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8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9"/>
        <v>1</v>
      </c>
    </row>
    <row r="405" spans="1:89" ht="14.1" customHeight="1" x14ac:dyDescent="0.3">
      <c r="A405" s="47">
        <f t="shared" si="214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8"/>
        <v>41879.049999999996</v>
      </c>
      <c r="K405" s="64"/>
      <c r="L405" s="64">
        <v>672.75</v>
      </c>
      <c r="M405" s="64">
        <v>15992.32</v>
      </c>
      <c r="N405" s="64"/>
      <c r="O405" s="64">
        <v>2350</v>
      </c>
      <c r="P405" s="64">
        <v>466.8</v>
      </c>
      <c r="Q405" s="64">
        <v>18644.45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2262.52</v>
      </c>
      <c r="AF405" s="64">
        <v>708.38</v>
      </c>
      <c r="AG405" s="64">
        <v>570.01</v>
      </c>
      <c r="AH405" s="64">
        <v>211.82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9"/>
        <v>0</v>
      </c>
    </row>
    <row r="406" spans="1:89" ht="14.1" customHeight="1" x14ac:dyDescent="0.3">
      <c r="A406" s="47">
        <f t="shared" si="214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8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9"/>
        <v>0</v>
      </c>
    </row>
    <row r="407" spans="1:89" ht="14.1" customHeight="1" x14ac:dyDescent="0.3">
      <c r="A407" s="47">
        <f t="shared" si="214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8"/>
        <v>0</v>
      </c>
      <c r="K407" s="66">
        <f>SUM(K408:K409)</f>
        <v>0</v>
      </c>
      <c r="L407" s="66">
        <f t="shared" ref="L407:BW407" si="220">SUM(L408:L409)</f>
        <v>0</v>
      </c>
      <c r="M407" s="66">
        <f t="shared" si="220"/>
        <v>0</v>
      </c>
      <c r="N407" s="66">
        <f t="shared" si="220"/>
        <v>0</v>
      </c>
      <c r="O407" s="66">
        <f t="shared" si="220"/>
        <v>0</v>
      </c>
      <c r="P407" s="66">
        <f t="shared" si="220"/>
        <v>0</v>
      </c>
      <c r="Q407" s="66">
        <f t="shared" si="220"/>
        <v>0</v>
      </c>
      <c r="R407" s="66">
        <f t="shared" si="220"/>
        <v>0</v>
      </c>
      <c r="S407" s="66">
        <f t="shared" si="220"/>
        <v>0</v>
      </c>
      <c r="T407" s="66">
        <f t="shared" si="220"/>
        <v>0</v>
      </c>
      <c r="U407" s="66">
        <f t="shared" si="220"/>
        <v>0</v>
      </c>
      <c r="V407" s="66">
        <f t="shared" si="220"/>
        <v>0</v>
      </c>
      <c r="W407" s="66">
        <f t="shared" si="220"/>
        <v>0</v>
      </c>
      <c r="X407" s="66">
        <f t="shared" si="220"/>
        <v>0</v>
      </c>
      <c r="Y407" s="66">
        <f t="shared" si="220"/>
        <v>0</v>
      </c>
      <c r="Z407" s="66">
        <f t="shared" si="220"/>
        <v>0</v>
      </c>
      <c r="AA407" s="66">
        <f t="shared" si="220"/>
        <v>0</v>
      </c>
      <c r="AB407" s="66">
        <f t="shared" si="220"/>
        <v>0</v>
      </c>
      <c r="AC407" s="66">
        <f t="shared" si="220"/>
        <v>0</v>
      </c>
      <c r="AD407" s="66">
        <f t="shared" si="220"/>
        <v>0</v>
      </c>
      <c r="AE407" s="66">
        <f t="shared" si="220"/>
        <v>0</v>
      </c>
      <c r="AF407" s="66">
        <f t="shared" si="220"/>
        <v>0</v>
      </c>
      <c r="AG407" s="66">
        <f t="shared" si="220"/>
        <v>0</v>
      </c>
      <c r="AH407" s="66">
        <f t="shared" si="220"/>
        <v>0</v>
      </c>
      <c r="AI407" s="66">
        <f t="shared" si="220"/>
        <v>0</v>
      </c>
      <c r="AJ407" s="66">
        <f t="shared" si="220"/>
        <v>0</v>
      </c>
      <c r="AK407" s="66">
        <f t="shared" si="220"/>
        <v>0</v>
      </c>
      <c r="AL407" s="66">
        <f t="shared" si="220"/>
        <v>0</v>
      </c>
      <c r="AM407" s="66">
        <f t="shared" si="220"/>
        <v>0</v>
      </c>
      <c r="AN407" s="66">
        <f t="shared" si="220"/>
        <v>0</v>
      </c>
      <c r="AO407" s="66">
        <f t="shared" si="220"/>
        <v>0</v>
      </c>
      <c r="AP407" s="66">
        <f t="shared" si="220"/>
        <v>0</v>
      </c>
      <c r="AQ407" s="66">
        <f t="shared" si="220"/>
        <v>0</v>
      </c>
      <c r="AR407" s="66">
        <f t="shared" si="220"/>
        <v>0</v>
      </c>
      <c r="AS407" s="66">
        <f t="shared" si="220"/>
        <v>0</v>
      </c>
      <c r="AT407" s="66">
        <f t="shared" si="220"/>
        <v>0</v>
      </c>
      <c r="AU407" s="66">
        <f t="shared" si="220"/>
        <v>0</v>
      </c>
      <c r="AV407" s="66">
        <f t="shared" si="220"/>
        <v>0</v>
      </c>
      <c r="AW407" s="66">
        <f t="shared" si="220"/>
        <v>0</v>
      </c>
      <c r="AX407" s="66">
        <f t="shared" si="220"/>
        <v>0</v>
      </c>
      <c r="AY407" s="66">
        <f t="shared" si="220"/>
        <v>0</v>
      </c>
      <c r="AZ407" s="66">
        <f t="shared" si="220"/>
        <v>0</v>
      </c>
      <c r="BA407" s="66">
        <f t="shared" si="220"/>
        <v>0</v>
      </c>
      <c r="BB407" s="66">
        <f t="shared" si="220"/>
        <v>0</v>
      </c>
      <c r="BC407" s="66">
        <f t="shared" si="220"/>
        <v>0</v>
      </c>
      <c r="BD407" s="66">
        <f t="shared" si="220"/>
        <v>0</v>
      </c>
      <c r="BE407" s="66">
        <f t="shared" si="220"/>
        <v>0</v>
      </c>
      <c r="BF407" s="66">
        <f t="shared" si="220"/>
        <v>0</v>
      </c>
      <c r="BG407" s="66">
        <f t="shared" si="220"/>
        <v>0</v>
      </c>
      <c r="BH407" s="66">
        <f t="shared" si="220"/>
        <v>0</v>
      </c>
      <c r="BI407" s="66">
        <f t="shared" si="220"/>
        <v>0</v>
      </c>
      <c r="BJ407" s="66">
        <f t="shared" si="220"/>
        <v>0</v>
      </c>
      <c r="BK407" s="66">
        <f t="shared" si="220"/>
        <v>0</v>
      </c>
      <c r="BL407" s="66">
        <f t="shared" si="220"/>
        <v>0</v>
      </c>
      <c r="BM407" s="66">
        <f t="shared" si="220"/>
        <v>0</v>
      </c>
      <c r="BN407" s="66">
        <f t="shared" si="220"/>
        <v>0</v>
      </c>
      <c r="BO407" s="66">
        <f t="shared" si="220"/>
        <v>0</v>
      </c>
      <c r="BP407" s="66">
        <f t="shared" si="220"/>
        <v>0</v>
      </c>
      <c r="BQ407" s="66">
        <f t="shared" si="220"/>
        <v>0</v>
      </c>
      <c r="BR407" s="66">
        <f t="shared" si="220"/>
        <v>0</v>
      </c>
      <c r="BS407" s="66">
        <f t="shared" si="220"/>
        <v>0</v>
      </c>
      <c r="BT407" s="66">
        <f t="shared" si="220"/>
        <v>0</v>
      </c>
      <c r="BU407" s="66">
        <f t="shared" si="220"/>
        <v>0</v>
      </c>
      <c r="BV407" s="66">
        <f t="shared" si="220"/>
        <v>0</v>
      </c>
      <c r="BW407" s="66">
        <f t="shared" si="220"/>
        <v>0</v>
      </c>
      <c r="BX407" s="66">
        <f t="shared" ref="BX407:CF407" si="221">SUM(BX408:BX409)</f>
        <v>0</v>
      </c>
      <c r="BY407" s="66">
        <f t="shared" si="221"/>
        <v>0</v>
      </c>
      <c r="BZ407" s="66">
        <f t="shared" si="221"/>
        <v>0</v>
      </c>
      <c r="CA407" s="66">
        <f t="shared" si="221"/>
        <v>0</v>
      </c>
      <c r="CB407" s="66">
        <f t="shared" si="221"/>
        <v>0</v>
      </c>
      <c r="CC407" s="66">
        <f t="shared" si="221"/>
        <v>0</v>
      </c>
      <c r="CD407" s="66">
        <f t="shared" si="221"/>
        <v>0</v>
      </c>
      <c r="CE407" s="66">
        <f t="shared" si="221"/>
        <v>0</v>
      </c>
      <c r="CF407" s="66">
        <f t="shared" si="221"/>
        <v>0</v>
      </c>
      <c r="CG407" s="67">
        <f>SUM(CG408:CG409)</f>
        <v>0</v>
      </c>
      <c r="CH407" s="18"/>
      <c r="CI407" s="19"/>
      <c r="CK407" s="46">
        <f t="shared" si="219"/>
        <v>0</v>
      </c>
    </row>
    <row r="408" spans="1:89" ht="14.1" customHeight="1" x14ac:dyDescent="0.3">
      <c r="A408" s="47">
        <f t="shared" si="214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8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9"/>
        <v>0</v>
      </c>
    </row>
    <row r="409" spans="1:89" ht="14.1" customHeight="1" x14ac:dyDescent="0.3">
      <c r="A409" s="47">
        <f t="shared" si="214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8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9"/>
        <v>0</v>
      </c>
    </row>
    <row r="410" spans="1:89" ht="14.1" customHeight="1" x14ac:dyDescent="0.3">
      <c r="A410" s="47">
        <f t="shared" si="214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8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9"/>
        <v>1</v>
      </c>
    </row>
    <row r="411" spans="1:89" ht="14.1" customHeight="1" x14ac:dyDescent="0.3">
      <c r="A411" s="47">
        <f t="shared" si="214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8"/>
        <v>20320.009999999998</v>
      </c>
      <c r="K411" s="64"/>
      <c r="L411" s="64">
        <v>249.94</v>
      </c>
      <c r="M411" s="64">
        <v>7624.06</v>
      </c>
      <c r="N411" s="64"/>
      <c r="O411" s="64">
        <v>1245.6199999999999</v>
      </c>
      <c r="P411" s="64"/>
      <c r="Q411" s="64">
        <v>8918.4500000000007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1362.46</v>
      </c>
      <c r="AF411" s="64">
        <v>350.52</v>
      </c>
      <c r="AG411" s="64">
        <v>434.85</v>
      </c>
      <c r="AH411" s="64">
        <v>134.11000000000001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9"/>
        <v>0</v>
      </c>
    </row>
    <row r="412" spans="1:89" ht="14.1" customHeight="1" x14ac:dyDescent="0.3">
      <c r="A412" s="47">
        <f t="shared" si="214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8"/>
        <v>0</v>
      </c>
      <c r="K412" s="77">
        <f>SUM(K413:K416)</f>
        <v>0</v>
      </c>
      <c r="L412" s="77">
        <f t="shared" ref="L412:BW412" si="222">SUM(L413:L416)</f>
        <v>0</v>
      </c>
      <c r="M412" s="77">
        <f t="shared" si="222"/>
        <v>0</v>
      </c>
      <c r="N412" s="77">
        <f t="shared" si="222"/>
        <v>0</v>
      </c>
      <c r="O412" s="77">
        <f t="shared" si="222"/>
        <v>0</v>
      </c>
      <c r="P412" s="77">
        <f t="shared" si="222"/>
        <v>0</v>
      </c>
      <c r="Q412" s="77">
        <f t="shared" si="222"/>
        <v>0</v>
      </c>
      <c r="R412" s="77">
        <f t="shared" si="222"/>
        <v>0</v>
      </c>
      <c r="S412" s="77">
        <f t="shared" si="222"/>
        <v>0</v>
      </c>
      <c r="T412" s="77">
        <f t="shared" si="222"/>
        <v>0</v>
      </c>
      <c r="U412" s="77">
        <f t="shared" si="222"/>
        <v>0</v>
      </c>
      <c r="V412" s="77">
        <f t="shared" si="222"/>
        <v>0</v>
      </c>
      <c r="W412" s="77">
        <f t="shared" si="222"/>
        <v>0</v>
      </c>
      <c r="X412" s="77">
        <f t="shared" si="222"/>
        <v>0</v>
      </c>
      <c r="Y412" s="77">
        <f t="shared" si="222"/>
        <v>0</v>
      </c>
      <c r="Z412" s="77">
        <f t="shared" si="222"/>
        <v>0</v>
      </c>
      <c r="AA412" s="77">
        <f t="shared" si="222"/>
        <v>0</v>
      </c>
      <c r="AB412" s="77">
        <f t="shared" si="222"/>
        <v>0</v>
      </c>
      <c r="AC412" s="77">
        <f t="shared" si="222"/>
        <v>0</v>
      </c>
      <c r="AD412" s="77">
        <f t="shared" si="222"/>
        <v>0</v>
      </c>
      <c r="AE412" s="77">
        <f t="shared" si="222"/>
        <v>0</v>
      </c>
      <c r="AF412" s="77">
        <f t="shared" si="222"/>
        <v>0</v>
      </c>
      <c r="AG412" s="77">
        <f t="shared" si="222"/>
        <v>0</v>
      </c>
      <c r="AH412" s="77">
        <f t="shared" si="222"/>
        <v>0</v>
      </c>
      <c r="AI412" s="77">
        <f t="shared" si="222"/>
        <v>0</v>
      </c>
      <c r="AJ412" s="77">
        <f t="shared" si="222"/>
        <v>0</v>
      </c>
      <c r="AK412" s="77">
        <f t="shared" si="222"/>
        <v>0</v>
      </c>
      <c r="AL412" s="77">
        <f t="shared" si="222"/>
        <v>0</v>
      </c>
      <c r="AM412" s="77">
        <f t="shared" si="222"/>
        <v>0</v>
      </c>
      <c r="AN412" s="77">
        <f t="shared" si="222"/>
        <v>0</v>
      </c>
      <c r="AO412" s="77">
        <f t="shared" si="222"/>
        <v>0</v>
      </c>
      <c r="AP412" s="77">
        <f t="shared" si="222"/>
        <v>0</v>
      </c>
      <c r="AQ412" s="77">
        <f t="shared" si="222"/>
        <v>0</v>
      </c>
      <c r="AR412" s="77">
        <f t="shared" si="222"/>
        <v>0</v>
      </c>
      <c r="AS412" s="77">
        <f t="shared" si="222"/>
        <v>0</v>
      </c>
      <c r="AT412" s="77">
        <f t="shared" si="222"/>
        <v>0</v>
      </c>
      <c r="AU412" s="77">
        <f t="shared" si="222"/>
        <v>0</v>
      </c>
      <c r="AV412" s="77">
        <f t="shared" si="222"/>
        <v>0</v>
      </c>
      <c r="AW412" s="77">
        <f t="shared" si="222"/>
        <v>0</v>
      </c>
      <c r="AX412" s="77">
        <f t="shared" si="222"/>
        <v>0</v>
      </c>
      <c r="AY412" s="77">
        <f t="shared" si="222"/>
        <v>0</v>
      </c>
      <c r="AZ412" s="77">
        <f t="shared" si="222"/>
        <v>0</v>
      </c>
      <c r="BA412" s="77">
        <f t="shared" si="222"/>
        <v>0</v>
      </c>
      <c r="BB412" s="77">
        <f t="shared" si="222"/>
        <v>0</v>
      </c>
      <c r="BC412" s="77">
        <f t="shared" si="222"/>
        <v>0</v>
      </c>
      <c r="BD412" s="77">
        <f t="shared" si="222"/>
        <v>0</v>
      </c>
      <c r="BE412" s="77">
        <f t="shared" si="222"/>
        <v>0</v>
      </c>
      <c r="BF412" s="77">
        <f t="shared" si="222"/>
        <v>0</v>
      </c>
      <c r="BG412" s="77">
        <f t="shared" si="222"/>
        <v>0</v>
      </c>
      <c r="BH412" s="77">
        <f t="shared" si="222"/>
        <v>0</v>
      </c>
      <c r="BI412" s="77">
        <f t="shared" si="222"/>
        <v>0</v>
      </c>
      <c r="BJ412" s="77">
        <f t="shared" si="222"/>
        <v>0</v>
      </c>
      <c r="BK412" s="77">
        <f t="shared" si="222"/>
        <v>0</v>
      </c>
      <c r="BL412" s="77">
        <f t="shared" si="222"/>
        <v>0</v>
      </c>
      <c r="BM412" s="77">
        <f t="shared" si="222"/>
        <v>0</v>
      </c>
      <c r="BN412" s="77">
        <f t="shared" si="222"/>
        <v>0</v>
      </c>
      <c r="BO412" s="77">
        <f t="shared" si="222"/>
        <v>0</v>
      </c>
      <c r="BP412" s="77">
        <f t="shared" si="222"/>
        <v>0</v>
      </c>
      <c r="BQ412" s="77">
        <f t="shared" si="222"/>
        <v>0</v>
      </c>
      <c r="BR412" s="77">
        <f t="shared" si="222"/>
        <v>0</v>
      </c>
      <c r="BS412" s="77">
        <f t="shared" si="222"/>
        <v>0</v>
      </c>
      <c r="BT412" s="77">
        <f t="shared" si="222"/>
        <v>0</v>
      </c>
      <c r="BU412" s="77">
        <f t="shared" si="222"/>
        <v>0</v>
      </c>
      <c r="BV412" s="77">
        <f t="shared" si="222"/>
        <v>0</v>
      </c>
      <c r="BW412" s="77">
        <f t="shared" si="222"/>
        <v>0</v>
      </c>
      <c r="BX412" s="77">
        <f t="shared" ref="BX412:CF412" si="223">SUM(BX413:BX416)</f>
        <v>0</v>
      </c>
      <c r="BY412" s="77">
        <f t="shared" si="223"/>
        <v>0</v>
      </c>
      <c r="BZ412" s="77">
        <f t="shared" si="223"/>
        <v>0</v>
      </c>
      <c r="CA412" s="77">
        <f t="shared" si="223"/>
        <v>0</v>
      </c>
      <c r="CB412" s="77">
        <f t="shared" si="223"/>
        <v>0</v>
      </c>
      <c r="CC412" s="77">
        <f t="shared" si="223"/>
        <v>0</v>
      </c>
      <c r="CD412" s="77">
        <f t="shared" si="223"/>
        <v>0</v>
      </c>
      <c r="CE412" s="77">
        <f t="shared" si="223"/>
        <v>0</v>
      </c>
      <c r="CF412" s="77">
        <f t="shared" si="223"/>
        <v>0</v>
      </c>
      <c r="CG412" s="78">
        <f>SUM(CG413:CG416)</f>
        <v>0</v>
      </c>
      <c r="CH412" s="18"/>
      <c r="CI412" s="19"/>
      <c r="CK412" s="46">
        <f t="shared" si="219"/>
        <v>0</v>
      </c>
    </row>
    <row r="413" spans="1:89" ht="14.1" customHeight="1" x14ac:dyDescent="0.3">
      <c r="A413" s="47">
        <f t="shared" si="214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8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9"/>
        <v>0</v>
      </c>
    </row>
    <row r="414" spans="1:89" s="46" customFormat="1" ht="14.1" customHeight="1" x14ac:dyDescent="0.3">
      <c r="A414" s="47">
        <f t="shared" si="214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8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9"/>
        <v>0</v>
      </c>
    </row>
    <row r="415" spans="1:89" ht="14.1" customHeight="1" x14ac:dyDescent="0.3">
      <c r="A415" s="47">
        <f t="shared" si="214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8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9"/>
        <v>0</v>
      </c>
    </row>
    <row r="416" spans="1:89" ht="14.1" customHeight="1" x14ac:dyDescent="0.3">
      <c r="A416" s="47">
        <f t="shared" si="214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8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9"/>
        <v>0</v>
      </c>
    </row>
    <row r="417" spans="1:89" ht="14.1" customHeight="1" x14ac:dyDescent="0.3">
      <c r="A417" s="47">
        <f t="shared" si="214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9"/>
        <v>0</v>
      </c>
    </row>
    <row r="418" spans="1:89" ht="14.1" customHeight="1" x14ac:dyDescent="0.3">
      <c r="A418" s="47">
        <f t="shared" si="214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8"/>
        <v>0</v>
      </c>
      <c r="K418" s="54">
        <f>SUM(K419,K450)</f>
        <v>0</v>
      </c>
      <c r="L418" s="54">
        <f t="shared" ref="L418:BW418" si="224">SUM(L419,L450)</f>
        <v>0</v>
      </c>
      <c r="M418" s="54">
        <f t="shared" si="224"/>
        <v>0</v>
      </c>
      <c r="N418" s="54">
        <f t="shared" si="224"/>
        <v>0</v>
      </c>
      <c r="O418" s="54">
        <f t="shared" si="224"/>
        <v>0</v>
      </c>
      <c r="P418" s="54">
        <f t="shared" si="224"/>
        <v>0</v>
      </c>
      <c r="Q418" s="54">
        <f t="shared" si="224"/>
        <v>0</v>
      </c>
      <c r="R418" s="54">
        <f t="shared" si="224"/>
        <v>0</v>
      </c>
      <c r="S418" s="54">
        <f t="shared" si="224"/>
        <v>0</v>
      </c>
      <c r="T418" s="54">
        <f t="shared" si="224"/>
        <v>0</v>
      </c>
      <c r="U418" s="54">
        <f t="shared" si="224"/>
        <v>0</v>
      </c>
      <c r="V418" s="54">
        <f t="shared" si="224"/>
        <v>0</v>
      </c>
      <c r="W418" s="54">
        <f t="shared" si="224"/>
        <v>0</v>
      </c>
      <c r="X418" s="54">
        <f t="shared" si="224"/>
        <v>0</v>
      </c>
      <c r="Y418" s="54">
        <f t="shared" si="224"/>
        <v>0</v>
      </c>
      <c r="Z418" s="54">
        <f t="shared" si="224"/>
        <v>0</v>
      </c>
      <c r="AA418" s="54">
        <f t="shared" si="224"/>
        <v>0</v>
      </c>
      <c r="AB418" s="54">
        <f t="shared" si="224"/>
        <v>0</v>
      </c>
      <c r="AC418" s="54">
        <f t="shared" si="224"/>
        <v>0</v>
      </c>
      <c r="AD418" s="54">
        <f t="shared" si="224"/>
        <v>0</v>
      </c>
      <c r="AE418" s="54">
        <f t="shared" si="224"/>
        <v>0</v>
      </c>
      <c r="AF418" s="54">
        <f t="shared" si="224"/>
        <v>0</v>
      </c>
      <c r="AG418" s="54">
        <f t="shared" si="224"/>
        <v>0</v>
      </c>
      <c r="AH418" s="54">
        <f t="shared" si="224"/>
        <v>0</v>
      </c>
      <c r="AI418" s="54">
        <f t="shared" si="224"/>
        <v>0</v>
      </c>
      <c r="AJ418" s="54">
        <f t="shared" si="224"/>
        <v>0</v>
      </c>
      <c r="AK418" s="54">
        <f t="shared" si="224"/>
        <v>0</v>
      </c>
      <c r="AL418" s="54">
        <f t="shared" si="224"/>
        <v>0</v>
      </c>
      <c r="AM418" s="54">
        <f t="shared" si="224"/>
        <v>0</v>
      </c>
      <c r="AN418" s="54">
        <f t="shared" si="224"/>
        <v>0</v>
      </c>
      <c r="AO418" s="54">
        <f t="shared" si="224"/>
        <v>0</v>
      </c>
      <c r="AP418" s="54">
        <f t="shared" si="224"/>
        <v>0</v>
      </c>
      <c r="AQ418" s="54">
        <f t="shared" si="224"/>
        <v>0</v>
      </c>
      <c r="AR418" s="54">
        <f t="shared" si="224"/>
        <v>0</v>
      </c>
      <c r="AS418" s="54">
        <f t="shared" si="224"/>
        <v>0</v>
      </c>
      <c r="AT418" s="54">
        <f t="shared" si="224"/>
        <v>0</v>
      </c>
      <c r="AU418" s="54">
        <f t="shared" si="224"/>
        <v>0</v>
      </c>
      <c r="AV418" s="54">
        <f t="shared" si="224"/>
        <v>0</v>
      </c>
      <c r="AW418" s="54">
        <f t="shared" si="224"/>
        <v>0</v>
      </c>
      <c r="AX418" s="54">
        <f t="shared" si="224"/>
        <v>0</v>
      </c>
      <c r="AY418" s="54">
        <f t="shared" si="224"/>
        <v>0</v>
      </c>
      <c r="AZ418" s="54">
        <f t="shared" si="224"/>
        <v>0</v>
      </c>
      <c r="BA418" s="54">
        <f t="shared" si="224"/>
        <v>0</v>
      </c>
      <c r="BB418" s="54">
        <f t="shared" si="224"/>
        <v>0</v>
      </c>
      <c r="BC418" s="54">
        <f t="shared" si="224"/>
        <v>0</v>
      </c>
      <c r="BD418" s="54">
        <f t="shared" si="224"/>
        <v>0</v>
      </c>
      <c r="BE418" s="54">
        <f t="shared" si="224"/>
        <v>0</v>
      </c>
      <c r="BF418" s="54">
        <f t="shared" si="224"/>
        <v>0</v>
      </c>
      <c r="BG418" s="54">
        <f t="shared" si="224"/>
        <v>0</v>
      </c>
      <c r="BH418" s="54">
        <f t="shared" si="224"/>
        <v>0</v>
      </c>
      <c r="BI418" s="54">
        <f t="shared" si="224"/>
        <v>0</v>
      </c>
      <c r="BJ418" s="54">
        <f t="shared" si="224"/>
        <v>0</v>
      </c>
      <c r="BK418" s="54">
        <f t="shared" si="224"/>
        <v>0</v>
      </c>
      <c r="BL418" s="54">
        <f t="shared" si="224"/>
        <v>0</v>
      </c>
      <c r="BM418" s="54">
        <f t="shared" si="224"/>
        <v>0</v>
      </c>
      <c r="BN418" s="54">
        <f t="shared" si="224"/>
        <v>0</v>
      </c>
      <c r="BO418" s="54">
        <f t="shared" si="224"/>
        <v>0</v>
      </c>
      <c r="BP418" s="54">
        <f t="shared" si="224"/>
        <v>0</v>
      </c>
      <c r="BQ418" s="54">
        <f t="shared" si="224"/>
        <v>0</v>
      </c>
      <c r="BR418" s="54">
        <f t="shared" si="224"/>
        <v>0</v>
      </c>
      <c r="BS418" s="54">
        <f t="shared" si="224"/>
        <v>0</v>
      </c>
      <c r="BT418" s="54">
        <f t="shared" si="224"/>
        <v>0</v>
      </c>
      <c r="BU418" s="54">
        <f t="shared" si="224"/>
        <v>0</v>
      </c>
      <c r="BV418" s="54">
        <f t="shared" si="224"/>
        <v>0</v>
      </c>
      <c r="BW418" s="54">
        <f t="shared" si="224"/>
        <v>0</v>
      </c>
      <c r="BX418" s="54">
        <f t="shared" ref="BX418:CF418" si="225">SUM(BX419,BX450)</f>
        <v>0</v>
      </c>
      <c r="BY418" s="54">
        <f t="shared" si="225"/>
        <v>0</v>
      </c>
      <c r="BZ418" s="54">
        <f t="shared" si="225"/>
        <v>0</v>
      </c>
      <c r="CA418" s="54">
        <f t="shared" si="225"/>
        <v>0</v>
      </c>
      <c r="CB418" s="54">
        <f t="shared" si="225"/>
        <v>0</v>
      </c>
      <c r="CC418" s="54">
        <f t="shared" si="225"/>
        <v>0</v>
      </c>
      <c r="CD418" s="54">
        <f t="shared" si="225"/>
        <v>0</v>
      </c>
      <c r="CE418" s="54">
        <f t="shared" si="225"/>
        <v>0</v>
      </c>
      <c r="CF418" s="54">
        <f t="shared" si="225"/>
        <v>0</v>
      </c>
      <c r="CG418" s="55">
        <f>SUM(CG419,CG450)</f>
        <v>0</v>
      </c>
      <c r="CH418" s="18"/>
      <c r="CI418" s="19"/>
      <c r="CK418" s="46">
        <f t="shared" si="219"/>
        <v>0</v>
      </c>
    </row>
    <row r="419" spans="1:89" ht="14.1" customHeight="1" x14ac:dyDescent="0.3">
      <c r="A419" s="47">
        <f t="shared" si="214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8"/>
        <v>0</v>
      </c>
      <c r="K419" s="54">
        <f>SUM(K420,K430,K440)</f>
        <v>0</v>
      </c>
      <c r="L419" s="54">
        <f t="shared" ref="L419:BW419" si="226">SUM(L420,L430,L440)</f>
        <v>0</v>
      </c>
      <c r="M419" s="54">
        <f t="shared" si="226"/>
        <v>0</v>
      </c>
      <c r="N419" s="54">
        <f t="shared" si="226"/>
        <v>0</v>
      </c>
      <c r="O419" s="54">
        <f t="shared" si="226"/>
        <v>0</v>
      </c>
      <c r="P419" s="54">
        <f t="shared" si="226"/>
        <v>0</v>
      </c>
      <c r="Q419" s="54">
        <f t="shared" si="226"/>
        <v>0</v>
      </c>
      <c r="R419" s="54">
        <f t="shared" si="226"/>
        <v>0</v>
      </c>
      <c r="S419" s="54">
        <f t="shared" si="226"/>
        <v>0</v>
      </c>
      <c r="T419" s="54">
        <f t="shared" si="226"/>
        <v>0</v>
      </c>
      <c r="U419" s="54">
        <f t="shared" si="226"/>
        <v>0</v>
      </c>
      <c r="V419" s="54">
        <f t="shared" si="226"/>
        <v>0</v>
      </c>
      <c r="W419" s="54">
        <f t="shared" si="226"/>
        <v>0</v>
      </c>
      <c r="X419" s="54">
        <f t="shared" si="226"/>
        <v>0</v>
      </c>
      <c r="Y419" s="54">
        <f t="shared" si="226"/>
        <v>0</v>
      </c>
      <c r="Z419" s="54">
        <f t="shared" si="226"/>
        <v>0</v>
      </c>
      <c r="AA419" s="54">
        <f t="shared" si="226"/>
        <v>0</v>
      </c>
      <c r="AB419" s="54">
        <f t="shared" si="226"/>
        <v>0</v>
      </c>
      <c r="AC419" s="54">
        <f t="shared" si="226"/>
        <v>0</v>
      </c>
      <c r="AD419" s="54">
        <f t="shared" si="226"/>
        <v>0</v>
      </c>
      <c r="AE419" s="54">
        <f t="shared" si="226"/>
        <v>0</v>
      </c>
      <c r="AF419" s="54">
        <f t="shared" si="226"/>
        <v>0</v>
      </c>
      <c r="AG419" s="54">
        <f t="shared" si="226"/>
        <v>0</v>
      </c>
      <c r="AH419" s="54">
        <f t="shared" si="226"/>
        <v>0</v>
      </c>
      <c r="AI419" s="54">
        <f t="shared" si="226"/>
        <v>0</v>
      </c>
      <c r="AJ419" s="54">
        <f t="shared" si="226"/>
        <v>0</v>
      </c>
      <c r="AK419" s="54">
        <f t="shared" si="226"/>
        <v>0</v>
      </c>
      <c r="AL419" s="54">
        <f t="shared" si="226"/>
        <v>0</v>
      </c>
      <c r="AM419" s="54">
        <f t="shared" si="226"/>
        <v>0</v>
      </c>
      <c r="AN419" s="54">
        <f t="shared" si="226"/>
        <v>0</v>
      </c>
      <c r="AO419" s="54">
        <f t="shared" si="226"/>
        <v>0</v>
      </c>
      <c r="AP419" s="54">
        <f t="shared" si="226"/>
        <v>0</v>
      </c>
      <c r="AQ419" s="54">
        <f t="shared" si="226"/>
        <v>0</v>
      </c>
      <c r="AR419" s="54">
        <f t="shared" si="226"/>
        <v>0</v>
      </c>
      <c r="AS419" s="54">
        <f t="shared" si="226"/>
        <v>0</v>
      </c>
      <c r="AT419" s="54">
        <f t="shared" si="226"/>
        <v>0</v>
      </c>
      <c r="AU419" s="54">
        <f t="shared" si="226"/>
        <v>0</v>
      </c>
      <c r="AV419" s="54">
        <f t="shared" si="226"/>
        <v>0</v>
      </c>
      <c r="AW419" s="54">
        <f t="shared" si="226"/>
        <v>0</v>
      </c>
      <c r="AX419" s="54">
        <f t="shared" si="226"/>
        <v>0</v>
      </c>
      <c r="AY419" s="54">
        <f t="shared" si="226"/>
        <v>0</v>
      </c>
      <c r="AZ419" s="54">
        <f t="shared" si="226"/>
        <v>0</v>
      </c>
      <c r="BA419" s="54">
        <f t="shared" si="226"/>
        <v>0</v>
      </c>
      <c r="BB419" s="54">
        <f t="shared" si="226"/>
        <v>0</v>
      </c>
      <c r="BC419" s="54">
        <f t="shared" si="226"/>
        <v>0</v>
      </c>
      <c r="BD419" s="54">
        <f t="shared" si="226"/>
        <v>0</v>
      </c>
      <c r="BE419" s="54">
        <f t="shared" si="226"/>
        <v>0</v>
      </c>
      <c r="BF419" s="54">
        <f t="shared" si="226"/>
        <v>0</v>
      </c>
      <c r="BG419" s="54">
        <f t="shared" si="226"/>
        <v>0</v>
      </c>
      <c r="BH419" s="54">
        <f t="shared" si="226"/>
        <v>0</v>
      </c>
      <c r="BI419" s="54">
        <f t="shared" si="226"/>
        <v>0</v>
      </c>
      <c r="BJ419" s="54">
        <f t="shared" si="226"/>
        <v>0</v>
      </c>
      <c r="BK419" s="54">
        <f t="shared" si="226"/>
        <v>0</v>
      </c>
      <c r="BL419" s="54">
        <f t="shared" si="226"/>
        <v>0</v>
      </c>
      <c r="BM419" s="54">
        <f t="shared" si="226"/>
        <v>0</v>
      </c>
      <c r="BN419" s="54">
        <f t="shared" si="226"/>
        <v>0</v>
      </c>
      <c r="BO419" s="54">
        <f t="shared" si="226"/>
        <v>0</v>
      </c>
      <c r="BP419" s="54">
        <f t="shared" si="226"/>
        <v>0</v>
      </c>
      <c r="BQ419" s="54">
        <f t="shared" si="226"/>
        <v>0</v>
      </c>
      <c r="BR419" s="54">
        <f t="shared" si="226"/>
        <v>0</v>
      </c>
      <c r="BS419" s="54">
        <f t="shared" si="226"/>
        <v>0</v>
      </c>
      <c r="BT419" s="54">
        <f t="shared" si="226"/>
        <v>0</v>
      </c>
      <c r="BU419" s="54">
        <f t="shared" si="226"/>
        <v>0</v>
      </c>
      <c r="BV419" s="54">
        <f t="shared" si="226"/>
        <v>0</v>
      </c>
      <c r="BW419" s="54">
        <f t="shared" si="226"/>
        <v>0</v>
      </c>
      <c r="BX419" s="54">
        <f t="shared" ref="BX419:CF419" si="227">SUM(BX420,BX430,BX440)</f>
        <v>0</v>
      </c>
      <c r="BY419" s="54">
        <f t="shared" si="227"/>
        <v>0</v>
      </c>
      <c r="BZ419" s="54">
        <f t="shared" si="227"/>
        <v>0</v>
      </c>
      <c r="CA419" s="54">
        <f t="shared" si="227"/>
        <v>0</v>
      </c>
      <c r="CB419" s="54">
        <f t="shared" si="227"/>
        <v>0</v>
      </c>
      <c r="CC419" s="54">
        <f t="shared" si="227"/>
        <v>0</v>
      </c>
      <c r="CD419" s="54">
        <f t="shared" si="227"/>
        <v>0</v>
      </c>
      <c r="CE419" s="54">
        <f t="shared" si="227"/>
        <v>0</v>
      </c>
      <c r="CF419" s="54">
        <f t="shared" si="227"/>
        <v>0</v>
      </c>
      <c r="CG419" s="55">
        <f>SUM(CG420,CG430,CG440)</f>
        <v>0</v>
      </c>
      <c r="CH419" s="18"/>
      <c r="CI419" s="19"/>
      <c r="CK419" s="46">
        <f t="shared" si="219"/>
        <v>0</v>
      </c>
    </row>
    <row r="420" spans="1:89" ht="14.1" customHeight="1" x14ac:dyDescent="0.3">
      <c r="A420" s="47">
        <f t="shared" si="214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8"/>
        <v>0</v>
      </c>
      <c r="K420" s="77">
        <f>SUM(K421:K429)</f>
        <v>0</v>
      </c>
      <c r="L420" s="77">
        <f t="shared" ref="L420:BW420" si="228">SUM(L421:L429)</f>
        <v>0</v>
      </c>
      <c r="M420" s="77">
        <f t="shared" si="228"/>
        <v>0</v>
      </c>
      <c r="N420" s="77">
        <f t="shared" si="228"/>
        <v>0</v>
      </c>
      <c r="O420" s="77">
        <f t="shared" si="228"/>
        <v>0</v>
      </c>
      <c r="P420" s="77">
        <f t="shared" si="228"/>
        <v>0</v>
      </c>
      <c r="Q420" s="77">
        <f t="shared" si="228"/>
        <v>0</v>
      </c>
      <c r="R420" s="77">
        <f t="shared" si="228"/>
        <v>0</v>
      </c>
      <c r="S420" s="77">
        <f t="shared" si="228"/>
        <v>0</v>
      </c>
      <c r="T420" s="77">
        <f t="shared" si="228"/>
        <v>0</v>
      </c>
      <c r="U420" s="77">
        <f t="shared" si="228"/>
        <v>0</v>
      </c>
      <c r="V420" s="77">
        <f t="shared" si="228"/>
        <v>0</v>
      </c>
      <c r="W420" s="77">
        <f t="shared" si="228"/>
        <v>0</v>
      </c>
      <c r="X420" s="77">
        <f t="shared" si="228"/>
        <v>0</v>
      </c>
      <c r="Y420" s="77">
        <f t="shared" si="228"/>
        <v>0</v>
      </c>
      <c r="Z420" s="77">
        <f t="shared" si="228"/>
        <v>0</v>
      </c>
      <c r="AA420" s="77">
        <f t="shared" si="228"/>
        <v>0</v>
      </c>
      <c r="AB420" s="77">
        <f t="shared" si="228"/>
        <v>0</v>
      </c>
      <c r="AC420" s="77">
        <f t="shared" si="228"/>
        <v>0</v>
      </c>
      <c r="AD420" s="77">
        <f t="shared" si="228"/>
        <v>0</v>
      </c>
      <c r="AE420" s="77">
        <f t="shared" si="228"/>
        <v>0</v>
      </c>
      <c r="AF420" s="77">
        <f t="shared" si="228"/>
        <v>0</v>
      </c>
      <c r="AG420" s="77">
        <f t="shared" si="228"/>
        <v>0</v>
      </c>
      <c r="AH420" s="77">
        <f t="shared" si="228"/>
        <v>0</v>
      </c>
      <c r="AI420" s="77">
        <f t="shared" si="228"/>
        <v>0</v>
      </c>
      <c r="AJ420" s="77">
        <f t="shared" si="228"/>
        <v>0</v>
      </c>
      <c r="AK420" s="77">
        <f t="shared" si="228"/>
        <v>0</v>
      </c>
      <c r="AL420" s="77">
        <f t="shared" si="228"/>
        <v>0</v>
      </c>
      <c r="AM420" s="77">
        <f t="shared" si="228"/>
        <v>0</v>
      </c>
      <c r="AN420" s="77">
        <f t="shared" si="228"/>
        <v>0</v>
      </c>
      <c r="AO420" s="77">
        <f t="shared" si="228"/>
        <v>0</v>
      </c>
      <c r="AP420" s="77">
        <f t="shared" si="228"/>
        <v>0</v>
      </c>
      <c r="AQ420" s="77">
        <f t="shared" si="228"/>
        <v>0</v>
      </c>
      <c r="AR420" s="77">
        <f t="shared" si="228"/>
        <v>0</v>
      </c>
      <c r="AS420" s="77">
        <f t="shared" si="228"/>
        <v>0</v>
      </c>
      <c r="AT420" s="77">
        <f t="shared" si="228"/>
        <v>0</v>
      </c>
      <c r="AU420" s="77">
        <f t="shared" si="228"/>
        <v>0</v>
      </c>
      <c r="AV420" s="77">
        <f t="shared" si="228"/>
        <v>0</v>
      </c>
      <c r="AW420" s="77">
        <f t="shared" si="228"/>
        <v>0</v>
      </c>
      <c r="AX420" s="77">
        <f t="shared" si="228"/>
        <v>0</v>
      </c>
      <c r="AY420" s="77">
        <f t="shared" si="228"/>
        <v>0</v>
      </c>
      <c r="AZ420" s="77">
        <f t="shared" si="228"/>
        <v>0</v>
      </c>
      <c r="BA420" s="77">
        <f t="shared" si="228"/>
        <v>0</v>
      </c>
      <c r="BB420" s="77">
        <f t="shared" si="228"/>
        <v>0</v>
      </c>
      <c r="BC420" s="77">
        <f t="shared" si="228"/>
        <v>0</v>
      </c>
      <c r="BD420" s="77">
        <f t="shared" si="228"/>
        <v>0</v>
      </c>
      <c r="BE420" s="77">
        <f t="shared" si="228"/>
        <v>0</v>
      </c>
      <c r="BF420" s="77">
        <f t="shared" si="228"/>
        <v>0</v>
      </c>
      <c r="BG420" s="77">
        <f t="shared" si="228"/>
        <v>0</v>
      </c>
      <c r="BH420" s="77">
        <f t="shared" si="228"/>
        <v>0</v>
      </c>
      <c r="BI420" s="77">
        <f t="shared" si="228"/>
        <v>0</v>
      </c>
      <c r="BJ420" s="77">
        <f t="shared" si="228"/>
        <v>0</v>
      </c>
      <c r="BK420" s="77">
        <f t="shared" si="228"/>
        <v>0</v>
      </c>
      <c r="BL420" s="77">
        <f t="shared" si="228"/>
        <v>0</v>
      </c>
      <c r="BM420" s="77">
        <f t="shared" si="228"/>
        <v>0</v>
      </c>
      <c r="BN420" s="77">
        <f t="shared" si="228"/>
        <v>0</v>
      </c>
      <c r="BO420" s="77">
        <f t="shared" si="228"/>
        <v>0</v>
      </c>
      <c r="BP420" s="77">
        <f t="shared" si="228"/>
        <v>0</v>
      </c>
      <c r="BQ420" s="77">
        <f t="shared" si="228"/>
        <v>0</v>
      </c>
      <c r="BR420" s="77">
        <f t="shared" si="228"/>
        <v>0</v>
      </c>
      <c r="BS420" s="77">
        <f t="shared" si="228"/>
        <v>0</v>
      </c>
      <c r="BT420" s="77">
        <f t="shared" si="228"/>
        <v>0</v>
      </c>
      <c r="BU420" s="77">
        <f t="shared" si="228"/>
        <v>0</v>
      </c>
      <c r="BV420" s="77">
        <f t="shared" si="228"/>
        <v>0</v>
      </c>
      <c r="BW420" s="77">
        <f t="shared" si="228"/>
        <v>0</v>
      </c>
      <c r="BX420" s="77">
        <f t="shared" ref="BX420:CF420" si="229">SUM(BX421:BX429)</f>
        <v>0</v>
      </c>
      <c r="BY420" s="77">
        <f t="shared" si="229"/>
        <v>0</v>
      </c>
      <c r="BZ420" s="77">
        <f t="shared" si="229"/>
        <v>0</v>
      </c>
      <c r="CA420" s="77">
        <f t="shared" si="229"/>
        <v>0</v>
      </c>
      <c r="CB420" s="77">
        <f t="shared" si="229"/>
        <v>0</v>
      </c>
      <c r="CC420" s="77">
        <f t="shared" si="229"/>
        <v>0</v>
      </c>
      <c r="CD420" s="77">
        <f t="shared" si="229"/>
        <v>0</v>
      </c>
      <c r="CE420" s="77">
        <f t="shared" si="229"/>
        <v>0</v>
      </c>
      <c r="CF420" s="77">
        <f t="shared" si="229"/>
        <v>0</v>
      </c>
      <c r="CG420" s="78">
        <f>SUM(CG421:CG429)</f>
        <v>0</v>
      </c>
      <c r="CH420" s="18"/>
      <c r="CI420" s="19"/>
      <c r="CK420" s="46">
        <f t="shared" si="219"/>
        <v>0</v>
      </c>
    </row>
    <row r="421" spans="1:89" ht="14.1" customHeight="1" x14ac:dyDescent="0.3">
      <c r="A421" s="47">
        <f t="shared" si="214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8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9"/>
        <v>0</v>
      </c>
    </row>
    <row r="422" spans="1:89" ht="14.1" customHeight="1" x14ac:dyDescent="0.3">
      <c r="A422" s="47">
        <f t="shared" si="214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8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9"/>
        <v>0</v>
      </c>
    </row>
    <row r="423" spans="1:89" ht="14.1" customHeight="1" x14ac:dyDescent="0.3">
      <c r="A423" s="47">
        <f t="shared" si="214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8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9"/>
        <v>0</v>
      </c>
    </row>
    <row r="424" spans="1:89" s="46" customFormat="1" ht="14.1" customHeight="1" x14ac:dyDescent="0.3">
      <c r="A424" s="47">
        <f t="shared" si="214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8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9"/>
        <v>0</v>
      </c>
    </row>
    <row r="425" spans="1:89" ht="14.1" customHeight="1" x14ac:dyDescent="0.3">
      <c r="A425" s="47">
        <f t="shared" si="214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8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9"/>
        <v>0</v>
      </c>
    </row>
    <row r="426" spans="1:89" ht="14.1" customHeight="1" x14ac:dyDescent="0.3">
      <c r="A426" s="47">
        <f t="shared" si="214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8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9"/>
        <v>0</v>
      </c>
    </row>
    <row r="427" spans="1:89" ht="14.1" customHeight="1" x14ac:dyDescent="0.3">
      <c r="A427" s="47">
        <f t="shared" si="214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8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9"/>
        <v>0</v>
      </c>
    </row>
    <row r="428" spans="1:89" ht="14.1" customHeight="1" x14ac:dyDescent="0.3">
      <c r="A428" s="47">
        <f t="shared" si="214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8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9"/>
        <v>0</v>
      </c>
    </row>
    <row r="429" spans="1:89" ht="14.1" customHeight="1" x14ac:dyDescent="0.3">
      <c r="A429" s="47">
        <f t="shared" si="214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8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9"/>
        <v>0</v>
      </c>
    </row>
    <row r="430" spans="1:89" ht="14.1" customHeight="1" x14ac:dyDescent="0.3">
      <c r="A430" s="47">
        <f t="shared" si="214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8"/>
        <v>0</v>
      </c>
      <c r="K430" s="77">
        <f>SUM(K431:K439)</f>
        <v>0</v>
      </c>
      <c r="L430" s="77">
        <f t="shared" ref="L430:BW430" si="230">SUM(L431:L439)</f>
        <v>0</v>
      </c>
      <c r="M430" s="77">
        <f t="shared" si="230"/>
        <v>0</v>
      </c>
      <c r="N430" s="77">
        <f t="shared" si="230"/>
        <v>0</v>
      </c>
      <c r="O430" s="77">
        <f t="shared" si="230"/>
        <v>0</v>
      </c>
      <c r="P430" s="77">
        <f t="shared" si="230"/>
        <v>0</v>
      </c>
      <c r="Q430" s="77">
        <f t="shared" si="230"/>
        <v>0</v>
      </c>
      <c r="R430" s="77">
        <f t="shared" si="230"/>
        <v>0</v>
      </c>
      <c r="S430" s="77">
        <f t="shared" si="230"/>
        <v>0</v>
      </c>
      <c r="T430" s="77">
        <f t="shared" si="230"/>
        <v>0</v>
      </c>
      <c r="U430" s="77">
        <f t="shared" si="230"/>
        <v>0</v>
      </c>
      <c r="V430" s="77">
        <f t="shared" si="230"/>
        <v>0</v>
      </c>
      <c r="W430" s="77">
        <f t="shared" si="230"/>
        <v>0</v>
      </c>
      <c r="X430" s="77">
        <f t="shared" si="230"/>
        <v>0</v>
      </c>
      <c r="Y430" s="77">
        <f t="shared" si="230"/>
        <v>0</v>
      </c>
      <c r="Z430" s="77">
        <f t="shared" si="230"/>
        <v>0</v>
      </c>
      <c r="AA430" s="77">
        <f t="shared" si="230"/>
        <v>0</v>
      </c>
      <c r="AB430" s="77">
        <f t="shared" si="230"/>
        <v>0</v>
      </c>
      <c r="AC430" s="77">
        <f t="shared" si="230"/>
        <v>0</v>
      </c>
      <c r="AD430" s="77">
        <f t="shared" si="230"/>
        <v>0</v>
      </c>
      <c r="AE430" s="77">
        <f t="shared" si="230"/>
        <v>0</v>
      </c>
      <c r="AF430" s="77">
        <f t="shared" si="230"/>
        <v>0</v>
      </c>
      <c r="AG430" s="77">
        <f t="shared" si="230"/>
        <v>0</v>
      </c>
      <c r="AH430" s="77">
        <f t="shared" si="230"/>
        <v>0</v>
      </c>
      <c r="AI430" s="77">
        <f t="shared" si="230"/>
        <v>0</v>
      </c>
      <c r="AJ430" s="77">
        <f t="shared" si="230"/>
        <v>0</v>
      </c>
      <c r="AK430" s="77">
        <f t="shared" si="230"/>
        <v>0</v>
      </c>
      <c r="AL430" s="77">
        <f t="shared" si="230"/>
        <v>0</v>
      </c>
      <c r="AM430" s="77">
        <f t="shared" si="230"/>
        <v>0</v>
      </c>
      <c r="AN430" s="77">
        <f t="shared" si="230"/>
        <v>0</v>
      </c>
      <c r="AO430" s="77">
        <f t="shared" si="230"/>
        <v>0</v>
      </c>
      <c r="AP430" s="77">
        <f t="shared" si="230"/>
        <v>0</v>
      </c>
      <c r="AQ430" s="77">
        <f t="shared" si="230"/>
        <v>0</v>
      </c>
      <c r="AR430" s="77">
        <f t="shared" si="230"/>
        <v>0</v>
      </c>
      <c r="AS430" s="77">
        <f t="shared" si="230"/>
        <v>0</v>
      </c>
      <c r="AT430" s="77">
        <f t="shared" si="230"/>
        <v>0</v>
      </c>
      <c r="AU430" s="77">
        <f t="shared" si="230"/>
        <v>0</v>
      </c>
      <c r="AV430" s="77">
        <f t="shared" si="230"/>
        <v>0</v>
      </c>
      <c r="AW430" s="77">
        <f t="shared" si="230"/>
        <v>0</v>
      </c>
      <c r="AX430" s="77">
        <f t="shared" si="230"/>
        <v>0</v>
      </c>
      <c r="AY430" s="77">
        <f t="shared" si="230"/>
        <v>0</v>
      </c>
      <c r="AZ430" s="77">
        <f t="shared" si="230"/>
        <v>0</v>
      </c>
      <c r="BA430" s="77">
        <f t="shared" si="230"/>
        <v>0</v>
      </c>
      <c r="BB430" s="77">
        <f t="shared" si="230"/>
        <v>0</v>
      </c>
      <c r="BC430" s="77">
        <f t="shared" si="230"/>
        <v>0</v>
      </c>
      <c r="BD430" s="77">
        <f t="shared" si="230"/>
        <v>0</v>
      </c>
      <c r="BE430" s="77">
        <f t="shared" si="230"/>
        <v>0</v>
      </c>
      <c r="BF430" s="77">
        <f t="shared" si="230"/>
        <v>0</v>
      </c>
      <c r="BG430" s="77">
        <f t="shared" si="230"/>
        <v>0</v>
      </c>
      <c r="BH430" s="77">
        <f t="shared" si="230"/>
        <v>0</v>
      </c>
      <c r="BI430" s="77">
        <f t="shared" si="230"/>
        <v>0</v>
      </c>
      <c r="BJ430" s="77">
        <f t="shared" si="230"/>
        <v>0</v>
      </c>
      <c r="BK430" s="77">
        <f t="shared" si="230"/>
        <v>0</v>
      </c>
      <c r="BL430" s="77">
        <f t="shared" si="230"/>
        <v>0</v>
      </c>
      <c r="BM430" s="77">
        <f t="shared" si="230"/>
        <v>0</v>
      </c>
      <c r="BN430" s="77">
        <f t="shared" si="230"/>
        <v>0</v>
      </c>
      <c r="BO430" s="77">
        <f t="shared" si="230"/>
        <v>0</v>
      </c>
      <c r="BP430" s="77">
        <f t="shared" si="230"/>
        <v>0</v>
      </c>
      <c r="BQ430" s="77">
        <f t="shared" si="230"/>
        <v>0</v>
      </c>
      <c r="BR430" s="77">
        <f t="shared" si="230"/>
        <v>0</v>
      </c>
      <c r="BS430" s="77">
        <f t="shared" si="230"/>
        <v>0</v>
      </c>
      <c r="BT430" s="77">
        <f t="shared" si="230"/>
        <v>0</v>
      </c>
      <c r="BU430" s="77">
        <f t="shared" si="230"/>
        <v>0</v>
      </c>
      <c r="BV430" s="77">
        <f t="shared" si="230"/>
        <v>0</v>
      </c>
      <c r="BW430" s="77">
        <f t="shared" si="230"/>
        <v>0</v>
      </c>
      <c r="BX430" s="77">
        <f t="shared" ref="BX430:CF430" si="231">SUM(BX431:BX439)</f>
        <v>0</v>
      </c>
      <c r="BY430" s="77">
        <f t="shared" si="231"/>
        <v>0</v>
      </c>
      <c r="BZ430" s="77">
        <f t="shared" si="231"/>
        <v>0</v>
      </c>
      <c r="CA430" s="77">
        <f t="shared" si="231"/>
        <v>0</v>
      </c>
      <c r="CB430" s="77">
        <f t="shared" si="231"/>
        <v>0</v>
      </c>
      <c r="CC430" s="77">
        <f t="shared" si="231"/>
        <v>0</v>
      </c>
      <c r="CD430" s="77">
        <f t="shared" si="231"/>
        <v>0</v>
      </c>
      <c r="CE430" s="77">
        <f t="shared" si="231"/>
        <v>0</v>
      </c>
      <c r="CF430" s="77">
        <f t="shared" si="231"/>
        <v>0</v>
      </c>
      <c r="CG430" s="78">
        <f>SUM(CG431:CG439)</f>
        <v>0</v>
      </c>
      <c r="CH430" s="117"/>
      <c r="CI430" s="19"/>
      <c r="CK430" s="46">
        <f t="shared" si="219"/>
        <v>0</v>
      </c>
    </row>
    <row r="431" spans="1:89" ht="14.1" customHeight="1" x14ac:dyDescent="0.3">
      <c r="A431" s="47">
        <f t="shared" si="214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8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9"/>
        <v>0</v>
      </c>
    </row>
    <row r="432" spans="1:89" ht="14.1" customHeight="1" x14ac:dyDescent="0.3">
      <c r="A432" s="47">
        <f t="shared" si="214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8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9"/>
        <v>0</v>
      </c>
    </row>
    <row r="433" spans="1:89" ht="14.1" customHeight="1" x14ac:dyDescent="0.3">
      <c r="A433" s="47">
        <f t="shared" si="214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8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9"/>
        <v>0</v>
      </c>
    </row>
    <row r="434" spans="1:89" s="46" customFormat="1" ht="14.1" customHeight="1" x14ac:dyDescent="0.3">
      <c r="A434" s="47">
        <f t="shared" si="214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8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9"/>
        <v>0</v>
      </c>
    </row>
    <row r="435" spans="1:89" ht="14.1" customHeight="1" x14ac:dyDescent="0.3">
      <c r="A435" s="47">
        <f t="shared" si="214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8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9"/>
        <v>0</v>
      </c>
    </row>
    <row r="436" spans="1:89" ht="14.1" customHeight="1" x14ac:dyDescent="0.3">
      <c r="A436" s="47">
        <f t="shared" si="214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8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9"/>
        <v>0</v>
      </c>
    </row>
    <row r="437" spans="1:89" ht="14.1" customHeight="1" x14ac:dyDescent="0.3">
      <c r="A437" s="47">
        <f t="shared" si="214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8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9"/>
        <v>0</v>
      </c>
    </row>
    <row r="438" spans="1:89" ht="18" customHeight="1" x14ac:dyDescent="0.3">
      <c r="A438" s="47">
        <f t="shared" si="214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8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9"/>
        <v>0</v>
      </c>
    </row>
    <row r="439" spans="1:89" s="46" customFormat="1" ht="14.1" customHeight="1" x14ac:dyDescent="0.3">
      <c r="A439" s="47">
        <f t="shared" si="214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8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4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8"/>
        <v>0</v>
      </c>
      <c r="K440" s="77">
        <f>SUM(K441:K449)</f>
        <v>0</v>
      </c>
      <c r="L440" s="77">
        <f t="shared" ref="L440:BW440" si="232">SUM(L441:L449)</f>
        <v>0</v>
      </c>
      <c r="M440" s="77">
        <f t="shared" si="232"/>
        <v>0</v>
      </c>
      <c r="N440" s="77">
        <f t="shared" si="232"/>
        <v>0</v>
      </c>
      <c r="O440" s="77">
        <f t="shared" si="232"/>
        <v>0</v>
      </c>
      <c r="P440" s="77">
        <f t="shared" si="232"/>
        <v>0</v>
      </c>
      <c r="Q440" s="77">
        <f t="shared" si="232"/>
        <v>0</v>
      </c>
      <c r="R440" s="77">
        <f t="shared" si="232"/>
        <v>0</v>
      </c>
      <c r="S440" s="77">
        <f t="shared" si="232"/>
        <v>0</v>
      </c>
      <c r="T440" s="77">
        <f t="shared" si="232"/>
        <v>0</v>
      </c>
      <c r="U440" s="77">
        <f t="shared" si="232"/>
        <v>0</v>
      </c>
      <c r="V440" s="77">
        <f t="shared" si="232"/>
        <v>0</v>
      </c>
      <c r="W440" s="77">
        <f t="shared" si="232"/>
        <v>0</v>
      </c>
      <c r="X440" s="77">
        <f t="shared" si="232"/>
        <v>0</v>
      </c>
      <c r="Y440" s="77">
        <f t="shared" si="232"/>
        <v>0</v>
      </c>
      <c r="Z440" s="77">
        <f t="shared" si="232"/>
        <v>0</v>
      </c>
      <c r="AA440" s="77">
        <f t="shared" si="232"/>
        <v>0</v>
      </c>
      <c r="AB440" s="77">
        <f t="shared" si="232"/>
        <v>0</v>
      </c>
      <c r="AC440" s="77">
        <f t="shared" si="232"/>
        <v>0</v>
      </c>
      <c r="AD440" s="77">
        <f t="shared" si="232"/>
        <v>0</v>
      </c>
      <c r="AE440" s="77">
        <f t="shared" si="232"/>
        <v>0</v>
      </c>
      <c r="AF440" s="77">
        <f t="shared" si="232"/>
        <v>0</v>
      </c>
      <c r="AG440" s="77">
        <f t="shared" si="232"/>
        <v>0</v>
      </c>
      <c r="AH440" s="77">
        <f t="shared" si="232"/>
        <v>0</v>
      </c>
      <c r="AI440" s="77">
        <f t="shared" si="232"/>
        <v>0</v>
      </c>
      <c r="AJ440" s="77">
        <f t="shared" si="232"/>
        <v>0</v>
      </c>
      <c r="AK440" s="77">
        <f t="shared" si="232"/>
        <v>0</v>
      </c>
      <c r="AL440" s="77">
        <f t="shared" si="232"/>
        <v>0</v>
      </c>
      <c r="AM440" s="77">
        <f t="shared" si="232"/>
        <v>0</v>
      </c>
      <c r="AN440" s="77">
        <f t="shared" si="232"/>
        <v>0</v>
      </c>
      <c r="AO440" s="77">
        <f t="shared" si="232"/>
        <v>0</v>
      </c>
      <c r="AP440" s="77">
        <f t="shared" si="232"/>
        <v>0</v>
      </c>
      <c r="AQ440" s="77">
        <f t="shared" si="232"/>
        <v>0</v>
      </c>
      <c r="AR440" s="77">
        <f t="shared" si="232"/>
        <v>0</v>
      </c>
      <c r="AS440" s="77">
        <f t="shared" si="232"/>
        <v>0</v>
      </c>
      <c r="AT440" s="77">
        <f t="shared" si="232"/>
        <v>0</v>
      </c>
      <c r="AU440" s="77">
        <f t="shared" si="232"/>
        <v>0</v>
      </c>
      <c r="AV440" s="77">
        <f t="shared" si="232"/>
        <v>0</v>
      </c>
      <c r="AW440" s="77">
        <f t="shared" si="232"/>
        <v>0</v>
      </c>
      <c r="AX440" s="77">
        <f t="shared" si="232"/>
        <v>0</v>
      </c>
      <c r="AY440" s="77">
        <f t="shared" si="232"/>
        <v>0</v>
      </c>
      <c r="AZ440" s="77">
        <f t="shared" si="232"/>
        <v>0</v>
      </c>
      <c r="BA440" s="77">
        <f t="shared" si="232"/>
        <v>0</v>
      </c>
      <c r="BB440" s="77">
        <f t="shared" si="232"/>
        <v>0</v>
      </c>
      <c r="BC440" s="77">
        <f t="shared" si="232"/>
        <v>0</v>
      </c>
      <c r="BD440" s="77">
        <f t="shared" si="232"/>
        <v>0</v>
      </c>
      <c r="BE440" s="77">
        <f t="shared" si="232"/>
        <v>0</v>
      </c>
      <c r="BF440" s="77">
        <f t="shared" si="232"/>
        <v>0</v>
      </c>
      <c r="BG440" s="77">
        <f t="shared" si="232"/>
        <v>0</v>
      </c>
      <c r="BH440" s="77">
        <f t="shared" si="232"/>
        <v>0</v>
      </c>
      <c r="BI440" s="77">
        <f t="shared" si="232"/>
        <v>0</v>
      </c>
      <c r="BJ440" s="77">
        <f t="shared" si="232"/>
        <v>0</v>
      </c>
      <c r="BK440" s="77">
        <f t="shared" si="232"/>
        <v>0</v>
      </c>
      <c r="BL440" s="77">
        <f t="shared" si="232"/>
        <v>0</v>
      </c>
      <c r="BM440" s="77">
        <f t="shared" si="232"/>
        <v>0</v>
      </c>
      <c r="BN440" s="77">
        <f t="shared" si="232"/>
        <v>0</v>
      </c>
      <c r="BO440" s="77">
        <f t="shared" si="232"/>
        <v>0</v>
      </c>
      <c r="BP440" s="77">
        <f t="shared" si="232"/>
        <v>0</v>
      </c>
      <c r="BQ440" s="77">
        <f t="shared" si="232"/>
        <v>0</v>
      </c>
      <c r="BR440" s="77">
        <f t="shared" si="232"/>
        <v>0</v>
      </c>
      <c r="BS440" s="77">
        <f t="shared" si="232"/>
        <v>0</v>
      </c>
      <c r="BT440" s="77">
        <f t="shared" si="232"/>
        <v>0</v>
      </c>
      <c r="BU440" s="77">
        <f t="shared" si="232"/>
        <v>0</v>
      </c>
      <c r="BV440" s="77">
        <f t="shared" si="232"/>
        <v>0</v>
      </c>
      <c r="BW440" s="77">
        <f t="shared" si="232"/>
        <v>0</v>
      </c>
      <c r="BX440" s="77">
        <f t="shared" ref="BX440:CF440" si="233">SUM(BX441:BX449)</f>
        <v>0</v>
      </c>
      <c r="BY440" s="77">
        <f t="shared" si="233"/>
        <v>0</v>
      </c>
      <c r="BZ440" s="77">
        <f t="shared" si="233"/>
        <v>0</v>
      </c>
      <c r="CA440" s="77">
        <f t="shared" si="233"/>
        <v>0</v>
      </c>
      <c r="CB440" s="77">
        <f t="shared" si="233"/>
        <v>0</v>
      </c>
      <c r="CC440" s="77">
        <f t="shared" si="233"/>
        <v>0</v>
      </c>
      <c r="CD440" s="77">
        <f t="shared" si="233"/>
        <v>0</v>
      </c>
      <c r="CE440" s="77">
        <f t="shared" si="233"/>
        <v>0</v>
      </c>
      <c r="CF440" s="77">
        <f t="shared" si="233"/>
        <v>0</v>
      </c>
      <c r="CG440" s="78">
        <f>SUM(CG441:CG449)</f>
        <v>0</v>
      </c>
      <c r="CH440" s="116"/>
      <c r="CI440" s="10"/>
      <c r="CK440" s="46">
        <f t="shared" ref="CK440:CK470" si="234">IF(J441&gt;0,1,0)</f>
        <v>0</v>
      </c>
    </row>
    <row r="441" spans="1:89" s="46" customFormat="1" ht="14.1" customHeight="1" x14ac:dyDescent="0.3">
      <c r="A441" s="47">
        <f t="shared" si="214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8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4"/>
        <v>0</v>
      </c>
    </row>
    <row r="442" spans="1:89" ht="14.1" customHeight="1" x14ac:dyDescent="0.3">
      <c r="A442" s="47">
        <f t="shared" si="214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8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4"/>
        <v>0</v>
      </c>
    </row>
    <row r="443" spans="1:89" ht="14.1" customHeight="1" x14ac:dyDescent="0.3">
      <c r="A443" s="47">
        <f t="shared" si="214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8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4"/>
        <v>0</v>
      </c>
    </row>
    <row r="444" spans="1:89" ht="14.1" customHeight="1" x14ac:dyDescent="0.3">
      <c r="A444" s="47">
        <f t="shared" si="214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8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4"/>
        <v>0</v>
      </c>
    </row>
    <row r="445" spans="1:89" ht="14.1" customHeight="1" x14ac:dyDescent="0.3">
      <c r="A445" s="47">
        <f t="shared" si="214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8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4"/>
        <v>0</v>
      </c>
    </row>
    <row r="446" spans="1:89" ht="14.1" customHeight="1" x14ac:dyDescent="0.3">
      <c r="A446" s="47">
        <f t="shared" si="214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8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4"/>
        <v>0</v>
      </c>
    </row>
    <row r="447" spans="1:89" ht="14.1" customHeight="1" x14ac:dyDescent="0.3">
      <c r="A447" s="47">
        <f t="shared" si="214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8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4"/>
        <v>0</v>
      </c>
    </row>
    <row r="448" spans="1:89" s="46" customFormat="1" ht="14.1" customHeight="1" x14ac:dyDescent="0.3">
      <c r="A448" s="47">
        <f t="shared" si="214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8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4"/>
        <v>0</v>
      </c>
    </row>
    <row r="449" spans="1:89" ht="14.1" customHeight="1" x14ac:dyDescent="0.3">
      <c r="A449" s="47">
        <f t="shared" si="214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8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4"/>
        <v>0</v>
      </c>
    </row>
    <row r="450" spans="1:89" ht="14.1" customHeight="1" x14ac:dyDescent="0.3">
      <c r="A450" s="47">
        <f t="shared" si="214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8"/>
        <v>0</v>
      </c>
      <c r="K450" s="77">
        <f>SUM(K451:K453)</f>
        <v>0</v>
      </c>
      <c r="L450" s="77">
        <f t="shared" ref="L450:BW450" si="235">SUM(L451:L453)</f>
        <v>0</v>
      </c>
      <c r="M450" s="77">
        <f t="shared" si="235"/>
        <v>0</v>
      </c>
      <c r="N450" s="77">
        <f t="shared" si="235"/>
        <v>0</v>
      </c>
      <c r="O450" s="77">
        <f t="shared" si="235"/>
        <v>0</v>
      </c>
      <c r="P450" s="77">
        <f t="shared" si="235"/>
        <v>0</v>
      </c>
      <c r="Q450" s="77">
        <f t="shared" si="235"/>
        <v>0</v>
      </c>
      <c r="R450" s="77">
        <f t="shared" si="235"/>
        <v>0</v>
      </c>
      <c r="S450" s="77">
        <f t="shared" si="235"/>
        <v>0</v>
      </c>
      <c r="T450" s="77">
        <f t="shared" si="235"/>
        <v>0</v>
      </c>
      <c r="U450" s="77">
        <f t="shared" si="235"/>
        <v>0</v>
      </c>
      <c r="V450" s="77">
        <f t="shared" si="235"/>
        <v>0</v>
      </c>
      <c r="W450" s="77">
        <f t="shared" si="235"/>
        <v>0</v>
      </c>
      <c r="X450" s="77">
        <f t="shared" si="235"/>
        <v>0</v>
      </c>
      <c r="Y450" s="77">
        <f t="shared" si="235"/>
        <v>0</v>
      </c>
      <c r="Z450" s="77">
        <f t="shared" si="235"/>
        <v>0</v>
      </c>
      <c r="AA450" s="77">
        <f t="shared" si="235"/>
        <v>0</v>
      </c>
      <c r="AB450" s="77">
        <f t="shared" si="235"/>
        <v>0</v>
      </c>
      <c r="AC450" s="77">
        <f t="shared" si="235"/>
        <v>0</v>
      </c>
      <c r="AD450" s="77">
        <f t="shared" si="235"/>
        <v>0</v>
      </c>
      <c r="AE450" s="77">
        <f t="shared" si="235"/>
        <v>0</v>
      </c>
      <c r="AF450" s="77">
        <f t="shared" si="235"/>
        <v>0</v>
      </c>
      <c r="AG450" s="77">
        <f t="shared" si="235"/>
        <v>0</v>
      </c>
      <c r="AH450" s="77">
        <f t="shared" si="235"/>
        <v>0</v>
      </c>
      <c r="AI450" s="77">
        <f t="shared" si="235"/>
        <v>0</v>
      </c>
      <c r="AJ450" s="77">
        <f t="shared" si="235"/>
        <v>0</v>
      </c>
      <c r="AK450" s="77">
        <f t="shared" si="235"/>
        <v>0</v>
      </c>
      <c r="AL450" s="77">
        <f t="shared" si="235"/>
        <v>0</v>
      </c>
      <c r="AM450" s="77">
        <f t="shared" si="235"/>
        <v>0</v>
      </c>
      <c r="AN450" s="77">
        <f t="shared" si="235"/>
        <v>0</v>
      </c>
      <c r="AO450" s="77">
        <f t="shared" si="235"/>
        <v>0</v>
      </c>
      <c r="AP450" s="77">
        <f t="shared" si="235"/>
        <v>0</v>
      </c>
      <c r="AQ450" s="77">
        <f t="shared" si="235"/>
        <v>0</v>
      </c>
      <c r="AR450" s="77">
        <f t="shared" si="235"/>
        <v>0</v>
      </c>
      <c r="AS450" s="77">
        <f t="shared" si="235"/>
        <v>0</v>
      </c>
      <c r="AT450" s="77">
        <f t="shared" si="235"/>
        <v>0</v>
      </c>
      <c r="AU450" s="77">
        <f t="shared" si="235"/>
        <v>0</v>
      </c>
      <c r="AV450" s="77">
        <f t="shared" si="235"/>
        <v>0</v>
      </c>
      <c r="AW450" s="77">
        <f t="shared" si="235"/>
        <v>0</v>
      </c>
      <c r="AX450" s="77">
        <f t="shared" si="235"/>
        <v>0</v>
      </c>
      <c r="AY450" s="77">
        <f t="shared" si="235"/>
        <v>0</v>
      </c>
      <c r="AZ450" s="77">
        <f t="shared" si="235"/>
        <v>0</v>
      </c>
      <c r="BA450" s="77">
        <f t="shared" si="235"/>
        <v>0</v>
      </c>
      <c r="BB450" s="77">
        <f t="shared" si="235"/>
        <v>0</v>
      </c>
      <c r="BC450" s="77">
        <f t="shared" si="235"/>
        <v>0</v>
      </c>
      <c r="BD450" s="77">
        <f t="shared" si="235"/>
        <v>0</v>
      </c>
      <c r="BE450" s="77">
        <f t="shared" si="235"/>
        <v>0</v>
      </c>
      <c r="BF450" s="77">
        <f t="shared" si="235"/>
        <v>0</v>
      </c>
      <c r="BG450" s="77">
        <f t="shared" si="235"/>
        <v>0</v>
      </c>
      <c r="BH450" s="77">
        <f t="shared" si="235"/>
        <v>0</v>
      </c>
      <c r="BI450" s="77">
        <f t="shared" si="235"/>
        <v>0</v>
      </c>
      <c r="BJ450" s="77">
        <f t="shared" si="235"/>
        <v>0</v>
      </c>
      <c r="BK450" s="77">
        <f t="shared" si="235"/>
        <v>0</v>
      </c>
      <c r="BL450" s="77">
        <f t="shared" si="235"/>
        <v>0</v>
      </c>
      <c r="BM450" s="77">
        <f t="shared" si="235"/>
        <v>0</v>
      </c>
      <c r="BN450" s="77">
        <f t="shared" si="235"/>
        <v>0</v>
      </c>
      <c r="BO450" s="77">
        <f t="shared" si="235"/>
        <v>0</v>
      </c>
      <c r="BP450" s="77">
        <f t="shared" si="235"/>
        <v>0</v>
      </c>
      <c r="BQ450" s="77">
        <f t="shared" si="235"/>
        <v>0</v>
      </c>
      <c r="BR450" s="77">
        <f t="shared" si="235"/>
        <v>0</v>
      </c>
      <c r="BS450" s="77">
        <f t="shared" si="235"/>
        <v>0</v>
      </c>
      <c r="BT450" s="77">
        <f t="shared" si="235"/>
        <v>0</v>
      </c>
      <c r="BU450" s="77">
        <f t="shared" si="235"/>
        <v>0</v>
      </c>
      <c r="BV450" s="77">
        <f t="shared" si="235"/>
        <v>0</v>
      </c>
      <c r="BW450" s="77">
        <f t="shared" si="235"/>
        <v>0</v>
      </c>
      <c r="BX450" s="77">
        <f t="shared" ref="BX450:CF450" si="236">SUM(BX451:BX453)</f>
        <v>0</v>
      </c>
      <c r="BY450" s="77">
        <f t="shared" si="236"/>
        <v>0</v>
      </c>
      <c r="BZ450" s="77">
        <f t="shared" si="236"/>
        <v>0</v>
      </c>
      <c r="CA450" s="77">
        <f t="shared" si="236"/>
        <v>0</v>
      </c>
      <c r="CB450" s="77">
        <f t="shared" si="236"/>
        <v>0</v>
      </c>
      <c r="CC450" s="77">
        <f t="shared" si="236"/>
        <v>0</v>
      </c>
      <c r="CD450" s="77">
        <f t="shared" si="236"/>
        <v>0</v>
      </c>
      <c r="CE450" s="77">
        <f t="shared" si="236"/>
        <v>0</v>
      </c>
      <c r="CF450" s="77">
        <f t="shared" si="236"/>
        <v>0</v>
      </c>
      <c r="CG450" s="78">
        <f>SUM(CG451:CG453)</f>
        <v>0</v>
      </c>
      <c r="CH450" s="117"/>
      <c r="CI450" s="19"/>
      <c r="CK450" s="46">
        <f t="shared" si="234"/>
        <v>0</v>
      </c>
    </row>
    <row r="451" spans="1:89" ht="14.1" customHeight="1" x14ac:dyDescent="0.3">
      <c r="A451" s="47">
        <f t="shared" si="214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8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4"/>
        <v>0</v>
      </c>
    </row>
    <row r="452" spans="1:89" ht="14.1" customHeight="1" x14ac:dyDescent="0.3">
      <c r="A452" s="47">
        <f t="shared" si="214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8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4"/>
        <v>0</v>
      </c>
    </row>
    <row r="453" spans="1:89" ht="14.1" customHeight="1" x14ac:dyDescent="0.3">
      <c r="A453" s="47">
        <f t="shared" si="214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8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4"/>
        <v>0</v>
      </c>
    </row>
    <row r="454" spans="1:89" ht="14.1" customHeight="1" x14ac:dyDescent="0.3">
      <c r="A454" s="47">
        <f t="shared" si="214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4"/>
        <v>0</v>
      </c>
    </row>
    <row r="455" spans="1:89" s="46" customFormat="1" ht="14.1" customHeight="1" x14ac:dyDescent="0.3">
      <c r="A455" s="47">
        <f t="shared" si="214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8"/>
        <v>0</v>
      </c>
      <c r="K455" s="54">
        <f>SUM(K456,K471)</f>
        <v>0</v>
      </c>
      <c r="L455" s="54">
        <f t="shared" ref="L455:BW455" si="237">SUM(L456,L471)</f>
        <v>0</v>
      </c>
      <c r="M455" s="54">
        <f t="shared" si="237"/>
        <v>0</v>
      </c>
      <c r="N455" s="54">
        <f t="shared" si="237"/>
        <v>0</v>
      </c>
      <c r="O455" s="54">
        <f t="shared" si="237"/>
        <v>0</v>
      </c>
      <c r="P455" s="54">
        <f t="shared" si="237"/>
        <v>0</v>
      </c>
      <c r="Q455" s="54">
        <f t="shared" si="237"/>
        <v>0</v>
      </c>
      <c r="R455" s="54">
        <f t="shared" si="237"/>
        <v>0</v>
      </c>
      <c r="S455" s="54">
        <f t="shared" si="237"/>
        <v>0</v>
      </c>
      <c r="T455" s="54">
        <f t="shared" si="237"/>
        <v>0</v>
      </c>
      <c r="U455" s="54">
        <f t="shared" si="237"/>
        <v>0</v>
      </c>
      <c r="V455" s="54">
        <f t="shared" si="237"/>
        <v>0</v>
      </c>
      <c r="W455" s="54">
        <f t="shared" si="237"/>
        <v>0</v>
      </c>
      <c r="X455" s="54">
        <f t="shared" si="237"/>
        <v>0</v>
      </c>
      <c r="Y455" s="54">
        <f t="shared" si="237"/>
        <v>0</v>
      </c>
      <c r="Z455" s="54">
        <f t="shared" si="237"/>
        <v>0</v>
      </c>
      <c r="AA455" s="54">
        <f t="shared" si="237"/>
        <v>0</v>
      </c>
      <c r="AB455" s="54">
        <f t="shared" si="237"/>
        <v>0</v>
      </c>
      <c r="AC455" s="54">
        <f t="shared" si="237"/>
        <v>0</v>
      </c>
      <c r="AD455" s="54">
        <f t="shared" si="237"/>
        <v>0</v>
      </c>
      <c r="AE455" s="54">
        <f t="shared" si="237"/>
        <v>0</v>
      </c>
      <c r="AF455" s="54">
        <f t="shared" si="237"/>
        <v>0</v>
      </c>
      <c r="AG455" s="54">
        <f t="shared" si="237"/>
        <v>0</v>
      </c>
      <c r="AH455" s="54">
        <f t="shared" si="237"/>
        <v>0</v>
      </c>
      <c r="AI455" s="54">
        <f t="shared" si="237"/>
        <v>0</v>
      </c>
      <c r="AJ455" s="54">
        <f t="shared" si="237"/>
        <v>0</v>
      </c>
      <c r="AK455" s="54">
        <f t="shared" si="237"/>
        <v>0</v>
      </c>
      <c r="AL455" s="54">
        <f t="shared" si="237"/>
        <v>0</v>
      </c>
      <c r="AM455" s="54">
        <f t="shared" si="237"/>
        <v>0</v>
      </c>
      <c r="AN455" s="54">
        <f t="shared" si="237"/>
        <v>0</v>
      </c>
      <c r="AO455" s="54">
        <f t="shared" si="237"/>
        <v>0</v>
      </c>
      <c r="AP455" s="54">
        <f t="shared" si="237"/>
        <v>0</v>
      </c>
      <c r="AQ455" s="54">
        <f t="shared" si="237"/>
        <v>0</v>
      </c>
      <c r="AR455" s="54">
        <f t="shared" si="237"/>
        <v>0</v>
      </c>
      <c r="AS455" s="54">
        <f t="shared" si="237"/>
        <v>0</v>
      </c>
      <c r="AT455" s="54">
        <f t="shared" si="237"/>
        <v>0</v>
      </c>
      <c r="AU455" s="54">
        <f t="shared" si="237"/>
        <v>0</v>
      </c>
      <c r="AV455" s="54">
        <f t="shared" si="237"/>
        <v>0</v>
      </c>
      <c r="AW455" s="54">
        <f t="shared" si="237"/>
        <v>0</v>
      </c>
      <c r="AX455" s="54">
        <f t="shared" si="237"/>
        <v>0</v>
      </c>
      <c r="AY455" s="54">
        <f t="shared" si="237"/>
        <v>0</v>
      </c>
      <c r="AZ455" s="54">
        <f t="shared" si="237"/>
        <v>0</v>
      </c>
      <c r="BA455" s="54">
        <f t="shared" si="237"/>
        <v>0</v>
      </c>
      <c r="BB455" s="54">
        <f t="shared" si="237"/>
        <v>0</v>
      </c>
      <c r="BC455" s="54">
        <f t="shared" si="237"/>
        <v>0</v>
      </c>
      <c r="BD455" s="54">
        <f t="shared" si="237"/>
        <v>0</v>
      </c>
      <c r="BE455" s="54">
        <f t="shared" si="237"/>
        <v>0</v>
      </c>
      <c r="BF455" s="54">
        <f t="shared" si="237"/>
        <v>0</v>
      </c>
      <c r="BG455" s="54">
        <f t="shared" si="237"/>
        <v>0</v>
      </c>
      <c r="BH455" s="54">
        <f t="shared" si="237"/>
        <v>0</v>
      </c>
      <c r="BI455" s="54">
        <f t="shared" si="237"/>
        <v>0</v>
      </c>
      <c r="BJ455" s="54">
        <f t="shared" si="237"/>
        <v>0</v>
      </c>
      <c r="BK455" s="54">
        <f t="shared" si="237"/>
        <v>0</v>
      </c>
      <c r="BL455" s="54">
        <f t="shared" si="237"/>
        <v>0</v>
      </c>
      <c r="BM455" s="54">
        <f t="shared" si="237"/>
        <v>0</v>
      </c>
      <c r="BN455" s="54">
        <f t="shared" si="237"/>
        <v>0</v>
      </c>
      <c r="BO455" s="54">
        <f t="shared" si="237"/>
        <v>0</v>
      </c>
      <c r="BP455" s="54">
        <f t="shared" si="237"/>
        <v>0</v>
      </c>
      <c r="BQ455" s="54">
        <f t="shared" si="237"/>
        <v>0</v>
      </c>
      <c r="BR455" s="54">
        <f t="shared" si="237"/>
        <v>0</v>
      </c>
      <c r="BS455" s="54">
        <f t="shared" si="237"/>
        <v>0</v>
      </c>
      <c r="BT455" s="54">
        <f t="shared" si="237"/>
        <v>0</v>
      </c>
      <c r="BU455" s="54">
        <f t="shared" si="237"/>
        <v>0</v>
      </c>
      <c r="BV455" s="54">
        <f t="shared" si="237"/>
        <v>0</v>
      </c>
      <c r="BW455" s="54">
        <f t="shared" si="237"/>
        <v>0</v>
      </c>
      <c r="BX455" s="54">
        <f t="shared" ref="BX455:CF455" si="238">SUM(BX456,BX471)</f>
        <v>0</v>
      </c>
      <c r="BY455" s="54">
        <f t="shared" si="238"/>
        <v>0</v>
      </c>
      <c r="BZ455" s="54">
        <f t="shared" si="238"/>
        <v>0</v>
      </c>
      <c r="CA455" s="54">
        <f t="shared" si="238"/>
        <v>0</v>
      </c>
      <c r="CB455" s="54">
        <f t="shared" si="238"/>
        <v>0</v>
      </c>
      <c r="CC455" s="54">
        <f t="shared" si="238"/>
        <v>0</v>
      </c>
      <c r="CD455" s="54">
        <f t="shared" si="238"/>
        <v>0</v>
      </c>
      <c r="CE455" s="54">
        <f t="shared" si="238"/>
        <v>0</v>
      </c>
      <c r="CF455" s="54">
        <f t="shared" si="238"/>
        <v>0</v>
      </c>
      <c r="CG455" s="55">
        <f>SUM(CG456,CG471)</f>
        <v>0</v>
      </c>
      <c r="CH455" s="116"/>
      <c r="CI455" s="10"/>
      <c r="CK455" s="46">
        <f t="shared" si="234"/>
        <v>0</v>
      </c>
    </row>
    <row r="456" spans="1:89" s="46" customFormat="1" ht="14.1" customHeight="1" x14ac:dyDescent="0.3">
      <c r="A456" s="47">
        <f t="shared" si="214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9">SUM(K456:CG456)</f>
        <v>0</v>
      </c>
      <c r="K456" s="54">
        <f>SUM(K457,K464)</f>
        <v>0</v>
      </c>
      <c r="L456" s="54">
        <f t="shared" ref="L456:BW456" si="240">SUM(L457,L464)</f>
        <v>0</v>
      </c>
      <c r="M456" s="54">
        <f t="shared" si="240"/>
        <v>0</v>
      </c>
      <c r="N456" s="54">
        <f t="shared" si="240"/>
        <v>0</v>
      </c>
      <c r="O456" s="54">
        <f t="shared" si="240"/>
        <v>0</v>
      </c>
      <c r="P456" s="54">
        <f t="shared" si="240"/>
        <v>0</v>
      </c>
      <c r="Q456" s="54">
        <f t="shared" si="240"/>
        <v>0</v>
      </c>
      <c r="R456" s="54">
        <f t="shared" si="240"/>
        <v>0</v>
      </c>
      <c r="S456" s="54">
        <f t="shared" si="240"/>
        <v>0</v>
      </c>
      <c r="T456" s="54">
        <f t="shared" si="240"/>
        <v>0</v>
      </c>
      <c r="U456" s="54">
        <f t="shared" si="240"/>
        <v>0</v>
      </c>
      <c r="V456" s="54">
        <f t="shared" si="240"/>
        <v>0</v>
      </c>
      <c r="W456" s="54">
        <f t="shared" si="240"/>
        <v>0</v>
      </c>
      <c r="X456" s="54">
        <f t="shared" si="240"/>
        <v>0</v>
      </c>
      <c r="Y456" s="54">
        <f t="shared" si="240"/>
        <v>0</v>
      </c>
      <c r="Z456" s="54">
        <f t="shared" si="240"/>
        <v>0</v>
      </c>
      <c r="AA456" s="54">
        <f t="shared" si="240"/>
        <v>0</v>
      </c>
      <c r="AB456" s="54">
        <f t="shared" si="240"/>
        <v>0</v>
      </c>
      <c r="AC456" s="54">
        <f t="shared" si="240"/>
        <v>0</v>
      </c>
      <c r="AD456" s="54">
        <f t="shared" si="240"/>
        <v>0</v>
      </c>
      <c r="AE456" s="54">
        <f t="shared" si="240"/>
        <v>0</v>
      </c>
      <c r="AF456" s="54">
        <f t="shared" si="240"/>
        <v>0</v>
      </c>
      <c r="AG456" s="54">
        <f t="shared" si="240"/>
        <v>0</v>
      </c>
      <c r="AH456" s="54">
        <f t="shared" si="240"/>
        <v>0</v>
      </c>
      <c r="AI456" s="54">
        <f t="shared" si="240"/>
        <v>0</v>
      </c>
      <c r="AJ456" s="54">
        <f t="shared" si="240"/>
        <v>0</v>
      </c>
      <c r="AK456" s="54">
        <f t="shared" si="240"/>
        <v>0</v>
      </c>
      <c r="AL456" s="54">
        <f t="shared" si="240"/>
        <v>0</v>
      </c>
      <c r="AM456" s="54">
        <f t="shared" si="240"/>
        <v>0</v>
      </c>
      <c r="AN456" s="54">
        <f t="shared" si="240"/>
        <v>0</v>
      </c>
      <c r="AO456" s="54">
        <f t="shared" si="240"/>
        <v>0</v>
      </c>
      <c r="AP456" s="54">
        <f t="shared" si="240"/>
        <v>0</v>
      </c>
      <c r="AQ456" s="54">
        <f t="shared" si="240"/>
        <v>0</v>
      </c>
      <c r="AR456" s="54">
        <f t="shared" si="240"/>
        <v>0</v>
      </c>
      <c r="AS456" s="54">
        <f t="shared" si="240"/>
        <v>0</v>
      </c>
      <c r="AT456" s="54">
        <f t="shared" si="240"/>
        <v>0</v>
      </c>
      <c r="AU456" s="54">
        <f t="shared" si="240"/>
        <v>0</v>
      </c>
      <c r="AV456" s="54">
        <f t="shared" si="240"/>
        <v>0</v>
      </c>
      <c r="AW456" s="54">
        <f t="shared" si="240"/>
        <v>0</v>
      </c>
      <c r="AX456" s="54">
        <f t="shared" si="240"/>
        <v>0</v>
      </c>
      <c r="AY456" s="54">
        <f t="shared" si="240"/>
        <v>0</v>
      </c>
      <c r="AZ456" s="54">
        <f t="shared" si="240"/>
        <v>0</v>
      </c>
      <c r="BA456" s="54">
        <f t="shared" si="240"/>
        <v>0</v>
      </c>
      <c r="BB456" s="54">
        <f t="shared" si="240"/>
        <v>0</v>
      </c>
      <c r="BC456" s="54">
        <f t="shared" si="240"/>
        <v>0</v>
      </c>
      <c r="BD456" s="54">
        <f t="shared" si="240"/>
        <v>0</v>
      </c>
      <c r="BE456" s="54">
        <f t="shared" si="240"/>
        <v>0</v>
      </c>
      <c r="BF456" s="54">
        <f t="shared" si="240"/>
        <v>0</v>
      </c>
      <c r="BG456" s="54">
        <f t="shared" si="240"/>
        <v>0</v>
      </c>
      <c r="BH456" s="54">
        <f t="shared" si="240"/>
        <v>0</v>
      </c>
      <c r="BI456" s="54">
        <f t="shared" si="240"/>
        <v>0</v>
      </c>
      <c r="BJ456" s="54">
        <f t="shared" si="240"/>
        <v>0</v>
      </c>
      <c r="BK456" s="54">
        <f t="shared" si="240"/>
        <v>0</v>
      </c>
      <c r="BL456" s="54">
        <f t="shared" si="240"/>
        <v>0</v>
      </c>
      <c r="BM456" s="54">
        <f t="shared" si="240"/>
        <v>0</v>
      </c>
      <c r="BN456" s="54">
        <f t="shared" si="240"/>
        <v>0</v>
      </c>
      <c r="BO456" s="54">
        <f t="shared" si="240"/>
        <v>0</v>
      </c>
      <c r="BP456" s="54">
        <f t="shared" si="240"/>
        <v>0</v>
      </c>
      <c r="BQ456" s="54">
        <f t="shared" si="240"/>
        <v>0</v>
      </c>
      <c r="BR456" s="54">
        <f t="shared" si="240"/>
        <v>0</v>
      </c>
      <c r="BS456" s="54">
        <f t="shared" si="240"/>
        <v>0</v>
      </c>
      <c r="BT456" s="54">
        <f t="shared" si="240"/>
        <v>0</v>
      </c>
      <c r="BU456" s="54">
        <f t="shared" si="240"/>
        <v>0</v>
      </c>
      <c r="BV456" s="54">
        <f t="shared" si="240"/>
        <v>0</v>
      </c>
      <c r="BW456" s="54">
        <f t="shared" si="240"/>
        <v>0</v>
      </c>
      <c r="BX456" s="54">
        <f t="shared" ref="BX456:CF456" si="241">SUM(BX457,BX464)</f>
        <v>0</v>
      </c>
      <c r="BY456" s="54">
        <f t="shared" si="241"/>
        <v>0</v>
      </c>
      <c r="BZ456" s="54">
        <f t="shared" si="241"/>
        <v>0</v>
      </c>
      <c r="CA456" s="54">
        <f t="shared" si="241"/>
        <v>0</v>
      </c>
      <c r="CB456" s="54">
        <f t="shared" si="241"/>
        <v>0</v>
      </c>
      <c r="CC456" s="54">
        <f t="shared" si="241"/>
        <v>0</v>
      </c>
      <c r="CD456" s="54">
        <f t="shared" si="241"/>
        <v>0</v>
      </c>
      <c r="CE456" s="54">
        <f t="shared" si="241"/>
        <v>0</v>
      </c>
      <c r="CF456" s="54">
        <f t="shared" si="241"/>
        <v>0</v>
      </c>
      <c r="CG456" s="55">
        <f>SUM(CG457,CG464)</f>
        <v>0</v>
      </c>
      <c r="CH456" s="116"/>
      <c r="CI456" s="10"/>
      <c r="CK456" s="46">
        <f t="shared" si="234"/>
        <v>0</v>
      </c>
    </row>
    <row r="457" spans="1:89" ht="14.1" customHeight="1" x14ac:dyDescent="0.3">
      <c r="A457" s="47">
        <f t="shared" si="214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9"/>
        <v>0</v>
      </c>
      <c r="K457" s="77">
        <f>SUM(K458,K461)</f>
        <v>0</v>
      </c>
      <c r="L457" s="77">
        <f t="shared" ref="L457:BW457" si="242">SUM(L458,L461)</f>
        <v>0</v>
      </c>
      <c r="M457" s="77">
        <f t="shared" si="242"/>
        <v>0</v>
      </c>
      <c r="N457" s="77">
        <f t="shared" si="242"/>
        <v>0</v>
      </c>
      <c r="O457" s="77">
        <f t="shared" si="242"/>
        <v>0</v>
      </c>
      <c r="P457" s="77">
        <f t="shared" si="242"/>
        <v>0</v>
      </c>
      <c r="Q457" s="77">
        <f t="shared" si="242"/>
        <v>0</v>
      </c>
      <c r="R457" s="77">
        <f t="shared" si="242"/>
        <v>0</v>
      </c>
      <c r="S457" s="77">
        <f t="shared" si="242"/>
        <v>0</v>
      </c>
      <c r="T457" s="77">
        <f t="shared" si="242"/>
        <v>0</v>
      </c>
      <c r="U457" s="77">
        <f t="shared" si="242"/>
        <v>0</v>
      </c>
      <c r="V457" s="77">
        <f t="shared" si="242"/>
        <v>0</v>
      </c>
      <c r="W457" s="77">
        <f t="shared" si="242"/>
        <v>0</v>
      </c>
      <c r="X457" s="77">
        <f t="shared" si="242"/>
        <v>0</v>
      </c>
      <c r="Y457" s="77">
        <f t="shared" si="242"/>
        <v>0</v>
      </c>
      <c r="Z457" s="77">
        <f t="shared" si="242"/>
        <v>0</v>
      </c>
      <c r="AA457" s="77">
        <f t="shared" si="242"/>
        <v>0</v>
      </c>
      <c r="AB457" s="77">
        <f t="shared" si="242"/>
        <v>0</v>
      </c>
      <c r="AC457" s="77">
        <f t="shared" si="242"/>
        <v>0</v>
      </c>
      <c r="AD457" s="77">
        <f t="shared" si="242"/>
        <v>0</v>
      </c>
      <c r="AE457" s="77">
        <f t="shared" si="242"/>
        <v>0</v>
      </c>
      <c r="AF457" s="77">
        <f t="shared" si="242"/>
        <v>0</v>
      </c>
      <c r="AG457" s="77">
        <f t="shared" si="242"/>
        <v>0</v>
      </c>
      <c r="AH457" s="77">
        <f t="shared" si="242"/>
        <v>0</v>
      </c>
      <c r="AI457" s="77">
        <f t="shared" si="242"/>
        <v>0</v>
      </c>
      <c r="AJ457" s="77">
        <f t="shared" si="242"/>
        <v>0</v>
      </c>
      <c r="AK457" s="77">
        <f t="shared" si="242"/>
        <v>0</v>
      </c>
      <c r="AL457" s="77">
        <f t="shared" si="242"/>
        <v>0</v>
      </c>
      <c r="AM457" s="77">
        <f t="shared" si="242"/>
        <v>0</v>
      </c>
      <c r="AN457" s="77">
        <f t="shared" si="242"/>
        <v>0</v>
      </c>
      <c r="AO457" s="77">
        <f t="shared" si="242"/>
        <v>0</v>
      </c>
      <c r="AP457" s="77">
        <f t="shared" si="242"/>
        <v>0</v>
      </c>
      <c r="AQ457" s="77">
        <f t="shared" si="242"/>
        <v>0</v>
      </c>
      <c r="AR457" s="77">
        <f t="shared" si="242"/>
        <v>0</v>
      </c>
      <c r="AS457" s="77">
        <f t="shared" si="242"/>
        <v>0</v>
      </c>
      <c r="AT457" s="77">
        <f t="shared" si="242"/>
        <v>0</v>
      </c>
      <c r="AU457" s="77">
        <f t="shared" si="242"/>
        <v>0</v>
      </c>
      <c r="AV457" s="77">
        <f t="shared" si="242"/>
        <v>0</v>
      </c>
      <c r="AW457" s="77">
        <f t="shared" si="242"/>
        <v>0</v>
      </c>
      <c r="AX457" s="77">
        <f t="shared" si="242"/>
        <v>0</v>
      </c>
      <c r="AY457" s="77">
        <f t="shared" si="242"/>
        <v>0</v>
      </c>
      <c r="AZ457" s="77">
        <f t="shared" si="242"/>
        <v>0</v>
      </c>
      <c r="BA457" s="77">
        <f t="shared" si="242"/>
        <v>0</v>
      </c>
      <c r="BB457" s="77">
        <f t="shared" si="242"/>
        <v>0</v>
      </c>
      <c r="BC457" s="77">
        <f t="shared" si="242"/>
        <v>0</v>
      </c>
      <c r="BD457" s="77">
        <f t="shared" si="242"/>
        <v>0</v>
      </c>
      <c r="BE457" s="77">
        <f t="shared" si="242"/>
        <v>0</v>
      </c>
      <c r="BF457" s="77">
        <f t="shared" si="242"/>
        <v>0</v>
      </c>
      <c r="BG457" s="77">
        <f t="shared" si="242"/>
        <v>0</v>
      </c>
      <c r="BH457" s="77">
        <f t="shared" si="242"/>
        <v>0</v>
      </c>
      <c r="BI457" s="77">
        <f t="shared" si="242"/>
        <v>0</v>
      </c>
      <c r="BJ457" s="77">
        <f t="shared" si="242"/>
        <v>0</v>
      </c>
      <c r="BK457" s="77">
        <f t="shared" si="242"/>
        <v>0</v>
      </c>
      <c r="BL457" s="77">
        <f t="shared" si="242"/>
        <v>0</v>
      </c>
      <c r="BM457" s="77">
        <f t="shared" si="242"/>
        <v>0</v>
      </c>
      <c r="BN457" s="77">
        <f t="shared" si="242"/>
        <v>0</v>
      </c>
      <c r="BO457" s="77">
        <f t="shared" si="242"/>
        <v>0</v>
      </c>
      <c r="BP457" s="77">
        <f t="shared" si="242"/>
        <v>0</v>
      </c>
      <c r="BQ457" s="77">
        <f t="shared" si="242"/>
        <v>0</v>
      </c>
      <c r="BR457" s="77">
        <f t="shared" si="242"/>
        <v>0</v>
      </c>
      <c r="BS457" s="77">
        <f t="shared" si="242"/>
        <v>0</v>
      </c>
      <c r="BT457" s="77">
        <f t="shared" si="242"/>
        <v>0</v>
      </c>
      <c r="BU457" s="77">
        <f t="shared" si="242"/>
        <v>0</v>
      </c>
      <c r="BV457" s="77">
        <f t="shared" si="242"/>
        <v>0</v>
      </c>
      <c r="BW457" s="77">
        <f t="shared" si="242"/>
        <v>0</v>
      </c>
      <c r="BX457" s="77">
        <f t="shared" ref="BX457:CF457" si="243">SUM(BX458,BX461)</f>
        <v>0</v>
      </c>
      <c r="BY457" s="77">
        <f t="shared" si="243"/>
        <v>0</v>
      </c>
      <c r="BZ457" s="77">
        <f t="shared" si="243"/>
        <v>0</v>
      </c>
      <c r="CA457" s="77">
        <f t="shared" si="243"/>
        <v>0</v>
      </c>
      <c r="CB457" s="77">
        <f t="shared" si="243"/>
        <v>0</v>
      </c>
      <c r="CC457" s="77">
        <f t="shared" si="243"/>
        <v>0</v>
      </c>
      <c r="CD457" s="77">
        <f t="shared" si="243"/>
        <v>0</v>
      </c>
      <c r="CE457" s="77">
        <f t="shared" si="243"/>
        <v>0</v>
      </c>
      <c r="CF457" s="77">
        <f t="shared" si="243"/>
        <v>0</v>
      </c>
      <c r="CG457" s="78">
        <f>SUM(CG458,CG461)</f>
        <v>0</v>
      </c>
      <c r="CH457" s="117"/>
      <c r="CI457" s="19"/>
      <c r="CK457" s="46">
        <f t="shared" si="234"/>
        <v>0</v>
      </c>
    </row>
    <row r="458" spans="1:89" ht="14.1" customHeight="1" x14ac:dyDescent="0.3">
      <c r="A458" s="47">
        <f t="shared" si="214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9"/>
        <v>0</v>
      </c>
      <c r="K458" s="66">
        <f>SUM(K459:K460)</f>
        <v>0</v>
      </c>
      <c r="L458" s="66">
        <f t="shared" ref="L458:BW458" si="244">SUM(L459:L460)</f>
        <v>0</v>
      </c>
      <c r="M458" s="66">
        <f t="shared" si="244"/>
        <v>0</v>
      </c>
      <c r="N458" s="66">
        <f t="shared" si="244"/>
        <v>0</v>
      </c>
      <c r="O458" s="66">
        <f t="shared" si="244"/>
        <v>0</v>
      </c>
      <c r="P458" s="66">
        <f t="shared" si="244"/>
        <v>0</v>
      </c>
      <c r="Q458" s="66">
        <f t="shared" si="244"/>
        <v>0</v>
      </c>
      <c r="R458" s="66">
        <f t="shared" si="244"/>
        <v>0</v>
      </c>
      <c r="S458" s="66">
        <f t="shared" si="244"/>
        <v>0</v>
      </c>
      <c r="T458" s="66">
        <f t="shared" si="244"/>
        <v>0</v>
      </c>
      <c r="U458" s="66">
        <f t="shared" si="244"/>
        <v>0</v>
      </c>
      <c r="V458" s="66">
        <f t="shared" si="244"/>
        <v>0</v>
      </c>
      <c r="W458" s="66">
        <f t="shared" si="244"/>
        <v>0</v>
      </c>
      <c r="X458" s="66">
        <f t="shared" si="244"/>
        <v>0</v>
      </c>
      <c r="Y458" s="66">
        <f t="shared" si="244"/>
        <v>0</v>
      </c>
      <c r="Z458" s="66">
        <f t="shared" si="244"/>
        <v>0</v>
      </c>
      <c r="AA458" s="66">
        <f t="shared" si="244"/>
        <v>0</v>
      </c>
      <c r="AB458" s="66">
        <f t="shared" si="244"/>
        <v>0</v>
      </c>
      <c r="AC458" s="66">
        <f t="shared" si="244"/>
        <v>0</v>
      </c>
      <c r="AD458" s="66">
        <f t="shared" si="244"/>
        <v>0</v>
      </c>
      <c r="AE458" s="66">
        <f t="shared" si="244"/>
        <v>0</v>
      </c>
      <c r="AF458" s="66">
        <f t="shared" si="244"/>
        <v>0</v>
      </c>
      <c r="AG458" s="66">
        <f t="shared" si="244"/>
        <v>0</v>
      </c>
      <c r="AH458" s="66">
        <f t="shared" si="244"/>
        <v>0</v>
      </c>
      <c r="AI458" s="66">
        <f t="shared" si="244"/>
        <v>0</v>
      </c>
      <c r="AJ458" s="66">
        <f t="shared" si="244"/>
        <v>0</v>
      </c>
      <c r="AK458" s="66">
        <f t="shared" si="244"/>
        <v>0</v>
      </c>
      <c r="AL458" s="66">
        <f t="shared" si="244"/>
        <v>0</v>
      </c>
      <c r="AM458" s="66">
        <f t="shared" si="244"/>
        <v>0</v>
      </c>
      <c r="AN458" s="66">
        <f t="shared" si="244"/>
        <v>0</v>
      </c>
      <c r="AO458" s="66">
        <f t="shared" si="244"/>
        <v>0</v>
      </c>
      <c r="AP458" s="66">
        <f t="shared" si="244"/>
        <v>0</v>
      </c>
      <c r="AQ458" s="66">
        <f t="shared" si="244"/>
        <v>0</v>
      </c>
      <c r="AR458" s="66">
        <f t="shared" si="244"/>
        <v>0</v>
      </c>
      <c r="AS458" s="66">
        <f t="shared" si="244"/>
        <v>0</v>
      </c>
      <c r="AT458" s="66">
        <f t="shared" si="244"/>
        <v>0</v>
      </c>
      <c r="AU458" s="66">
        <f t="shared" si="244"/>
        <v>0</v>
      </c>
      <c r="AV458" s="66">
        <f t="shared" si="244"/>
        <v>0</v>
      </c>
      <c r="AW458" s="66">
        <f t="shared" si="244"/>
        <v>0</v>
      </c>
      <c r="AX458" s="66">
        <f t="shared" si="244"/>
        <v>0</v>
      </c>
      <c r="AY458" s="66">
        <f t="shared" si="244"/>
        <v>0</v>
      </c>
      <c r="AZ458" s="66">
        <f t="shared" si="244"/>
        <v>0</v>
      </c>
      <c r="BA458" s="66">
        <f t="shared" si="244"/>
        <v>0</v>
      </c>
      <c r="BB458" s="66">
        <f t="shared" si="244"/>
        <v>0</v>
      </c>
      <c r="BC458" s="66">
        <f t="shared" si="244"/>
        <v>0</v>
      </c>
      <c r="BD458" s="66">
        <f t="shared" si="244"/>
        <v>0</v>
      </c>
      <c r="BE458" s="66">
        <f t="shared" si="244"/>
        <v>0</v>
      </c>
      <c r="BF458" s="66">
        <f t="shared" si="244"/>
        <v>0</v>
      </c>
      <c r="BG458" s="66">
        <f t="shared" si="244"/>
        <v>0</v>
      </c>
      <c r="BH458" s="66">
        <f t="shared" si="244"/>
        <v>0</v>
      </c>
      <c r="BI458" s="66">
        <f t="shared" si="244"/>
        <v>0</v>
      </c>
      <c r="BJ458" s="66">
        <f t="shared" si="244"/>
        <v>0</v>
      </c>
      <c r="BK458" s="66">
        <f t="shared" si="244"/>
        <v>0</v>
      </c>
      <c r="BL458" s="66">
        <f t="shared" si="244"/>
        <v>0</v>
      </c>
      <c r="BM458" s="66">
        <f t="shared" si="244"/>
        <v>0</v>
      </c>
      <c r="BN458" s="66">
        <f t="shared" si="244"/>
        <v>0</v>
      </c>
      <c r="BO458" s="66">
        <f t="shared" si="244"/>
        <v>0</v>
      </c>
      <c r="BP458" s="66">
        <f t="shared" si="244"/>
        <v>0</v>
      </c>
      <c r="BQ458" s="66">
        <f t="shared" si="244"/>
        <v>0</v>
      </c>
      <c r="BR458" s="66">
        <f t="shared" si="244"/>
        <v>0</v>
      </c>
      <c r="BS458" s="66">
        <f t="shared" si="244"/>
        <v>0</v>
      </c>
      <c r="BT458" s="66">
        <f t="shared" si="244"/>
        <v>0</v>
      </c>
      <c r="BU458" s="66">
        <f t="shared" si="244"/>
        <v>0</v>
      </c>
      <c r="BV458" s="66">
        <f t="shared" si="244"/>
        <v>0</v>
      </c>
      <c r="BW458" s="66">
        <f t="shared" si="244"/>
        <v>0</v>
      </c>
      <c r="BX458" s="66">
        <f t="shared" ref="BX458:CF458" si="245">SUM(BX459:BX460)</f>
        <v>0</v>
      </c>
      <c r="BY458" s="66">
        <f t="shared" si="245"/>
        <v>0</v>
      </c>
      <c r="BZ458" s="66">
        <f t="shared" si="245"/>
        <v>0</v>
      </c>
      <c r="CA458" s="66">
        <f t="shared" si="245"/>
        <v>0</v>
      </c>
      <c r="CB458" s="66">
        <f t="shared" si="245"/>
        <v>0</v>
      </c>
      <c r="CC458" s="66">
        <f t="shared" si="245"/>
        <v>0</v>
      </c>
      <c r="CD458" s="66">
        <f t="shared" si="245"/>
        <v>0</v>
      </c>
      <c r="CE458" s="66">
        <f t="shared" si="245"/>
        <v>0</v>
      </c>
      <c r="CF458" s="66">
        <f t="shared" si="245"/>
        <v>0</v>
      </c>
      <c r="CG458" s="67">
        <f>SUM(CG459:CG460)</f>
        <v>0</v>
      </c>
      <c r="CH458" s="117"/>
      <c r="CI458" s="19"/>
      <c r="CK458" s="46">
        <f t="shared" si="234"/>
        <v>0</v>
      </c>
    </row>
    <row r="459" spans="1:89" ht="14.1" customHeight="1" x14ac:dyDescent="0.3">
      <c r="A459" s="47">
        <f t="shared" si="214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9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4"/>
        <v>0</v>
      </c>
    </row>
    <row r="460" spans="1:89" ht="14.1" customHeight="1" x14ac:dyDescent="0.3">
      <c r="A460" s="47">
        <f t="shared" ref="A460:A496" si="246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9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4"/>
        <v>0</v>
      </c>
    </row>
    <row r="461" spans="1:89" ht="14.1" customHeight="1" x14ac:dyDescent="0.3">
      <c r="A461" s="47">
        <f t="shared" si="246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9"/>
        <v>0</v>
      </c>
      <c r="K461" s="66">
        <f>SUM(K462:K463)</f>
        <v>0</v>
      </c>
      <c r="L461" s="66">
        <f t="shared" ref="L461:BW461" si="247">SUM(L462:L463)</f>
        <v>0</v>
      </c>
      <c r="M461" s="66">
        <f t="shared" si="247"/>
        <v>0</v>
      </c>
      <c r="N461" s="66">
        <f t="shared" si="247"/>
        <v>0</v>
      </c>
      <c r="O461" s="66">
        <f t="shared" si="247"/>
        <v>0</v>
      </c>
      <c r="P461" s="66">
        <f t="shared" si="247"/>
        <v>0</v>
      </c>
      <c r="Q461" s="66">
        <f t="shared" si="247"/>
        <v>0</v>
      </c>
      <c r="R461" s="66">
        <f t="shared" si="247"/>
        <v>0</v>
      </c>
      <c r="S461" s="66">
        <f t="shared" si="247"/>
        <v>0</v>
      </c>
      <c r="T461" s="66">
        <f t="shared" si="247"/>
        <v>0</v>
      </c>
      <c r="U461" s="66">
        <f t="shared" si="247"/>
        <v>0</v>
      </c>
      <c r="V461" s="66">
        <f t="shared" si="247"/>
        <v>0</v>
      </c>
      <c r="W461" s="66">
        <f t="shared" si="247"/>
        <v>0</v>
      </c>
      <c r="X461" s="66">
        <f t="shared" si="247"/>
        <v>0</v>
      </c>
      <c r="Y461" s="66">
        <f t="shared" si="247"/>
        <v>0</v>
      </c>
      <c r="Z461" s="66">
        <f t="shared" si="247"/>
        <v>0</v>
      </c>
      <c r="AA461" s="66">
        <f t="shared" si="247"/>
        <v>0</v>
      </c>
      <c r="AB461" s="66">
        <f t="shared" si="247"/>
        <v>0</v>
      </c>
      <c r="AC461" s="66">
        <f t="shared" si="247"/>
        <v>0</v>
      </c>
      <c r="AD461" s="66">
        <f t="shared" si="247"/>
        <v>0</v>
      </c>
      <c r="AE461" s="66">
        <f t="shared" si="247"/>
        <v>0</v>
      </c>
      <c r="AF461" s="66">
        <f t="shared" si="247"/>
        <v>0</v>
      </c>
      <c r="AG461" s="66">
        <f t="shared" si="247"/>
        <v>0</v>
      </c>
      <c r="AH461" s="66">
        <f t="shared" si="247"/>
        <v>0</v>
      </c>
      <c r="AI461" s="66">
        <f t="shared" si="247"/>
        <v>0</v>
      </c>
      <c r="AJ461" s="66">
        <f t="shared" si="247"/>
        <v>0</v>
      </c>
      <c r="AK461" s="66">
        <f t="shared" si="247"/>
        <v>0</v>
      </c>
      <c r="AL461" s="66">
        <f t="shared" si="247"/>
        <v>0</v>
      </c>
      <c r="AM461" s="66">
        <f t="shared" si="247"/>
        <v>0</v>
      </c>
      <c r="AN461" s="66">
        <f t="shared" si="247"/>
        <v>0</v>
      </c>
      <c r="AO461" s="66">
        <f t="shared" si="247"/>
        <v>0</v>
      </c>
      <c r="AP461" s="66">
        <f t="shared" si="247"/>
        <v>0</v>
      </c>
      <c r="AQ461" s="66">
        <f t="shared" si="247"/>
        <v>0</v>
      </c>
      <c r="AR461" s="66">
        <f t="shared" si="247"/>
        <v>0</v>
      </c>
      <c r="AS461" s="66">
        <f t="shared" si="247"/>
        <v>0</v>
      </c>
      <c r="AT461" s="66">
        <f t="shared" si="247"/>
        <v>0</v>
      </c>
      <c r="AU461" s="66">
        <f t="shared" si="247"/>
        <v>0</v>
      </c>
      <c r="AV461" s="66">
        <f t="shared" si="247"/>
        <v>0</v>
      </c>
      <c r="AW461" s="66">
        <f t="shared" si="247"/>
        <v>0</v>
      </c>
      <c r="AX461" s="66">
        <f t="shared" si="247"/>
        <v>0</v>
      </c>
      <c r="AY461" s="66">
        <f t="shared" si="247"/>
        <v>0</v>
      </c>
      <c r="AZ461" s="66">
        <f t="shared" si="247"/>
        <v>0</v>
      </c>
      <c r="BA461" s="66">
        <f t="shared" si="247"/>
        <v>0</v>
      </c>
      <c r="BB461" s="66">
        <f t="shared" si="247"/>
        <v>0</v>
      </c>
      <c r="BC461" s="66">
        <f t="shared" si="247"/>
        <v>0</v>
      </c>
      <c r="BD461" s="66">
        <f t="shared" si="247"/>
        <v>0</v>
      </c>
      <c r="BE461" s="66">
        <f t="shared" si="247"/>
        <v>0</v>
      </c>
      <c r="BF461" s="66">
        <f t="shared" si="247"/>
        <v>0</v>
      </c>
      <c r="BG461" s="66">
        <f t="shared" si="247"/>
        <v>0</v>
      </c>
      <c r="BH461" s="66">
        <f t="shared" si="247"/>
        <v>0</v>
      </c>
      <c r="BI461" s="66">
        <f t="shared" si="247"/>
        <v>0</v>
      </c>
      <c r="BJ461" s="66">
        <f t="shared" si="247"/>
        <v>0</v>
      </c>
      <c r="BK461" s="66">
        <f t="shared" si="247"/>
        <v>0</v>
      </c>
      <c r="BL461" s="66">
        <f t="shared" si="247"/>
        <v>0</v>
      </c>
      <c r="BM461" s="66">
        <f t="shared" si="247"/>
        <v>0</v>
      </c>
      <c r="BN461" s="66">
        <f t="shared" si="247"/>
        <v>0</v>
      </c>
      <c r="BO461" s="66">
        <f t="shared" si="247"/>
        <v>0</v>
      </c>
      <c r="BP461" s="66">
        <f t="shared" si="247"/>
        <v>0</v>
      </c>
      <c r="BQ461" s="66">
        <f t="shared" si="247"/>
        <v>0</v>
      </c>
      <c r="BR461" s="66">
        <f t="shared" si="247"/>
        <v>0</v>
      </c>
      <c r="BS461" s="66">
        <f t="shared" si="247"/>
        <v>0</v>
      </c>
      <c r="BT461" s="66">
        <f t="shared" si="247"/>
        <v>0</v>
      </c>
      <c r="BU461" s="66">
        <f t="shared" si="247"/>
        <v>0</v>
      </c>
      <c r="BV461" s="66">
        <f t="shared" si="247"/>
        <v>0</v>
      </c>
      <c r="BW461" s="66">
        <f t="shared" si="247"/>
        <v>0</v>
      </c>
      <c r="BX461" s="66">
        <f t="shared" ref="BX461:CF461" si="248">SUM(BX462:BX463)</f>
        <v>0</v>
      </c>
      <c r="BY461" s="66">
        <f t="shared" si="248"/>
        <v>0</v>
      </c>
      <c r="BZ461" s="66">
        <f t="shared" si="248"/>
        <v>0</v>
      </c>
      <c r="CA461" s="66">
        <f t="shared" si="248"/>
        <v>0</v>
      </c>
      <c r="CB461" s="66">
        <f t="shared" si="248"/>
        <v>0</v>
      </c>
      <c r="CC461" s="66">
        <f t="shared" si="248"/>
        <v>0</v>
      </c>
      <c r="CD461" s="66">
        <f t="shared" si="248"/>
        <v>0</v>
      </c>
      <c r="CE461" s="66">
        <f t="shared" si="248"/>
        <v>0</v>
      </c>
      <c r="CF461" s="66">
        <f t="shared" si="248"/>
        <v>0</v>
      </c>
      <c r="CG461" s="67">
        <f>SUM(CG462:CG463)</f>
        <v>0</v>
      </c>
      <c r="CH461" s="117"/>
      <c r="CI461" s="19"/>
      <c r="CK461" s="46">
        <f t="shared" si="234"/>
        <v>0</v>
      </c>
    </row>
    <row r="462" spans="1:89" ht="14.1" customHeight="1" x14ac:dyDescent="0.3">
      <c r="A462" s="47">
        <f t="shared" si="246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9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4"/>
        <v>0</v>
      </c>
    </row>
    <row r="463" spans="1:89" s="46" customFormat="1" ht="14.1" customHeight="1" x14ac:dyDescent="0.3">
      <c r="A463" s="47">
        <f t="shared" si="246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9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4"/>
        <v>0</v>
      </c>
    </row>
    <row r="464" spans="1:89" ht="14.1" customHeight="1" x14ac:dyDescent="0.3">
      <c r="A464" s="47">
        <f t="shared" si="246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9"/>
        <v>0</v>
      </c>
      <c r="K464" s="77">
        <f>SUM(K465,K468)</f>
        <v>0</v>
      </c>
      <c r="L464" s="77">
        <f t="shared" ref="L464:BW464" si="249">SUM(L465,L468)</f>
        <v>0</v>
      </c>
      <c r="M464" s="77">
        <f t="shared" si="249"/>
        <v>0</v>
      </c>
      <c r="N464" s="77">
        <f t="shared" si="249"/>
        <v>0</v>
      </c>
      <c r="O464" s="77">
        <f t="shared" si="249"/>
        <v>0</v>
      </c>
      <c r="P464" s="77">
        <f t="shared" si="249"/>
        <v>0</v>
      </c>
      <c r="Q464" s="77">
        <f t="shared" si="249"/>
        <v>0</v>
      </c>
      <c r="R464" s="77">
        <f t="shared" si="249"/>
        <v>0</v>
      </c>
      <c r="S464" s="77">
        <f t="shared" si="249"/>
        <v>0</v>
      </c>
      <c r="T464" s="77">
        <f t="shared" si="249"/>
        <v>0</v>
      </c>
      <c r="U464" s="77">
        <f t="shared" si="249"/>
        <v>0</v>
      </c>
      <c r="V464" s="77">
        <f t="shared" si="249"/>
        <v>0</v>
      </c>
      <c r="W464" s="77">
        <f t="shared" si="249"/>
        <v>0</v>
      </c>
      <c r="X464" s="77">
        <f t="shared" si="249"/>
        <v>0</v>
      </c>
      <c r="Y464" s="77">
        <f t="shared" si="249"/>
        <v>0</v>
      </c>
      <c r="Z464" s="77">
        <f t="shared" si="249"/>
        <v>0</v>
      </c>
      <c r="AA464" s="77">
        <f t="shared" si="249"/>
        <v>0</v>
      </c>
      <c r="AB464" s="77">
        <f t="shared" si="249"/>
        <v>0</v>
      </c>
      <c r="AC464" s="77">
        <f t="shared" si="249"/>
        <v>0</v>
      </c>
      <c r="AD464" s="77">
        <f t="shared" si="249"/>
        <v>0</v>
      </c>
      <c r="AE464" s="77">
        <f t="shared" si="249"/>
        <v>0</v>
      </c>
      <c r="AF464" s="77">
        <f t="shared" si="249"/>
        <v>0</v>
      </c>
      <c r="AG464" s="77">
        <f t="shared" si="249"/>
        <v>0</v>
      </c>
      <c r="AH464" s="77">
        <f t="shared" si="249"/>
        <v>0</v>
      </c>
      <c r="AI464" s="77">
        <f t="shared" si="249"/>
        <v>0</v>
      </c>
      <c r="AJ464" s="77">
        <f t="shared" si="249"/>
        <v>0</v>
      </c>
      <c r="AK464" s="77">
        <f t="shared" si="249"/>
        <v>0</v>
      </c>
      <c r="AL464" s="77">
        <f t="shared" si="249"/>
        <v>0</v>
      </c>
      <c r="AM464" s="77">
        <f t="shared" si="249"/>
        <v>0</v>
      </c>
      <c r="AN464" s="77">
        <f t="shared" si="249"/>
        <v>0</v>
      </c>
      <c r="AO464" s="77">
        <f t="shared" si="249"/>
        <v>0</v>
      </c>
      <c r="AP464" s="77">
        <f t="shared" si="249"/>
        <v>0</v>
      </c>
      <c r="AQ464" s="77">
        <f t="shared" si="249"/>
        <v>0</v>
      </c>
      <c r="AR464" s="77">
        <f t="shared" si="249"/>
        <v>0</v>
      </c>
      <c r="AS464" s="77">
        <f t="shared" si="249"/>
        <v>0</v>
      </c>
      <c r="AT464" s="77">
        <f t="shared" si="249"/>
        <v>0</v>
      </c>
      <c r="AU464" s="77">
        <f t="shared" si="249"/>
        <v>0</v>
      </c>
      <c r="AV464" s="77">
        <f t="shared" si="249"/>
        <v>0</v>
      </c>
      <c r="AW464" s="77">
        <f t="shared" si="249"/>
        <v>0</v>
      </c>
      <c r="AX464" s="77">
        <f t="shared" si="249"/>
        <v>0</v>
      </c>
      <c r="AY464" s="77">
        <f t="shared" si="249"/>
        <v>0</v>
      </c>
      <c r="AZ464" s="77">
        <f t="shared" si="249"/>
        <v>0</v>
      </c>
      <c r="BA464" s="77">
        <f t="shared" si="249"/>
        <v>0</v>
      </c>
      <c r="BB464" s="77">
        <f t="shared" si="249"/>
        <v>0</v>
      </c>
      <c r="BC464" s="77">
        <f t="shared" si="249"/>
        <v>0</v>
      </c>
      <c r="BD464" s="77">
        <f t="shared" si="249"/>
        <v>0</v>
      </c>
      <c r="BE464" s="77">
        <f t="shared" si="249"/>
        <v>0</v>
      </c>
      <c r="BF464" s="77">
        <f t="shared" si="249"/>
        <v>0</v>
      </c>
      <c r="BG464" s="77">
        <f t="shared" si="249"/>
        <v>0</v>
      </c>
      <c r="BH464" s="77">
        <f t="shared" si="249"/>
        <v>0</v>
      </c>
      <c r="BI464" s="77">
        <f t="shared" si="249"/>
        <v>0</v>
      </c>
      <c r="BJ464" s="77">
        <f t="shared" si="249"/>
        <v>0</v>
      </c>
      <c r="BK464" s="77">
        <f t="shared" si="249"/>
        <v>0</v>
      </c>
      <c r="BL464" s="77">
        <f t="shared" si="249"/>
        <v>0</v>
      </c>
      <c r="BM464" s="77">
        <f t="shared" si="249"/>
        <v>0</v>
      </c>
      <c r="BN464" s="77">
        <f t="shared" si="249"/>
        <v>0</v>
      </c>
      <c r="BO464" s="77">
        <f t="shared" si="249"/>
        <v>0</v>
      </c>
      <c r="BP464" s="77">
        <f t="shared" si="249"/>
        <v>0</v>
      </c>
      <c r="BQ464" s="77">
        <f t="shared" si="249"/>
        <v>0</v>
      </c>
      <c r="BR464" s="77">
        <f t="shared" si="249"/>
        <v>0</v>
      </c>
      <c r="BS464" s="77">
        <f t="shared" si="249"/>
        <v>0</v>
      </c>
      <c r="BT464" s="77">
        <f t="shared" si="249"/>
        <v>0</v>
      </c>
      <c r="BU464" s="77">
        <f t="shared" si="249"/>
        <v>0</v>
      </c>
      <c r="BV464" s="77">
        <f t="shared" si="249"/>
        <v>0</v>
      </c>
      <c r="BW464" s="77">
        <f t="shared" si="249"/>
        <v>0</v>
      </c>
      <c r="BX464" s="77">
        <f t="shared" ref="BX464:CF464" si="250">SUM(BX465,BX468)</f>
        <v>0</v>
      </c>
      <c r="BY464" s="77">
        <f t="shared" si="250"/>
        <v>0</v>
      </c>
      <c r="BZ464" s="77">
        <f t="shared" si="250"/>
        <v>0</v>
      </c>
      <c r="CA464" s="77">
        <f t="shared" si="250"/>
        <v>0</v>
      </c>
      <c r="CB464" s="77">
        <f t="shared" si="250"/>
        <v>0</v>
      </c>
      <c r="CC464" s="77">
        <f t="shared" si="250"/>
        <v>0</v>
      </c>
      <c r="CD464" s="77">
        <f t="shared" si="250"/>
        <v>0</v>
      </c>
      <c r="CE464" s="77">
        <f t="shared" si="250"/>
        <v>0</v>
      </c>
      <c r="CF464" s="77">
        <f t="shared" si="250"/>
        <v>0</v>
      </c>
      <c r="CG464" s="78">
        <f>SUM(CG465,CG468)</f>
        <v>0</v>
      </c>
      <c r="CH464" s="117"/>
      <c r="CI464" s="19"/>
      <c r="CK464" s="46">
        <f t="shared" si="234"/>
        <v>0</v>
      </c>
    </row>
    <row r="465" spans="1:89" ht="14.1" customHeight="1" x14ac:dyDescent="0.3">
      <c r="A465" s="47">
        <f t="shared" si="246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9"/>
        <v>0</v>
      </c>
      <c r="K465" s="66">
        <f>SUM(K466:K467)</f>
        <v>0</v>
      </c>
      <c r="L465" s="66">
        <f t="shared" ref="L465:BW465" si="251">SUM(L466:L467)</f>
        <v>0</v>
      </c>
      <c r="M465" s="66">
        <f t="shared" si="251"/>
        <v>0</v>
      </c>
      <c r="N465" s="66">
        <f t="shared" si="251"/>
        <v>0</v>
      </c>
      <c r="O465" s="66">
        <f t="shared" si="251"/>
        <v>0</v>
      </c>
      <c r="P465" s="66">
        <f t="shared" si="251"/>
        <v>0</v>
      </c>
      <c r="Q465" s="66">
        <f t="shared" si="251"/>
        <v>0</v>
      </c>
      <c r="R465" s="66">
        <f t="shared" si="251"/>
        <v>0</v>
      </c>
      <c r="S465" s="66">
        <f t="shared" si="251"/>
        <v>0</v>
      </c>
      <c r="T465" s="66">
        <f t="shared" si="251"/>
        <v>0</v>
      </c>
      <c r="U465" s="66">
        <f t="shared" si="251"/>
        <v>0</v>
      </c>
      <c r="V465" s="66">
        <f t="shared" si="251"/>
        <v>0</v>
      </c>
      <c r="W465" s="66">
        <f t="shared" si="251"/>
        <v>0</v>
      </c>
      <c r="X465" s="66">
        <f t="shared" si="251"/>
        <v>0</v>
      </c>
      <c r="Y465" s="66">
        <f t="shared" si="251"/>
        <v>0</v>
      </c>
      <c r="Z465" s="66">
        <f t="shared" si="251"/>
        <v>0</v>
      </c>
      <c r="AA465" s="66">
        <f t="shared" si="251"/>
        <v>0</v>
      </c>
      <c r="AB465" s="66">
        <f t="shared" si="251"/>
        <v>0</v>
      </c>
      <c r="AC465" s="66">
        <f t="shared" si="251"/>
        <v>0</v>
      </c>
      <c r="AD465" s="66">
        <f t="shared" si="251"/>
        <v>0</v>
      </c>
      <c r="AE465" s="66">
        <f t="shared" si="251"/>
        <v>0</v>
      </c>
      <c r="AF465" s="66">
        <f t="shared" si="251"/>
        <v>0</v>
      </c>
      <c r="AG465" s="66">
        <f t="shared" si="251"/>
        <v>0</v>
      </c>
      <c r="AH465" s="66">
        <f t="shared" si="251"/>
        <v>0</v>
      </c>
      <c r="AI465" s="66">
        <f t="shared" si="251"/>
        <v>0</v>
      </c>
      <c r="AJ465" s="66">
        <f t="shared" si="251"/>
        <v>0</v>
      </c>
      <c r="AK465" s="66">
        <f t="shared" si="251"/>
        <v>0</v>
      </c>
      <c r="AL465" s="66">
        <f t="shared" si="251"/>
        <v>0</v>
      </c>
      <c r="AM465" s="66">
        <f t="shared" si="251"/>
        <v>0</v>
      </c>
      <c r="AN465" s="66">
        <f t="shared" si="251"/>
        <v>0</v>
      </c>
      <c r="AO465" s="66">
        <f t="shared" si="251"/>
        <v>0</v>
      </c>
      <c r="AP465" s="66">
        <f t="shared" si="251"/>
        <v>0</v>
      </c>
      <c r="AQ465" s="66">
        <f t="shared" si="251"/>
        <v>0</v>
      </c>
      <c r="AR465" s="66">
        <f t="shared" si="251"/>
        <v>0</v>
      </c>
      <c r="AS465" s="66">
        <f t="shared" si="251"/>
        <v>0</v>
      </c>
      <c r="AT465" s="66">
        <f t="shared" si="251"/>
        <v>0</v>
      </c>
      <c r="AU465" s="66">
        <f t="shared" si="251"/>
        <v>0</v>
      </c>
      <c r="AV465" s="66">
        <f t="shared" si="251"/>
        <v>0</v>
      </c>
      <c r="AW465" s="66">
        <f t="shared" si="251"/>
        <v>0</v>
      </c>
      <c r="AX465" s="66">
        <f t="shared" si="251"/>
        <v>0</v>
      </c>
      <c r="AY465" s="66">
        <f t="shared" si="251"/>
        <v>0</v>
      </c>
      <c r="AZ465" s="66">
        <f t="shared" si="251"/>
        <v>0</v>
      </c>
      <c r="BA465" s="66">
        <f t="shared" si="251"/>
        <v>0</v>
      </c>
      <c r="BB465" s="66">
        <f t="shared" si="251"/>
        <v>0</v>
      </c>
      <c r="BC465" s="66">
        <f t="shared" si="251"/>
        <v>0</v>
      </c>
      <c r="BD465" s="66">
        <f t="shared" si="251"/>
        <v>0</v>
      </c>
      <c r="BE465" s="66">
        <f t="shared" si="251"/>
        <v>0</v>
      </c>
      <c r="BF465" s="66">
        <f t="shared" si="251"/>
        <v>0</v>
      </c>
      <c r="BG465" s="66">
        <f t="shared" si="251"/>
        <v>0</v>
      </c>
      <c r="BH465" s="66">
        <f t="shared" si="251"/>
        <v>0</v>
      </c>
      <c r="BI465" s="66">
        <f t="shared" si="251"/>
        <v>0</v>
      </c>
      <c r="BJ465" s="66">
        <f t="shared" si="251"/>
        <v>0</v>
      </c>
      <c r="BK465" s="66">
        <f t="shared" si="251"/>
        <v>0</v>
      </c>
      <c r="BL465" s="66">
        <f t="shared" si="251"/>
        <v>0</v>
      </c>
      <c r="BM465" s="66">
        <f t="shared" si="251"/>
        <v>0</v>
      </c>
      <c r="BN465" s="66">
        <f t="shared" si="251"/>
        <v>0</v>
      </c>
      <c r="BO465" s="66">
        <f t="shared" si="251"/>
        <v>0</v>
      </c>
      <c r="BP465" s="66">
        <f t="shared" si="251"/>
        <v>0</v>
      </c>
      <c r="BQ465" s="66">
        <f t="shared" si="251"/>
        <v>0</v>
      </c>
      <c r="BR465" s="66">
        <f t="shared" si="251"/>
        <v>0</v>
      </c>
      <c r="BS465" s="66">
        <f t="shared" si="251"/>
        <v>0</v>
      </c>
      <c r="BT465" s="66">
        <f t="shared" si="251"/>
        <v>0</v>
      </c>
      <c r="BU465" s="66">
        <f t="shared" si="251"/>
        <v>0</v>
      </c>
      <c r="BV465" s="66">
        <f t="shared" si="251"/>
        <v>0</v>
      </c>
      <c r="BW465" s="66">
        <f t="shared" si="251"/>
        <v>0</v>
      </c>
      <c r="BX465" s="66">
        <f t="shared" ref="BX465:CF465" si="252">SUM(BX466:BX467)</f>
        <v>0</v>
      </c>
      <c r="BY465" s="66">
        <f t="shared" si="252"/>
        <v>0</v>
      </c>
      <c r="BZ465" s="66">
        <f t="shared" si="252"/>
        <v>0</v>
      </c>
      <c r="CA465" s="66">
        <f t="shared" si="252"/>
        <v>0</v>
      </c>
      <c r="CB465" s="66">
        <f t="shared" si="252"/>
        <v>0</v>
      </c>
      <c r="CC465" s="66">
        <f t="shared" si="252"/>
        <v>0</v>
      </c>
      <c r="CD465" s="66">
        <f t="shared" si="252"/>
        <v>0</v>
      </c>
      <c r="CE465" s="66">
        <f t="shared" si="252"/>
        <v>0</v>
      </c>
      <c r="CF465" s="66">
        <f t="shared" si="252"/>
        <v>0</v>
      </c>
      <c r="CG465" s="67">
        <f>SUM(CG466:CG467)</f>
        <v>0</v>
      </c>
      <c r="CH465" s="117"/>
      <c r="CI465" s="19"/>
      <c r="CK465" s="46">
        <f t="shared" si="234"/>
        <v>0</v>
      </c>
    </row>
    <row r="466" spans="1:89" ht="14.1" customHeight="1" x14ac:dyDescent="0.3">
      <c r="A466" s="47">
        <f t="shared" si="246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9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4"/>
        <v>0</v>
      </c>
    </row>
    <row r="467" spans="1:89" ht="14.1" customHeight="1" x14ac:dyDescent="0.3">
      <c r="A467" s="47">
        <f t="shared" si="246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9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4"/>
        <v>0</v>
      </c>
    </row>
    <row r="468" spans="1:89" ht="14.1" customHeight="1" x14ac:dyDescent="0.3">
      <c r="A468" s="47">
        <f t="shared" si="246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9"/>
        <v>0</v>
      </c>
      <c r="K468" s="66">
        <f>SUM(K469:K470)</f>
        <v>0</v>
      </c>
      <c r="L468" s="66">
        <f t="shared" ref="L468:BW468" si="253">SUM(L469:L470)</f>
        <v>0</v>
      </c>
      <c r="M468" s="66">
        <f t="shared" si="253"/>
        <v>0</v>
      </c>
      <c r="N468" s="66">
        <f t="shared" si="253"/>
        <v>0</v>
      </c>
      <c r="O468" s="66">
        <f t="shared" si="253"/>
        <v>0</v>
      </c>
      <c r="P468" s="66">
        <f t="shared" si="253"/>
        <v>0</v>
      </c>
      <c r="Q468" s="66">
        <f t="shared" si="253"/>
        <v>0</v>
      </c>
      <c r="R468" s="66">
        <f t="shared" si="253"/>
        <v>0</v>
      </c>
      <c r="S468" s="66">
        <f t="shared" si="253"/>
        <v>0</v>
      </c>
      <c r="T468" s="66">
        <f t="shared" si="253"/>
        <v>0</v>
      </c>
      <c r="U468" s="66">
        <f t="shared" si="253"/>
        <v>0</v>
      </c>
      <c r="V468" s="66">
        <f t="shared" si="253"/>
        <v>0</v>
      </c>
      <c r="W468" s="66">
        <f t="shared" si="253"/>
        <v>0</v>
      </c>
      <c r="X468" s="66">
        <f t="shared" si="253"/>
        <v>0</v>
      </c>
      <c r="Y468" s="66">
        <f t="shared" si="253"/>
        <v>0</v>
      </c>
      <c r="Z468" s="66">
        <f t="shared" si="253"/>
        <v>0</v>
      </c>
      <c r="AA468" s="66">
        <f t="shared" si="253"/>
        <v>0</v>
      </c>
      <c r="AB468" s="66">
        <f t="shared" si="253"/>
        <v>0</v>
      </c>
      <c r="AC468" s="66">
        <f t="shared" si="253"/>
        <v>0</v>
      </c>
      <c r="AD468" s="66">
        <f t="shared" si="253"/>
        <v>0</v>
      </c>
      <c r="AE468" s="66">
        <f t="shared" si="253"/>
        <v>0</v>
      </c>
      <c r="AF468" s="66">
        <f t="shared" si="253"/>
        <v>0</v>
      </c>
      <c r="AG468" s="66">
        <f t="shared" si="253"/>
        <v>0</v>
      </c>
      <c r="AH468" s="66">
        <f t="shared" si="253"/>
        <v>0</v>
      </c>
      <c r="AI468" s="66">
        <f t="shared" si="253"/>
        <v>0</v>
      </c>
      <c r="AJ468" s="66">
        <f t="shared" si="253"/>
        <v>0</v>
      </c>
      <c r="AK468" s="66">
        <f t="shared" si="253"/>
        <v>0</v>
      </c>
      <c r="AL468" s="66">
        <f t="shared" si="253"/>
        <v>0</v>
      </c>
      <c r="AM468" s="66">
        <f t="shared" si="253"/>
        <v>0</v>
      </c>
      <c r="AN468" s="66">
        <f t="shared" si="253"/>
        <v>0</v>
      </c>
      <c r="AO468" s="66">
        <f t="shared" si="253"/>
        <v>0</v>
      </c>
      <c r="AP468" s="66">
        <f t="shared" si="253"/>
        <v>0</v>
      </c>
      <c r="AQ468" s="66">
        <f t="shared" si="253"/>
        <v>0</v>
      </c>
      <c r="AR468" s="66">
        <f t="shared" si="253"/>
        <v>0</v>
      </c>
      <c r="AS468" s="66">
        <f t="shared" si="253"/>
        <v>0</v>
      </c>
      <c r="AT468" s="66">
        <f t="shared" si="253"/>
        <v>0</v>
      </c>
      <c r="AU468" s="66">
        <f t="shared" si="253"/>
        <v>0</v>
      </c>
      <c r="AV468" s="66">
        <f t="shared" si="253"/>
        <v>0</v>
      </c>
      <c r="AW468" s="66">
        <f t="shared" si="253"/>
        <v>0</v>
      </c>
      <c r="AX468" s="66">
        <f t="shared" si="253"/>
        <v>0</v>
      </c>
      <c r="AY468" s="66">
        <f t="shared" si="253"/>
        <v>0</v>
      </c>
      <c r="AZ468" s="66">
        <f t="shared" si="253"/>
        <v>0</v>
      </c>
      <c r="BA468" s="66">
        <f t="shared" si="253"/>
        <v>0</v>
      </c>
      <c r="BB468" s="66">
        <f t="shared" si="253"/>
        <v>0</v>
      </c>
      <c r="BC468" s="66">
        <f t="shared" si="253"/>
        <v>0</v>
      </c>
      <c r="BD468" s="66">
        <f t="shared" si="253"/>
        <v>0</v>
      </c>
      <c r="BE468" s="66">
        <f t="shared" si="253"/>
        <v>0</v>
      </c>
      <c r="BF468" s="66">
        <f t="shared" si="253"/>
        <v>0</v>
      </c>
      <c r="BG468" s="66">
        <f t="shared" si="253"/>
        <v>0</v>
      </c>
      <c r="BH468" s="66">
        <f t="shared" si="253"/>
        <v>0</v>
      </c>
      <c r="BI468" s="66">
        <f t="shared" si="253"/>
        <v>0</v>
      </c>
      <c r="BJ468" s="66">
        <f t="shared" si="253"/>
        <v>0</v>
      </c>
      <c r="BK468" s="66">
        <f t="shared" si="253"/>
        <v>0</v>
      </c>
      <c r="BL468" s="66">
        <f t="shared" si="253"/>
        <v>0</v>
      </c>
      <c r="BM468" s="66">
        <f t="shared" si="253"/>
        <v>0</v>
      </c>
      <c r="BN468" s="66">
        <f t="shared" si="253"/>
        <v>0</v>
      </c>
      <c r="BO468" s="66">
        <f t="shared" si="253"/>
        <v>0</v>
      </c>
      <c r="BP468" s="66">
        <f t="shared" si="253"/>
        <v>0</v>
      </c>
      <c r="BQ468" s="66">
        <f t="shared" si="253"/>
        <v>0</v>
      </c>
      <c r="BR468" s="66">
        <f t="shared" si="253"/>
        <v>0</v>
      </c>
      <c r="BS468" s="66">
        <f t="shared" si="253"/>
        <v>0</v>
      </c>
      <c r="BT468" s="66">
        <f t="shared" si="253"/>
        <v>0</v>
      </c>
      <c r="BU468" s="66">
        <f t="shared" si="253"/>
        <v>0</v>
      </c>
      <c r="BV468" s="66">
        <f t="shared" si="253"/>
        <v>0</v>
      </c>
      <c r="BW468" s="66">
        <f t="shared" si="253"/>
        <v>0</v>
      </c>
      <c r="BX468" s="66">
        <f t="shared" ref="BX468:CF468" si="254">SUM(BX469:BX470)</f>
        <v>0</v>
      </c>
      <c r="BY468" s="66">
        <f t="shared" si="254"/>
        <v>0</v>
      </c>
      <c r="BZ468" s="66">
        <f t="shared" si="254"/>
        <v>0</v>
      </c>
      <c r="CA468" s="66">
        <f t="shared" si="254"/>
        <v>0</v>
      </c>
      <c r="CB468" s="66">
        <f t="shared" si="254"/>
        <v>0</v>
      </c>
      <c r="CC468" s="66">
        <f t="shared" si="254"/>
        <v>0</v>
      </c>
      <c r="CD468" s="66">
        <f t="shared" si="254"/>
        <v>0</v>
      </c>
      <c r="CE468" s="66">
        <f t="shared" si="254"/>
        <v>0</v>
      </c>
      <c r="CF468" s="66">
        <f t="shared" si="254"/>
        <v>0</v>
      </c>
      <c r="CG468" s="67">
        <f>SUM(CG469:CG470)</f>
        <v>0</v>
      </c>
      <c r="CH468" s="117"/>
      <c r="CI468" s="19"/>
      <c r="CK468" s="46">
        <f t="shared" si="234"/>
        <v>0</v>
      </c>
    </row>
    <row r="469" spans="1:89" ht="14.1" customHeight="1" x14ac:dyDescent="0.3">
      <c r="A469" s="47">
        <f t="shared" si="246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9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4"/>
        <v>0</v>
      </c>
    </row>
    <row r="470" spans="1:89" ht="15" customHeight="1" x14ac:dyDescent="0.3">
      <c r="A470" s="47">
        <f t="shared" si="246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9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4"/>
        <v>0</v>
      </c>
    </row>
    <row r="471" spans="1:89" s="46" customFormat="1" ht="14.1" customHeight="1" x14ac:dyDescent="0.3">
      <c r="A471" s="47">
        <f t="shared" si="246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9"/>
        <v>0</v>
      </c>
      <c r="K471" s="77">
        <f>SUM(K472,K479)</f>
        <v>0</v>
      </c>
      <c r="L471" s="77">
        <f t="shared" ref="L471:BW471" si="255">SUM(L472,L479)</f>
        <v>0</v>
      </c>
      <c r="M471" s="77">
        <f t="shared" si="255"/>
        <v>0</v>
      </c>
      <c r="N471" s="77">
        <f t="shared" si="255"/>
        <v>0</v>
      </c>
      <c r="O471" s="77">
        <f t="shared" si="255"/>
        <v>0</v>
      </c>
      <c r="P471" s="77">
        <f t="shared" si="255"/>
        <v>0</v>
      </c>
      <c r="Q471" s="77">
        <f t="shared" si="255"/>
        <v>0</v>
      </c>
      <c r="R471" s="77">
        <f t="shared" si="255"/>
        <v>0</v>
      </c>
      <c r="S471" s="77">
        <f t="shared" si="255"/>
        <v>0</v>
      </c>
      <c r="T471" s="77">
        <f t="shared" si="255"/>
        <v>0</v>
      </c>
      <c r="U471" s="77">
        <f t="shared" si="255"/>
        <v>0</v>
      </c>
      <c r="V471" s="77">
        <f t="shared" si="255"/>
        <v>0</v>
      </c>
      <c r="W471" s="77">
        <f t="shared" si="255"/>
        <v>0</v>
      </c>
      <c r="X471" s="77">
        <f t="shared" si="255"/>
        <v>0</v>
      </c>
      <c r="Y471" s="77">
        <f t="shared" si="255"/>
        <v>0</v>
      </c>
      <c r="Z471" s="77">
        <f t="shared" si="255"/>
        <v>0</v>
      </c>
      <c r="AA471" s="77">
        <f t="shared" si="255"/>
        <v>0</v>
      </c>
      <c r="AB471" s="77">
        <f t="shared" si="255"/>
        <v>0</v>
      </c>
      <c r="AC471" s="77">
        <f t="shared" si="255"/>
        <v>0</v>
      </c>
      <c r="AD471" s="77">
        <f t="shared" si="255"/>
        <v>0</v>
      </c>
      <c r="AE471" s="77">
        <f t="shared" si="255"/>
        <v>0</v>
      </c>
      <c r="AF471" s="77">
        <f t="shared" si="255"/>
        <v>0</v>
      </c>
      <c r="AG471" s="77">
        <f t="shared" si="255"/>
        <v>0</v>
      </c>
      <c r="AH471" s="77">
        <f t="shared" si="255"/>
        <v>0</v>
      </c>
      <c r="AI471" s="77">
        <f t="shared" si="255"/>
        <v>0</v>
      </c>
      <c r="AJ471" s="77">
        <f t="shared" si="255"/>
        <v>0</v>
      </c>
      <c r="AK471" s="77">
        <f t="shared" si="255"/>
        <v>0</v>
      </c>
      <c r="AL471" s="77">
        <f t="shared" si="255"/>
        <v>0</v>
      </c>
      <c r="AM471" s="77">
        <f t="shared" si="255"/>
        <v>0</v>
      </c>
      <c r="AN471" s="77">
        <f t="shared" si="255"/>
        <v>0</v>
      </c>
      <c r="AO471" s="77">
        <f t="shared" si="255"/>
        <v>0</v>
      </c>
      <c r="AP471" s="77">
        <f t="shared" si="255"/>
        <v>0</v>
      </c>
      <c r="AQ471" s="77">
        <f t="shared" si="255"/>
        <v>0</v>
      </c>
      <c r="AR471" s="77">
        <f t="shared" si="255"/>
        <v>0</v>
      </c>
      <c r="AS471" s="77">
        <f t="shared" si="255"/>
        <v>0</v>
      </c>
      <c r="AT471" s="77">
        <f t="shared" si="255"/>
        <v>0</v>
      </c>
      <c r="AU471" s="77">
        <f t="shared" si="255"/>
        <v>0</v>
      </c>
      <c r="AV471" s="77">
        <f t="shared" si="255"/>
        <v>0</v>
      </c>
      <c r="AW471" s="77">
        <f t="shared" si="255"/>
        <v>0</v>
      </c>
      <c r="AX471" s="77">
        <f t="shared" si="255"/>
        <v>0</v>
      </c>
      <c r="AY471" s="77">
        <f t="shared" si="255"/>
        <v>0</v>
      </c>
      <c r="AZ471" s="77">
        <f t="shared" si="255"/>
        <v>0</v>
      </c>
      <c r="BA471" s="77">
        <f t="shared" si="255"/>
        <v>0</v>
      </c>
      <c r="BB471" s="77">
        <f t="shared" si="255"/>
        <v>0</v>
      </c>
      <c r="BC471" s="77">
        <f t="shared" si="255"/>
        <v>0</v>
      </c>
      <c r="BD471" s="77">
        <f t="shared" si="255"/>
        <v>0</v>
      </c>
      <c r="BE471" s="77">
        <f t="shared" si="255"/>
        <v>0</v>
      </c>
      <c r="BF471" s="77">
        <f t="shared" si="255"/>
        <v>0</v>
      </c>
      <c r="BG471" s="77">
        <f t="shared" si="255"/>
        <v>0</v>
      </c>
      <c r="BH471" s="77">
        <f t="shared" si="255"/>
        <v>0</v>
      </c>
      <c r="BI471" s="77">
        <f t="shared" si="255"/>
        <v>0</v>
      </c>
      <c r="BJ471" s="77">
        <f t="shared" si="255"/>
        <v>0</v>
      </c>
      <c r="BK471" s="77">
        <f t="shared" si="255"/>
        <v>0</v>
      </c>
      <c r="BL471" s="77">
        <f t="shared" si="255"/>
        <v>0</v>
      </c>
      <c r="BM471" s="77">
        <f t="shared" si="255"/>
        <v>0</v>
      </c>
      <c r="BN471" s="77">
        <f t="shared" si="255"/>
        <v>0</v>
      </c>
      <c r="BO471" s="77">
        <f t="shared" si="255"/>
        <v>0</v>
      </c>
      <c r="BP471" s="77">
        <f t="shared" si="255"/>
        <v>0</v>
      </c>
      <c r="BQ471" s="77">
        <f t="shared" si="255"/>
        <v>0</v>
      </c>
      <c r="BR471" s="77">
        <f t="shared" si="255"/>
        <v>0</v>
      </c>
      <c r="BS471" s="77">
        <f t="shared" si="255"/>
        <v>0</v>
      </c>
      <c r="BT471" s="77">
        <f t="shared" si="255"/>
        <v>0</v>
      </c>
      <c r="BU471" s="77">
        <f t="shared" si="255"/>
        <v>0</v>
      </c>
      <c r="BV471" s="77">
        <f t="shared" si="255"/>
        <v>0</v>
      </c>
      <c r="BW471" s="77">
        <f t="shared" si="255"/>
        <v>0</v>
      </c>
      <c r="BX471" s="77">
        <f t="shared" ref="BX471:CF471" si="256">SUM(BX472,BX479)</f>
        <v>0</v>
      </c>
      <c r="BY471" s="77">
        <f t="shared" si="256"/>
        <v>0</v>
      </c>
      <c r="BZ471" s="77">
        <f t="shared" si="256"/>
        <v>0</v>
      </c>
      <c r="CA471" s="77">
        <f t="shared" si="256"/>
        <v>0</v>
      </c>
      <c r="CB471" s="77">
        <f t="shared" si="256"/>
        <v>0</v>
      </c>
      <c r="CC471" s="77">
        <f t="shared" si="256"/>
        <v>0</v>
      </c>
      <c r="CD471" s="77">
        <f t="shared" si="256"/>
        <v>0</v>
      </c>
      <c r="CE471" s="77">
        <f t="shared" si="256"/>
        <v>0</v>
      </c>
      <c r="CF471" s="77">
        <f t="shared" si="256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6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9"/>
        <v>0</v>
      </c>
      <c r="K472" s="77">
        <f>SUM(K473,K476)</f>
        <v>0</v>
      </c>
      <c r="L472" s="77">
        <f t="shared" ref="L472:BW472" si="257">SUM(L473,L476)</f>
        <v>0</v>
      </c>
      <c r="M472" s="77">
        <f t="shared" si="257"/>
        <v>0</v>
      </c>
      <c r="N472" s="77">
        <f t="shared" si="257"/>
        <v>0</v>
      </c>
      <c r="O472" s="77">
        <f t="shared" si="257"/>
        <v>0</v>
      </c>
      <c r="P472" s="77">
        <f t="shared" si="257"/>
        <v>0</v>
      </c>
      <c r="Q472" s="77">
        <f t="shared" si="257"/>
        <v>0</v>
      </c>
      <c r="R472" s="77">
        <f t="shared" si="257"/>
        <v>0</v>
      </c>
      <c r="S472" s="77">
        <f t="shared" si="257"/>
        <v>0</v>
      </c>
      <c r="T472" s="77">
        <f t="shared" si="257"/>
        <v>0</v>
      </c>
      <c r="U472" s="77">
        <f t="shared" si="257"/>
        <v>0</v>
      </c>
      <c r="V472" s="77">
        <f t="shared" si="257"/>
        <v>0</v>
      </c>
      <c r="W472" s="77">
        <f t="shared" si="257"/>
        <v>0</v>
      </c>
      <c r="X472" s="77">
        <f t="shared" si="257"/>
        <v>0</v>
      </c>
      <c r="Y472" s="77">
        <f t="shared" si="257"/>
        <v>0</v>
      </c>
      <c r="Z472" s="77">
        <f t="shared" si="257"/>
        <v>0</v>
      </c>
      <c r="AA472" s="77">
        <f t="shared" si="257"/>
        <v>0</v>
      </c>
      <c r="AB472" s="77">
        <f t="shared" si="257"/>
        <v>0</v>
      </c>
      <c r="AC472" s="77">
        <f t="shared" si="257"/>
        <v>0</v>
      </c>
      <c r="AD472" s="77">
        <f t="shared" si="257"/>
        <v>0</v>
      </c>
      <c r="AE472" s="77">
        <f t="shared" si="257"/>
        <v>0</v>
      </c>
      <c r="AF472" s="77">
        <f t="shared" si="257"/>
        <v>0</v>
      </c>
      <c r="AG472" s="77">
        <f t="shared" si="257"/>
        <v>0</v>
      </c>
      <c r="AH472" s="77">
        <f t="shared" si="257"/>
        <v>0</v>
      </c>
      <c r="AI472" s="77">
        <f t="shared" si="257"/>
        <v>0</v>
      </c>
      <c r="AJ472" s="77">
        <f t="shared" si="257"/>
        <v>0</v>
      </c>
      <c r="AK472" s="77">
        <f t="shared" si="257"/>
        <v>0</v>
      </c>
      <c r="AL472" s="77">
        <f t="shared" si="257"/>
        <v>0</v>
      </c>
      <c r="AM472" s="77">
        <f t="shared" si="257"/>
        <v>0</v>
      </c>
      <c r="AN472" s="77">
        <f t="shared" si="257"/>
        <v>0</v>
      </c>
      <c r="AO472" s="77">
        <f t="shared" si="257"/>
        <v>0</v>
      </c>
      <c r="AP472" s="77">
        <f t="shared" si="257"/>
        <v>0</v>
      </c>
      <c r="AQ472" s="77">
        <f t="shared" si="257"/>
        <v>0</v>
      </c>
      <c r="AR472" s="77">
        <f t="shared" si="257"/>
        <v>0</v>
      </c>
      <c r="AS472" s="77">
        <f t="shared" si="257"/>
        <v>0</v>
      </c>
      <c r="AT472" s="77">
        <f t="shared" si="257"/>
        <v>0</v>
      </c>
      <c r="AU472" s="77">
        <f t="shared" si="257"/>
        <v>0</v>
      </c>
      <c r="AV472" s="77">
        <f t="shared" si="257"/>
        <v>0</v>
      </c>
      <c r="AW472" s="77">
        <f t="shared" si="257"/>
        <v>0</v>
      </c>
      <c r="AX472" s="77">
        <f t="shared" si="257"/>
        <v>0</v>
      </c>
      <c r="AY472" s="77">
        <f t="shared" si="257"/>
        <v>0</v>
      </c>
      <c r="AZ472" s="77">
        <f t="shared" si="257"/>
        <v>0</v>
      </c>
      <c r="BA472" s="77">
        <f t="shared" si="257"/>
        <v>0</v>
      </c>
      <c r="BB472" s="77">
        <f t="shared" si="257"/>
        <v>0</v>
      </c>
      <c r="BC472" s="77">
        <f t="shared" si="257"/>
        <v>0</v>
      </c>
      <c r="BD472" s="77">
        <f t="shared" si="257"/>
        <v>0</v>
      </c>
      <c r="BE472" s="77">
        <f t="shared" si="257"/>
        <v>0</v>
      </c>
      <c r="BF472" s="77">
        <f t="shared" si="257"/>
        <v>0</v>
      </c>
      <c r="BG472" s="77">
        <f t="shared" si="257"/>
        <v>0</v>
      </c>
      <c r="BH472" s="77">
        <f t="shared" si="257"/>
        <v>0</v>
      </c>
      <c r="BI472" s="77">
        <f t="shared" si="257"/>
        <v>0</v>
      </c>
      <c r="BJ472" s="77">
        <f t="shared" si="257"/>
        <v>0</v>
      </c>
      <c r="BK472" s="77">
        <f t="shared" si="257"/>
        <v>0</v>
      </c>
      <c r="BL472" s="77">
        <f t="shared" si="257"/>
        <v>0</v>
      </c>
      <c r="BM472" s="77">
        <f t="shared" si="257"/>
        <v>0</v>
      </c>
      <c r="BN472" s="77">
        <f t="shared" si="257"/>
        <v>0</v>
      </c>
      <c r="BO472" s="77">
        <f t="shared" si="257"/>
        <v>0</v>
      </c>
      <c r="BP472" s="77">
        <f t="shared" si="257"/>
        <v>0</v>
      </c>
      <c r="BQ472" s="77">
        <f t="shared" si="257"/>
        <v>0</v>
      </c>
      <c r="BR472" s="77">
        <f t="shared" si="257"/>
        <v>0</v>
      </c>
      <c r="BS472" s="77">
        <f t="shared" si="257"/>
        <v>0</v>
      </c>
      <c r="BT472" s="77">
        <f t="shared" si="257"/>
        <v>0</v>
      </c>
      <c r="BU472" s="77">
        <f t="shared" si="257"/>
        <v>0</v>
      </c>
      <c r="BV472" s="77">
        <f t="shared" si="257"/>
        <v>0</v>
      </c>
      <c r="BW472" s="77">
        <f t="shared" si="257"/>
        <v>0</v>
      </c>
      <c r="BX472" s="77">
        <f t="shared" ref="BX472:CF472" si="258">SUM(BX473,BX476)</f>
        <v>0</v>
      </c>
      <c r="BY472" s="77">
        <f t="shared" si="258"/>
        <v>0</v>
      </c>
      <c r="BZ472" s="77">
        <f t="shared" si="258"/>
        <v>0</v>
      </c>
      <c r="CA472" s="77">
        <f t="shared" si="258"/>
        <v>0</v>
      </c>
      <c r="CB472" s="77">
        <f t="shared" si="258"/>
        <v>0</v>
      </c>
      <c r="CC472" s="77">
        <f t="shared" si="258"/>
        <v>0</v>
      </c>
      <c r="CD472" s="77">
        <f t="shared" si="258"/>
        <v>0</v>
      </c>
      <c r="CE472" s="77">
        <f t="shared" si="258"/>
        <v>0</v>
      </c>
      <c r="CF472" s="77">
        <f t="shared" si="258"/>
        <v>0</v>
      </c>
      <c r="CG472" s="78">
        <f>SUM(CG473,CG476)</f>
        <v>0</v>
      </c>
      <c r="CH472" s="117"/>
      <c r="CI472" s="19"/>
      <c r="CK472" s="46">
        <f t="shared" ref="CK472:CK477" si="259">IF(J473&gt;0,1,0)</f>
        <v>0</v>
      </c>
    </row>
    <row r="473" spans="1:89" ht="14.1" customHeight="1" x14ac:dyDescent="0.3">
      <c r="A473" s="47">
        <f t="shared" si="246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9"/>
        <v>0</v>
      </c>
      <c r="K473" s="66">
        <f>SUM(K474:K475)</f>
        <v>0</v>
      </c>
      <c r="L473" s="66">
        <f t="shared" ref="L473:BW473" si="260">SUM(L474:L475)</f>
        <v>0</v>
      </c>
      <c r="M473" s="66">
        <f t="shared" si="260"/>
        <v>0</v>
      </c>
      <c r="N473" s="66">
        <f t="shared" si="260"/>
        <v>0</v>
      </c>
      <c r="O473" s="66">
        <f t="shared" si="260"/>
        <v>0</v>
      </c>
      <c r="P473" s="66">
        <f t="shared" si="260"/>
        <v>0</v>
      </c>
      <c r="Q473" s="66">
        <f t="shared" si="260"/>
        <v>0</v>
      </c>
      <c r="R473" s="66">
        <f t="shared" si="260"/>
        <v>0</v>
      </c>
      <c r="S473" s="66">
        <f t="shared" si="260"/>
        <v>0</v>
      </c>
      <c r="T473" s="66">
        <f t="shared" si="260"/>
        <v>0</v>
      </c>
      <c r="U473" s="66">
        <f t="shared" si="260"/>
        <v>0</v>
      </c>
      <c r="V473" s="66">
        <f t="shared" si="260"/>
        <v>0</v>
      </c>
      <c r="W473" s="66">
        <f t="shared" si="260"/>
        <v>0</v>
      </c>
      <c r="X473" s="66">
        <f t="shared" si="260"/>
        <v>0</v>
      </c>
      <c r="Y473" s="66">
        <f t="shared" si="260"/>
        <v>0</v>
      </c>
      <c r="Z473" s="66">
        <f t="shared" si="260"/>
        <v>0</v>
      </c>
      <c r="AA473" s="66">
        <f t="shared" si="260"/>
        <v>0</v>
      </c>
      <c r="AB473" s="66">
        <f t="shared" si="260"/>
        <v>0</v>
      </c>
      <c r="AC473" s="66">
        <f t="shared" si="260"/>
        <v>0</v>
      </c>
      <c r="AD473" s="66">
        <f t="shared" si="260"/>
        <v>0</v>
      </c>
      <c r="AE473" s="66">
        <f t="shared" si="260"/>
        <v>0</v>
      </c>
      <c r="AF473" s="66">
        <f t="shared" si="260"/>
        <v>0</v>
      </c>
      <c r="AG473" s="66">
        <f t="shared" si="260"/>
        <v>0</v>
      </c>
      <c r="AH473" s="66">
        <f t="shared" si="260"/>
        <v>0</v>
      </c>
      <c r="AI473" s="66">
        <f t="shared" si="260"/>
        <v>0</v>
      </c>
      <c r="AJ473" s="66">
        <f t="shared" si="260"/>
        <v>0</v>
      </c>
      <c r="AK473" s="66">
        <f t="shared" si="260"/>
        <v>0</v>
      </c>
      <c r="AL473" s="66">
        <f t="shared" si="260"/>
        <v>0</v>
      </c>
      <c r="AM473" s="66">
        <f t="shared" si="260"/>
        <v>0</v>
      </c>
      <c r="AN473" s="66">
        <f t="shared" si="260"/>
        <v>0</v>
      </c>
      <c r="AO473" s="66">
        <f t="shared" si="260"/>
        <v>0</v>
      </c>
      <c r="AP473" s="66">
        <f t="shared" si="260"/>
        <v>0</v>
      </c>
      <c r="AQ473" s="66">
        <f t="shared" si="260"/>
        <v>0</v>
      </c>
      <c r="AR473" s="66">
        <f t="shared" si="260"/>
        <v>0</v>
      </c>
      <c r="AS473" s="66">
        <f t="shared" si="260"/>
        <v>0</v>
      </c>
      <c r="AT473" s="66">
        <f t="shared" si="260"/>
        <v>0</v>
      </c>
      <c r="AU473" s="66">
        <f t="shared" si="260"/>
        <v>0</v>
      </c>
      <c r="AV473" s="66">
        <f t="shared" si="260"/>
        <v>0</v>
      </c>
      <c r="AW473" s="66">
        <f t="shared" si="260"/>
        <v>0</v>
      </c>
      <c r="AX473" s="66">
        <f t="shared" si="260"/>
        <v>0</v>
      </c>
      <c r="AY473" s="66">
        <f t="shared" si="260"/>
        <v>0</v>
      </c>
      <c r="AZ473" s="66">
        <f t="shared" si="260"/>
        <v>0</v>
      </c>
      <c r="BA473" s="66">
        <f t="shared" si="260"/>
        <v>0</v>
      </c>
      <c r="BB473" s="66">
        <f t="shared" si="260"/>
        <v>0</v>
      </c>
      <c r="BC473" s="66">
        <f t="shared" si="260"/>
        <v>0</v>
      </c>
      <c r="BD473" s="66">
        <f t="shared" si="260"/>
        <v>0</v>
      </c>
      <c r="BE473" s="66">
        <f t="shared" si="260"/>
        <v>0</v>
      </c>
      <c r="BF473" s="66">
        <f t="shared" si="260"/>
        <v>0</v>
      </c>
      <c r="BG473" s="66">
        <f t="shared" si="260"/>
        <v>0</v>
      </c>
      <c r="BH473" s="66">
        <f t="shared" si="260"/>
        <v>0</v>
      </c>
      <c r="BI473" s="66">
        <f t="shared" si="260"/>
        <v>0</v>
      </c>
      <c r="BJ473" s="66">
        <f t="shared" si="260"/>
        <v>0</v>
      </c>
      <c r="BK473" s="66">
        <f t="shared" si="260"/>
        <v>0</v>
      </c>
      <c r="BL473" s="66">
        <f t="shared" si="260"/>
        <v>0</v>
      </c>
      <c r="BM473" s="66">
        <f t="shared" si="260"/>
        <v>0</v>
      </c>
      <c r="BN473" s="66">
        <f t="shared" si="260"/>
        <v>0</v>
      </c>
      <c r="BO473" s="66">
        <f t="shared" si="260"/>
        <v>0</v>
      </c>
      <c r="BP473" s="66">
        <f t="shared" si="260"/>
        <v>0</v>
      </c>
      <c r="BQ473" s="66">
        <f t="shared" si="260"/>
        <v>0</v>
      </c>
      <c r="BR473" s="66">
        <f t="shared" si="260"/>
        <v>0</v>
      </c>
      <c r="BS473" s="66">
        <f t="shared" si="260"/>
        <v>0</v>
      </c>
      <c r="BT473" s="66">
        <f t="shared" si="260"/>
        <v>0</v>
      </c>
      <c r="BU473" s="66">
        <f t="shared" si="260"/>
        <v>0</v>
      </c>
      <c r="BV473" s="66">
        <f t="shared" si="260"/>
        <v>0</v>
      </c>
      <c r="BW473" s="66">
        <f t="shared" si="260"/>
        <v>0</v>
      </c>
      <c r="BX473" s="66">
        <f t="shared" ref="BX473:CF473" si="261">SUM(BX474:BX475)</f>
        <v>0</v>
      </c>
      <c r="BY473" s="66">
        <f t="shared" si="261"/>
        <v>0</v>
      </c>
      <c r="BZ473" s="66">
        <f t="shared" si="261"/>
        <v>0</v>
      </c>
      <c r="CA473" s="66">
        <f t="shared" si="261"/>
        <v>0</v>
      </c>
      <c r="CB473" s="66">
        <f t="shared" si="261"/>
        <v>0</v>
      </c>
      <c r="CC473" s="66">
        <f t="shared" si="261"/>
        <v>0</v>
      </c>
      <c r="CD473" s="66">
        <f t="shared" si="261"/>
        <v>0</v>
      </c>
      <c r="CE473" s="66">
        <f t="shared" si="261"/>
        <v>0</v>
      </c>
      <c r="CF473" s="66">
        <f t="shared" si="261"/>
        <v>0</v>
      </c>
      <c r="CG473" s="67">
        <f>SUM(CG474:CG475)</f>
        <v>0</v>
      </c>
      <c r="CH473" s="117"/>
      <c r="CI473" s="19"/>
      <c r="CK473" s="46">
        <f t="shared" si="259"/>
        <v>0</v>
      </c>
    </row>
    <row r="474" spans="1:89" ht="14.1" customHeight="1" x14ac:dyDescent="0.3">
      <c r="A474" s="47">
        <f t="shared" si="246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9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9"/>
        <v>0</v>
      </c>
    </row>
    <row r="475" spans="1:89" ht="14.1" customHeight="1" x14ac:dyDescent="0.3">
      <c r="A475" s="47">
        <f t="shared" si="246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9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9"/>
        <v>0</v>
      </c>
    </row>
    <row r="476" spans="1:89" ht="14.1" customHeight="1" x14ac:dyDescent="0.3">
      <c r="A476" s="47">
        <f t="shared" si="246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9"/>
        <v>0</v>
      </c>
      <c r="K476" s="66">
        <f>SUM(K477:K478)</f>
        <v>0</v>
      </c>
      <c r="L476" s="66">
        <f t="shared" ref="L476:BW476" si="262">SUM(L477:L478)</f>
        <v>0</v>
      </c>
      <c r="M476" s="66">
        <f t="shared" si="262"/>
        <v>0</v>
      </c>
      <c r="N476" s="66">
        <f t="shared" si="262"/>
        <v>0</v>
      </c>
      <c r="O476" s="66">
        <f t="shared" si="262"/>
        <v>0</v>
      </c>
      <c r="P476" s="66">
        <f t="shared" si="262"/>
        <v>0</v>
      </c>
      <c r="Q476" s="66">
        <f t="shared" si="262"/>
        <v>0</v>
      </c>
      <c r="R476" s="66">
        <f t="shared" si="262"/>
        <v>0</v>
      </c>
      <c r="S476" s="66">
        <f t="shared" si="262"/>
        <v>0</v>
      </c>
      <c r="T476" s="66">
        <f t="shared" si="262"/>
        <v>0</v>
      </c>
      <c r="U476" s="66">
        <f t="shared" si="262"/>
        <v>0</v>
      </c>
      <c r="V476" s="66">
        <f t="shared" si="262"/>
        <v>0</v>
      </c>
      <c r="W476" s="66">
        <f t="shared" si="262"/>
        <v>0</v>
      </c>
      <c r="X476" s="66">
        <f t="shared" si="262"/>
        <v>0</v>
      </c>
      <c r="Y476" s="66">
        <f t="shared" si="262"/>
        <v>0</v>
      </c>
      <c r="Z476" s="66">
        <f t="shared" si="262"/>
        <v>0</v>
      </c>
      <c r="AA476" s="66">
        <f t="shared" si="262"/>
        <v>0</v>
      </c>
      <c r="AB476" s="66">
        <f t="shared" si="262"/>
        <v>0</v>
      </c>
      <c r="AC476" s="66">
        <f t="shared" si="262"/>
        <v>0</v>
      </c>
      <c r="AD476" s="66">
        <f t="shared" si="262"/>
        <v>0</v>
      </c>
      <c r="AE476" s="66">
        <f t="shared" si="262"/>
        <v>0</v>
      </c>
      <c r="AF476" s="66">
        <f t="shared" si="262"/>
        <v>0</v>
      </c>
      <c r="AG476" s="66">
        <f t="shared" si="262"/>
        <v>0</v>
      </c>
      <c r="AH476" s="66">
        <f t="shared" si="262"/>
        <v>0</v>
      </c>
      <c r="AI476" s="66">
        <f t="shared" si="262"/>
        <v>0</v>
      </c>
      <c r="AJ476" s="66">
        <f t="shared" si="262"/>
        <v>0</v>
      </c>
      <c r="AK476" s="66">
        <f t="shared" si="262"/>
        <v>0</v>
      </c>
      <c r="AL476" s="66">
        <f t="shared" si="262"/>
        <v>0</v>
      </c>
      <c r="AM476" s="66">
        <f t="shared" si="262"/>
        <v>0</v>
      </c>
      <c r="AN476" s="66">
        <f t="shared" si="262"/>
        <v>0</v>
      </c>
      <c r="AO476" s="66">
        <f t="shared" si="262"/>
        <v>0</v>
      </c>
      <c r="AP476" s="66">
        <f t="shared" si="262"/>
        <v>0</v>
      </c>
      <c r="AQ476" s="66">
        <f t="shared" si="262"/>
        <v>0</v>
      </c>
      <c r="AR476" s="66">
        <f t="shared" si="262"/>
        <v>0</v>
      </c>
      <c r="AS476" s="66">
        <f t="shared" si="262"/>
        <v>0</v>
      </c>
      <c r="AT476" s="66">
        <f t="shared" si="262"/>
        <v>0</v>
      </c>
      <c r="AU476" s="66">
        <f t="shared" si="262"/>
        <v>0</v>
      </c>
      <c r="AV476" s="66">
        <f t="shared" si="262"/>
        <v>0</v>
      </c>
      <c r="AW476" s="66">
        <f t="shared" si="262"/>
        <v>0</v>
      </c>
      <c r="AX476" s="66">
        <f t="shared" si="262"/>
        <v>0</v>
      </c>
      <c r="AY476" s="66">
        <f t="shared" si="262"/>
        <v>0</v>
      </c>
      <c r="AZ476" s="66">
        <f t="shared" si="262"/>
        <v>0</v>
      </c>
      <c r="BA476" s="66">
        <f t="shared" si="262"/>
        <v>0</v>
      </c>
      <c r="BB476" s="66">
        <f t="shared" si="262"/>
        <v>0</v>
      </c>
      <c r="BC476" s="66">
        <f t="shared" si="262"/>
        <v>0</v>
      </c>
      <c r="BD476" s="66">
        <f t="shared" si="262"/>
        <v>0</v>
      </c>
      <c r="BE476" s="66">
        <f t="shared" si="262"/>
        <v>0</v>
      </c>
      <c r="BF476" s="66">
        <f t="shared" si="262"/>
        <v>0</v>
      </c>
      <c r="BG476" s="66">
        <f t="shared" si="262"/>
        <v>0</v>
      </c>
      <c r="BH476" s="66">
        <f t="shared" si="262"/>
        <v>0</v>
      </c>
      <c r="BI476" s="66">
        <f t="shared" si="262"/>
        <v>0</v>
      </c>
      <c r="BJ476" s="66">
        <f t="shared" si="262"/>
        <v>0</v>
      </c>
      <c r="BK476" s="66">
        <f t="shared" si="262"/>
        <v>0</v>
      </c>
      <c r="BL476" s="66">
        <f t="shared" si="262"/>
        <v>0</v>
      </c>
      <c r="BM476" s="66">
        <f t="shared" si="262"/>
        <v>0</v>
      </c>
      <c r="BN476" s="66">
        <f t="shared" si="262"/>
        <v>0</v>
      </c>
      <c r="BO476" s="66">
        <f t="shared" si="262"/>
        <v>0</v>
      </c>
      <c r="BP476" s="66">
        <f t="shared" si="262"/>
        <v>0</v>
      </c>
      <c r="BQ476" s="66">
        <f t="shared" si="262"/>
        <v>0</v>
      </c>
      <c r="BR476" s="66">
        <f t="shared" si="262"/>
        <v>0</v>
      </c>
      <c r="BS476" s="66">
        <f t="shared" si="262"/>
        <v>0</v>
      </c>
      <c r="BT476" s="66">
        <f t="shared" si="262"/>
        <v>0</v>
      </c>
      <c r="BU476" s="66">
        <f t="shared" si="262"/>
        <v>0</v>
      </c>
      <c r="BV476" s="66">
        <f t="shared" si="262"/>
        <v>0</v>
      </c>
      <c r="BW476" s="66">
        <f t="shared" si="262"/>
        <v>0</v>
      </c>
      <c r="BX476" s="66">
        <f t="shared" ref="BX476:CF476" si="263">SUM(BX477:BX478)</f>
        <v>0</v>
      </c>
      <c r="BY476" s="66">
        <f t="shared" si="263"/>
        <v>0</v>
      </c>
      <c r="BZ476" s="66">
        <f t="shared" si="263"/>
        <v>0</v>
      </c>
      <c r="CA476" s="66">
        <f t="shared" si="263"/>
        <v>0</v>
      </c>
      <c r="CB476" s="66">
        <f t="shared" si="263"/>
        <v>0</v>
      </c>
      <c r="CC476" s="66">
        <f t="shared" si="263"/>
        <v>0</v>
      </c>
      <c r="CD476" s="66">
        <f t="shared" si="263"/>
        <v>0</v>
      </c>
      <c r="CE476" s="66">
        <f t="shared" si="263"/>
        <v>0</v>
      </c>
      <c r="CF476" s="66">
        <f t="shared" si="263"/>
        <v>0</v>
      </c>
      <c r="CG476" s="67">
        <f>SUM(CG477:CG478)</f>
        <v>0</v>
      </c>
      <c r="CH476" s="117"/>
      <c r="CI476" s="19"/>
      <c r="CK476" s="46">
        <f t="shared" si="259"/>
        <v>0</v>
      </c>
    </row>
    <row r="477" spans="1:89" ht="14.1" customHeight="1" x14ac:dyDescent="0.3">
      <c r="A477" s="47">
        <f t="shared" si="246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9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9"/>
        <v>0</v>
      </c>
    </row>
    <row r="478" spans="1:89" ht="12.75" customHeight="1" x14ac:dyDescent="0.3">
      <c r="A478" s="47">
        <f t="shared" si="246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9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6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9"/>
        <v>0</v>
      </c>
      <c r="K479" s="77">
        <f>SUM(K480,K483)</f>
        <v>0</v>
      </c>
      <c r="L479" s="77">
        <f t="shared" ref="L479:BW479" si="264">SUM(L480,L483)</f>
        <v>0</v>
      </c>
      <c r="M479" s="77">
        <f t="shared" si="264"/>
        <v>0</v>
      </c>
      <c r="N479" s="77">
        <f t="shared" si="264"/>
        <v>0</v>
      </c>
      <c r="O479" s="77">
        <f t="shared" si="264"/>
        <v>0</v>
      </c>
      <c r="P479" s="77">
        <f t="shared" si="264"/>
        <v>0</v>
      </c>
      <c r="Q479" s="77">
        <f t="shared" si="264"/>
        <v>0</v>
      </c>
      <c r="R479" s="77">
        <f t="shared" si="264"/>
        <v>0</v>
      </c>
      <c r="S479" s="77">
        <f t="shared" si="264"/>
        <v>0</v>
      </c>
      <c r="T479" s="77">
        <f t="shared" si="264"/>
        <v>0</v>
      </c>
      <c r="U479" s="77">
        <f t="shared" si="264"/>
        <v>0</v>
      </c>
      <c r="V479" s="77">
        <f t="shared" si="264"/>
        <v>0</v>
      </c>
      <c r="W479" s="77">
        <f t="shared" si="264"/>
        <v>0</v>
      </c>
      <c r="X479" s="77">
        <f t="shared" si="264"/>
        <v>0</v>
      </c>
      <c r="Y479" s="77">
        <f t="shared" si="264"/>
        <v>0</v>
      </c>
      <c r="Z479" s="77">
        <f t="shared" si="264"/>
        <v>0</v>
      </c>
      <c r="AA479" s="77">
        <f t="shared" si="264"/>
        <v>0</v>
      </c>
      <c r="AB479" s="77">
        <f t="shared" si="264"/>
        <v>0</v>
      </c>
      <c r="AC479" s="77">
        <f t="shared" si="264"/>
        <v>0</v>
      </c>
      <c r="AD479" s="77">
        <f t="shared" si="264"/>
        <v>0</v>
      </c>
      <c r="AE479" s="77">
        <f t="shared" si="264"/>
        <v>0</v>
      </c>
      <c r="AF479" s="77">
        <f t="shared" si="264"/>
        <v>0</v>
      </c>
      <c r="AG479" s="77">
        <f t="shared" si="264"/>
        <v>0</v>
      </c>
      <c r="AH479" s="77">
        <f t="shared" si="264"/>
        <v>0</v>
      </c>
      <c r="AI479" s="77">
        <f t="shared" si="264"/>
        <v>0</v>
      </c>
      <c r="AJ479" s="77">
        <f t="shared" si="264"/>
        <v>0</v>
      </c>
      <c r="AK479" s="77">
        <f t="shared" si="264"/>
        <v>0</v>
      </c>
      <c r="AL479" s="77">
        <f t="shared" si="264"/>
        <v>0</v>
      </c>
      <c r="AM479" s="77">
        <f t="shared" si="264"/>
        <v>0</v>
      </c>
      <c r="AN479" s="77">
        <f t="shared" si="264"/>
        <v>0</v>
      </c>
      <c r="AO479" s="77">
        <f t="shared" si="264"/>
        <v>0</v>
      </c>
      <c r="AP479" s="77">
        <f t="shared" si="264"/>
        <v>0</v>
      </c>
      <c r="AQ479" s="77">
        <f t="shared" si="264"/>
        <v>0</v>
      </c>
      <c r="AR479" s="77">
        <f t="shared" si="264"/>
        <v>0</v>
      </c>
      <c r="AS479" s="77">
        <f t="shared" si="264"/>
        <v>0</v>
      </c>
      <c r="AT479" s="77">
        <f t="shared" si="264"/>
        <v>0</v>
      </c>
      <c r="AU479" s="77">
        <f t="shared" si="264"/>
        <v>0</v>
      </c>
      <c r="AV479" s="77">
        <f t="shared" si="264"/>
        <v>0</v>
      </c>
      <c r="AW479" s="77">
        <f t="shared" si="264"/>
        <v>0</v>
      </c>
      <c r="AX479" s="77">
        <f t="shared" si="264"/>
        <v>0</v>
      </c>
      <c r="AY479" s="77">
        <f t="shared" si="264"/>
        <v>0</v>
      </c>
      <c r="AZ479" s="77">
        <f t="shared" si="264"/>
        <v>0</v>
      </c>
      <c r="BA479" s="77">
        <f t="shared" si="264"/>
        <v>0</v>
      </c>
      <c r="BB479" s="77">
        <f t="shared" si="264"/>
        <v>0</v>
      </c>
      <c r="BC479" s="77">
        <f t="shared" si="264"/>
        <v>0</v>
      </c>
      <c r="BD479" s="77">
        <f t="shared" si="264"/>
        <v>0</v>
      </c>
      <c r="BE479" s="77">
        <f t="shared" si="264"/>
        <v>0</v>
      </c>
      <c r="BF479" s="77">
        <f t="shared" si="264"/>
        <v>0</v>
      </c>
      <c r="BG479" s="77">
        <f t="shared" si="264"/>
        <v>0</v>
      </c>
      <c r="BH479" s="77">
        <f t="shared" si="264"/>
        <v>0</v>
      </c>
      <c r="BI479" s="77">
        <f t="shared" si="264"/>
        <v>0</v>
      </c>
      <c r="BJ479" s="77">
        <f t="shared" si="264"/>
        <v>0</v>
      </c>
      <c r="BK479" s="77">
        <f t="shared" si="264"/>
        <v>0</v>
      </c>
      <c r="BL479" s="77">
        <f t="shared" si="264"/>
        <v>0</v>
      </c>
      <c r="BM479" s="77">
        <f t="shared" si="264"/>
        <v>0</v>
      </c>
      <c r="BN479" s="77">
        <f t="shared" si="264"/>
        <v>0</v>
      </c>
      <c r="BO479" s="77">
        <f t="shared" si="264"/>
        <v>0</v>
      </c>
      <c r="BP479" s="77">
        <f t="shared" si="264"/>
        <v>0</v>
      </c>
      <c r="BQ479" s="77">
        <f t="shared" si="264"/>
        <v>0</v>
      </c>
      <c r="BR479" s="77">
        <f t="shared" si="264"/>
        <v>0</v>
      </c>
      <c r="BS479" s="77">
        <f t="shared" si="264"/>
        <v>0</v>
      </c>
      <c r="BT479" s="77">
        <f t="shared" si="264"/>
        <v>0</v>
      </c>
      <c r="BU479" s="77">
        <f t="shared" si="264"/>
        <v>0</v>
      </c>
      <c r="BV479" s="77">
        <f t="shared" si="264"/>
        <v>0</v>
      </c>
      <c r="BW479" s="77">
        <f t="shared" si="264"/>
        <v>0</v>
      </c>
      <c r="BX479" s="77">
        <f t="shared" ref="BX479:CF479" si="265">SUM(BX480,BX483)</f>
        <v>0</v>
      </c>
      <c r="BY479" s="77">
        <f t="shared" si="265"/>
        <v>0</v>
      </c>
      <c r="BZ479" s="77">
        <f t="shared" si="265"/>
        <v>0</v>
      </c>
      <c r="CA479" s="77">
        <f t="shared" si="265"/>
        <v>0</v>
      </c>
      <c r="CB479" s="77">
        <f t="shared" si="265"/>
        <v>0</v>
      </c>
      <c r="CC479" s="77">
        <f t="shared" si="265"/>
        <v>0</v>
      </c>
      <c r="CD479" s="77">
        <f t="shared" si="265"/>
        <v>0</v>
      </c>
      <c r="CE479" s="77">
        <f t="shared" si="265"/>
        <v>0</v>
      </c>
      <c r="CF479" s="77">
        <f t="shared" si="265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6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9"/>
        <v>0</v>
      </c>
      <c r="K480" s="66">
        <f>SUM(K481:K482)</f>
        <v>0</v>
      </c>
      <c r="L480" s="66">
        <f t="shared" ref="L480:BW480" si="266">SUM(L481:L482)</f>
        <v>0</v>
      </c>
      <c r="M480" s="66">
        <f t="shared" si="266"/>
        <v>0</v>
      </c>
      <c r="N480" s="66">
        <f t="shared" si="266"/>
        <v>0</v>
      </c>
      <c r="O480" s="66">
        <f t="shared" si="266"/>
        <v>0</v>
      </c>
      <c r="P480" s="66">
        <f t="shared" si="266"/>
        <v>0</v>
      </c>
      <c r="Q480" s="66">
        <f t="shared" si="266"/>
        <v>0</v>
      </c>
      <c r="R480" s="66">
        <f t="shared" si="266"/>
        <v>0</v>
      </c>
      <c r="S480" s="66">
        <f t="shared" si="266"/>
        <v>0</v>
      </c>
      <c r="T480" s="66">
        <f t="shared" si="266"/>
        <v>0</v>
      </c>
      <c r="U480" s="66">
        <f t="shared" si="266"/>
        <v>0</v>
      </c>
      <c r="V480" s="66">
        <f t="shared" si="266"/>
        <v>0</v>
      </c>
      <c r="W480" s="66">
        <f t="shared" si="266"/>
        <v>0</v>
      </c>
      <c r="X480" s="66">
        <f t="shared" si="266"/>
        <v>0</v>
      </c>
      <c r="Y480" s="66">
        <f t="shared" si="266"/>
        <v>0</v>
      </c>
      <c r="Z480" s="66">
        <f t="shared" si="266"/>
        <v>0</v>
      </c>
      <c r="AA480" s="66">
        <f t="shared" si="266"/>
        <v>0</v>
      </c>
      <c r="AB480" s="66">
        <f t="shared" si="266"/>
        <v>0</v>
      </c>
      <c r="AC480" s="66">
        <f t="shared" si="266"/>
        <v>0</v>
      </c>
      <c r="AD480" s="66">
        <f t="shared" si="266"/>
        <v>0</v>
      </c>
      <c r="AE480" s="66">
        <f t="shared" si="266"/>
        <v>0</v>
      </c>
      <c r="AF480" s="66">
        <f t="shared" si="266"/>
        <v>0</v>
      </c>
      <c r="AG480" s="66">
        <f t="shared" si="266"/>
        <v>0</v>
      </c>
      <c r="AH480" s="66">
        <f t="shared" si="266"/>
        <v>0</v>
      </c>
      <c r="AI480" s="66">
        <f t="shared" si="266"/>
        <v>0</v>
      </c>
      <c r="AJ480" s="66">
        <f t="shared" si="266"/>
        <v>0</v>
      </c>
      <c r="AK480" s="66">
        <f t="shared" si="266"/>
        <v>0</v>
      </c>
      <c r="AL480" s="66">
        <f t="shared" si="266"/>
        <v>0</v>
      </c>
      <c r="AM480" s="66">
        <f t="shared" si="266"/>
        <v>0</v>
      </c>
      <c r="AN480" s="66">
        <f t="shared" si="266"/>
        <v>0</v>
      </c>
      <c r="AO480" s="66">
        <f t="shared" si="266"/>
        <v>0</v>
      </c>
      <c r="AP480" s="66">
        <f t="shared" si="266"/>
        <v>0</v>
      </c>
      <c r="AQ480" s="66">
        <f t="shared" si="266"/>
        <v>0</v>
      </c>
      <c r="AR480" s="66">
        <f t="shared" si="266"/>
        <v>0</v>
      </c>
      <c r="AS480" s="66">
        <f t="shared" si="266"/>
        <v>0</v>
      </c>
      <c r="AT480" s="66">
        <f t="shared" si="266"/>
        <v>0</v>
      </c>
      <c r="AU480" s="66">
        <f t="shared" si="266"/>
        <v>0</v>
      </c>
      <c r="AV480" s="66">
        <f t="shared" si="266"/>
        <v>0</v>
      </c>
      <c r="AW480" s="66">
        <f t="shared" si="266"/>
        <v>0</v>
      </c>
      <c r="AX480" s="66">
        <f t="shared" si="266"/>
        <v>0</v>
      </c>
      <c r="AY480" s="66">
        <f t="shared" si="266"/>
        <v>0</v>
      </c>
      <c r="AZ480" s="66">
        <f t="shared" si="266"/>
        <v>0</v>
      </c>
      <c r="BA480" s="66">
        <f t="shared" si="266"/>
        <v>0</v>
      </c>
      <c r="BB480" s="66">
        <f t="shared" si="266"/>
        <v>0</v>
      </c>
      <c r="BC480" s="66">
        <f t="shared" si="266"/>
        <v>0</v>
      </c>
      <c r="BD480" s="66">
        <f t="shared" si="266"/>
        <v>0</v>
      </c>
      <c r="BE480" s="66">
        <f t="shared" si="266"/>
        <v>0</v>
      </c>
      <c r="BF480" s="66">
        <f t="shared" si="266"/>
        <v>0</v>
      </c>
      <c r="BG480" s="66">
        <f t="shared" si="266"/>
        <v>0</v>
      </c>
      <c r="BH480" s="66">
        <f t="shared" si="266"/>
        <v>0</v>
      </c>
      <c r="BI480" s="66">
        <f t="shared" si="266"/>
        <v>0</v>
      </c>
      <c r="BJ480" s="66">
        <f t="shared" si="266"/>
        <v>0</v>
      </c>
      <c r="BK480" s="66">
        <f t="shared" si="266"/>
        <v>0</v>
      </c>
      <c r="BL480" s="66">
        <f t="shared" si="266"/>
        <v>0</v>
      </c>
      <c r="BM480" s="66">
        <f t="shared" si="266"/>
        <v>0</v>
      </c>
      <c r="BN480" s="66">
        <f t="shared" si="266"/>
        <v>0</v>
      </c>
      <c r="BO480" s="66">
        <f t="shared" si="266"/>
        <v>0</v>
      </c>
      <c r="BP480" s="66">
        <f t="shared" si="266"/>
        <v>0</v>
      </c>
      <c r="BQ480" s="66">
        <f t="shared" si="266"/>
        <v>0</v>
      </c>
      <c r="BR480" s="66">
        <f t="shared" si="266"/>
        <v>0</v>
      </c>
      <c r="BS480" s="66">
        <f t="shared" si="266"/>
        <v>0</v>
      </c>
      <c r="BT480" s="66">
        <f t="shared" si="266"/>
        <v>0</v>
      </c>
      <c r="BU480" s="66">
        <f t="shared" si="266"/>
        <v>0</v>
      </c>
      <c r="BV480" s="66">
        <f t="shared" si="266"/>
        <v>0</v>
      </c>
      <c r="BW480" s="66">
        <f t="shared" si="266"/>
        <v>0</v>
      </c>
      <c r="BX480" s="66">
        <f t="shared" ref="BX480:CF480" si="267">SUM(BX481:BX482)</f>
        <v>0</v>
      </c>
      <c r="BY480" s="66">
        <f t="shared" si="267"/>
        <v>0</v>
      </c>
      <c r="BZ480" s="66">
        <f t="shared" si="267"/>
        <v>0</v>
      </c>
      <c r="CA480" s="66">
        <f t="shared" si="267"/>
        <v>0</v>
      </c>
      <c r="CB480" s="66">
        <f t="shared" si="267"/>
        <v>0</v>
      </c>
      <c r="CC480" s="66">
        <f t="shared" si="267"/>
        <v>0</v>
      </c>
      <c r="CD480" s="66">
        <f t="shared" si="267"/>
        <v>0</v>
      </c>
      <c r="CE480" s="66">
        <f t="shared" si="267"/>
        <v>0</v>
      </c>
      <c r="CF480" s="66">
        <f t="shared" si="267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6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9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6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9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6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9"/>
        <v>0</v>
      </c>
      <c r="K483" s="66">
        <f>SUM(K484:K485)</f>
        <v>0</v>
      </c>
      <c r="L483" s="66">
        <f t="shared" ref="L483:BW483" si="268">SUM(L484:L485)</f>
        <v>0</v>
      </c>
      <c r="M483" s="66">
        <f t="shared" si="268"/>
        <v>0</v>
      </c>
      <c r="N483" s="66">
        <f t="shared" si="268"/>
        <v>0</v>
      </c>
      <c r="O483" s="66">
        <f t="shared" si="268"/>
        <v>0</v>
      </c>
      <c r="P483" s="66">
        <f t="shared" si="268"/>
        <v>0</v>
      </c>
      <c r="Q483" s="66">
        <f t="shared" si="268"/>
        <v>0</v>
      </c>
      <c r="R483" s="66">
        <f t="shared" si="268"/>
        <v>0</v>
      </c>
      <c r="S483" s="66">
        <f t="shared" si="268"/>
        <v>0</v>
      </c>
      <c r="T483" s="66">
        <f t="shared" si="268"/>
        <v>0</v>
      </c>
      <c r="U483" s="66">
        <f t="shared" si="268"/>
        <v>0</v>
      </c>
      <c r="V483" s="66">
        <f t="shared" si="268"/>
        <v>0</v>
      </c>
      <c r="W483" s="66">
        <f t="shared" si="268"/>
        <v>0</v>
      </c>
      <c r="X483" s="66">
        <f t="shared" si="268"/>
        <v>0</v>
      </c>
      <c r="Y483" s="66">
        <f t="shared" si="268"/>
        <v>0</v>
      </c>
      <c r="Z483" s="66">
        <f t="shared" si="268"/>
        <v>0</v>
      </c>
      <c r="AA483" s="66">
        <f t="shared" si="268"/>
        <v>0</v>
      </c>
      <c r="AB483" s="66">
        <f t="shared" si="268"/>
        <v>0</v>
      </c>
      <c r="AC483" s="66">
        <f t="shared" si="268"/>
        <v>0</v>
      </c>
      <c r="AD483" s="66">
        <f t="shared" si="268"/>
        <v>0</v>
      </c>
      <c r="AE483" s="66">
        <f t="shared" si="268"/>
        <v>0</v>
      </c>
      <c r="AF483" s="66">
        <f t="shared" si="268"/>
        <v>0</v>
      </c>
      <c r="AG483" s="66">
        <f t="shared" si="268"/>
        <v>0</v>
      </c>
      <c r="AH483" s="66">
        <f t="shared" si="268"/>
        <v>0</v>
      </c>
      <c r="AI483" s="66">
        <f t="shared" si="268"/>
        <v>0</v>
      </c>
      <c r="AJ483" s="66">
        <f t="shared" si="268"/>
        <v>0</v>
      </c>
      <c r="AK483" s="66">
        <f t="shared" si="268"/>
        <v>0</v>
      </c>
      <c r="AL483" s="66">
        <f t="shared" si="268"/>
        <v>0</v>
      </c>
      <c r="AM483" s="66">
        <f t="shared" si="268"/>
        <v>0</v>
      </c>
      <c r="AN483" s="66">
        <f t="shared" si="268"/>
        <v>0</v>
      </c>
      <c r="AO483" s="66">
        <f t="shared" si="268"/>
        <v>0</v>
      </c>
      <c r="AP483" s="66">
        <f t="shared" si="268"/>
        <v>0</v>
      </c>
      <c r="AQ483" s="66">
        <f t="shared" si="268"/>
        <v>0</v>
      </c>
      <c r="AR483" s="66">
        <f t="shared" si="268"/>
        <v>0</v>
      </c>
      <c r="AS483" s="66">
        <f t="shared" si="268"/>
        <v>0</v>
      </c>
      <c r="AT483" s="66">
        <f t="shared" si="268"/>
        <v>0</v>
      </c>
      <c r="AU483" s="66">
        <f t="shared" si="268"/>
        <v>0</v>
      </c>
      <c r="AV483" s="66">
        <f t="shared" si="268"/>
        <v>0</v>
      </c>
      <c r="AW483" s="66">
        <f t="shared" si="268"/>
        <v>0</v>
      </c>
      <c r="AX483" s="66">
        <f t="shared" si="268"/>
        <v>0</v>
      </c>
      <c r="AY483" s="66">
        <f t="shared" si="268"/>
        <v>0</v>
      </c>
      <c r="AZ483" s="66">
        <f t="shared" si="268"/>
        <v>0</v>
      </c>
      <c r="BA483" s="66">
        <f t="shared" si="268"/>
        <v>0</v>
      </c>
      <c r="BB483" s="66">
        <f t="shared" si="268"/>
        <v>0</v>
      </c>
      <c r="BC483" s="66">
        <f t="shared" si="268"/>
        <v>0</v>
      </c>
      <c r="BD483" s="66">
        <f t="shared" si="268"/>
        <v>0</v>
      </c>
      <c r="BE483" s="66">
        <f t="shared" si="268"/>
        <v>0</v>
      </c>
      <c r="BF483" s="66">
        <f t="shared" si="268"/>
        <v>0</v>
      </c>
      <c r="BG483" s="66">
        <f t="shared" si="268"/>
        <v>0</v>
      </c>
      <c r="BH483" s="66">
        <f t="shared" si="268"/>
        <v>0</v>
      </c>
      <c r="BI483" s="66">
        <f t="shared" si="268"/>
        <v>0</v>
      </c>
      <c r="BJ483" s="66">
        <f t="shared" si="268"/>
        <v>0</v>
      </c>
      <c r="BK483" s="66">
        <f t="shared" si="268"/>
        <v>0</v>
      </c>
      <c r="BL483" s="66">
        <f t="shared" si="268"/>
        <v>0</v>
      </c>
      <c r="BM483" s="66">
        <f t="shared" si="268"/>
        <v>0</v>
      </c>
      <c r="BN483" s="66">
        <f t="shared" si="268"/>
        <v>0</v>
      </c>
      <c r="BO483" s="66">
        <f t="shared" si="268"/>
        <v>0</v>
      </c>
      <c r="BP483" s="66">
        <f t="shared" si="268"/>
        <v>0</v>
      </c>
      <c r="BQ483" s="66">
        <f t="shared" si="268"/>
        <v>0</v>
      </c>
      <c r="BR483" s="66">
        <f t="shared" si="268"/>
        <v>0</v>
      </c>
      <c r="BS483" s="66">
        <f t="shared" si="268"/>
        <v>0</v>
      </c>
      <c r="BT483" s="66">
        <f t="shared" si="268"/>
        <v>0</v>
      </c>
      <c r="BU483" s="66">
        <f t="shared" si="268"/>
        <v>0</v>
      </c>
      <c r="BV483" s="66">
        <f t="shared" si="268"/>
        <v>0</v>
      </c>
      <c r="BW483" s="66">
        <f t="shared" si="268"/>
        <v>0</v>
      </c>
      <c r="BX483" s="66">
        <f t="shared" ref="BX483:CF483" si="269">SUM(BX484:BX485)</f>
        <v>0</v>
      </c>
      <c r="BY483" s="66">
        <f t="shared" si="269"/>
        <v>0</v>
      </c>
      <c r="BZ483" s="66">
        <f t="shared" si="269"/>
        <v>0</v>
      </c>
      <c r="CA483" s="66">
        <f t="shared" si="269"/>
        <v>0</v>
      </c>
      <c r="CB483" s="66">
        <f t="shared" si="269"/>
        <v>0</v>
      </c>
      <c r="CC483" s="66">
        <f t="shared" si="269"/>
        <v>0</v>
      </c>
      <c r="CD483" s="66">
        <f t="shared" si="269"/>
        <v>0</v>
      </c>
      <c r="CE483" s="66">
        <f t="shared" si="269"/>
        <v>0</v>
      </c>
      <c r="CF483" s="66">
        <f t="shared" si="269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6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9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6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9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6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6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9"/>
        <v>147814.1</v>
      </c>
      <c r="K487" s="54">
        <f>SUM(K488,K491)</f>
        <v>0</v>
      </c>
      <c r="L487" s="54">
        <f t="shared" ref="L487:BW487" si="270">SUM(L488,L491)</f>
        <v>0</v>
      </c>
      <c r="M487" s="54">
        <f t="shared" si="270"/>
        <v>73907.05</v>
      </c>
      <c r="N487" s="54">
        <f t="shared" si="270"/>
        <v>0</v>
      </c>
      <c r="O487" s="54">
        <f t="shared" si="270"/>
        <v>0</v>
      </c>
      <c r="P487" s="54">
        <f t="shared" si="270"/>
        <v>0</v>
      </c>
      <c r="Q487" s="54">
        <f t="shared" si="270"/>
        <v>73907.05</v>
      </c>
      <c r="R487" s="54">
        <f t="shared" si="270"/>
        <v>0</v>
      </c>
      <c r="S487" s="54">
        <f t="shared" si="270"/>
        <v>0</v>
      </c>
      <c r="T487" s="54">
        <f t="shared" si="270"/>
        <v>0</v>
      </c>
      <c r="U487" s="54">
        <f t="shared" si="270"/>
        <v>0</v>
      </c>
      <c r="V487" s="54">
        <f t="shared" si="270"/>
        <v>0</v>
      </c>
      <c r="W487" s="54">
        <f t="shared" si="270"/>
        <v>0</v>
      </c>
      <c r="X487" s="54">
        <f t="shared" si="270"/>
        <v>0</v>
      </c>
      <c r="Y487" s="54">
        <f t="shared" si="270"/>
        <v>0</v>
      </c>
      <c r="Z487" s="54">
        <f t="shared" si="270"/>
        <v>0</v>
      </c>
      <c r="AA487" s="54">
        <f t="shared" si="270"/>
        <v>0</v>
      </c>
      <c r="AB487" s="54">
        <f t="shared" si="270"/>
        <v>0</v>
      </c>
      <c r="AC487" s="54">
        <f t="shared" si="270"/>
        <v>0</v>
      </c>
      <c r="AD487" s="54">
        <f t="shared" si="270"/>
        <v>0</v>
      </c>
      <c r="AE487" s="54">
        <f t="shared" si="270"/>
        <v>0</v>
      </c>
      <c r="AF487" s="54">
        <f t="shared" si="270"/>
        <v>0</v>
      </c>
      <c r="AG487" s="54">
        <f t="shared" si="270"/>
        <v>0</v>
      </c>
      <c r="AH487" s="54">
        <f t="shared" si="270"/>
        <v>0</v>
      </c>
      <c r="AI487" s="54">
        <f t="shared" si="270"/>
        <v>0</v>
      </c>
      <c r="AJ487" s="54">
        <f t="shared" si="270"/>
        <v>0</v>
      </c>
      <c r="AK487" s="54">
        <f t="shared" si="270"/>
        <v>0</v>
      </c>
      <c r="AL487" s="54">
        <f t="shared" si="270"/>
        <v>0</v>
      </c>
      <c r="AM487" s="54">
        <f t="shared" si="270"/>
        <v>0</v>
      </c>
      <c r="AN487" s="54">
        <f t="shared" si="270"/>
        <v>0</v>
      </c>
      <c r="AO487" s="54">
        <f t="shared" si="270"/>
        <v>0</v>
      </c>
      <c r="AP487" s="54">
        <f t="shared" si="270"/>
        <v>0</v>
      </c>
      <c r="AQ487" s="54">
        <f t="shared" si="270"/>
        <v>0</v>
      </c>
      <c r="AR487" s="54">
        <f t="shared" si="270"/>
        <v>0</v>
      </c>
      <c r="AS487" s="54">
        <f t="shared" si="270"/>
        <v>0</v>
      </c>
      <c r="AT487" s="54">
        <f t="shared" si="270"/>
        <v>0</v>
      </c>
      <c r="AU487" s="54">
        <f t="shared" si="270"/>
        <v>0</v>
      </c>
      <c r="AV487" s="54">
        <f t="shared" si="270"/>
        <v>0</v>
      </c>
      <c r="AW487" s="54">
        <f t="shared" si="270"/>
        <v>0</v>
      </c>
      <c r="AX487" s="54">
        <f t="shared" si="270"/>
        <v>0</v>
      </c>
      <c r="AY487" s="54">
        <f t="shared" si="270"/>
        <v>0</v>
      </c>
      <c r="AZ487" s="54">
        <f t="shared" si="270"/>
        <v>0</v>
      </c>
      <c r="BA487" s="54">
        <f t="shared" si="270"/>
        <v>0</v>
      </c>
      <c r="BB487" s="54">
        <f t="shared" si="270"/>
        <v>0</v>
      </c>
      <c r="BC487" s="54">
        <f t="shared" si="270"/>
        <v>0</v>
      </c>
      <c r="BD487" s="54">
        <f t="shared" si="270"/>
        <v>0</v>
      </c>
      <c r="BE487" s="54">
        <f t="shared" si="270"/>
        <v>0</v>
      </c>
      <c r="BF487" s="54">
        <f t="shared" si="270"/>
        <v>0</v>
      </c>
      <c r="BG487" s="54">
        <f t="shared" si="270"/>
        <v>0</v>
      </c>
      <c r="BH487" s="54">
        <f t="shared" si="270"/>
        <v>0</v>
      </c>
      <c r="BI487" s="54">
        <f t="shared" si="270"/>
        <v>0</v>
      </c>
      <c r="BJ487" s="54">
        <f t="shared" si="270"/>
        <v>0</v>
      </c>
      <c r="BK487" s="54">
        <f t="shared" si="270"/>
        <v>0</v>
      </c>
      <c r="BL487" s="54">
        <f t="shared" si="270"/>
        <v>0</v>
      </c>
      <c r="BM487" s="54">
        <f t="shared" si="270"/>
        <v>0</v>
      </c>
      <c r="BN487" s="54">
        <f t="shared" si="270"/>
        <v>0</v>
      </c>
      <c r="BO487" s="54">
        <f t="shared" si="270"/>
        <v>0</v>
      </c>
      <c r="BP487" s="54">
        <f t="shared" si="270"/>
        <v>0</v>
      </c>
      <c r="BQ487" s="54">
        <f t="shared" si="270"/>
        <v>0</v>
      </c>
      <c r="BR487" s="54">
        <f t="shared" si="270"/>
        <v>0</v>
      </c>
      <c r="BS487" s="54">
        <f t="shared" si="270"/>
        <v>0</v>
      </c>
      <c r="BT487" s="54">
        <f t="shared" si="270"/>
        <v>0</v>
      </c>
      <c r="BU487" s="54">
        <f t="shared" si="270"/>
        <v>0</v>
      </c>
      <c r="BV487" s="54">
        <f t="shared" si="270"/>
        <v>0</v>
      </c>
      <c r="BW487" s="54">
        <f t="shared" si="270"/>
        <v>0</v>
      </c>
      <c r="BX487" s="54">
        <f t="shared" ref="BX487:CF487" si="271">SUM(BX488,BX491)</f>
        <v>0</v>
      </c>
      <c r="BY487" s="54">
        <f t="shared" si="271"/>
        <v>0</v>
      </c>
      <c r="BZ487" s="54">
        <f t="shared" si="271"/>
        <v>0</v>
      </c>
      <c r="CA487" s="54">
        <f t="shared" si="271"/>
        <v>0</v>
      </c>
      <c r="CB487" s="54">
        <f t="shared" si="271"/>
        <v>0</v>
      </c>
      <c r="CC487" s="54">
        <f t="shared" si="271"/>
        <v>0</v>
      </c>
      <c r="CD487" s="54">
        <f t="shared" si="271"/>
        <v>0</v>
      </c>
      <c r="CE487" s="54">
        <f t="shared" si="271"/>
        <v>0</v>
      </c>
      <c r="CF487" s="54">
        <f t="shared" si="271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6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9"/>
        <v>147814.1</v>
      </c>
      <c r="K488" s="66">
        <f>SUM(K489:K490)</f>
        <v>0</v>
      </c>
      <c r="L488" s="66">
        <f t="shared" ref="L488:BW488" si="272">SUM(L489:L490)</f>
        <v>0</v>
      </c>
      <c r="M488" s="66">
        <f t="shared" si="272"/>
        <v>73907.05</v>
      </c>
      <c r="N488" s="66">
        <f t="shared" si="272"/>
        <v>0</v>
      </c>
      <c r="O488" s="66">
        <f t="shared" si="272"/>
        <v>0</v>
      </c>
      <c r="P488" s="66">
        <f t="shared" si="272"/>
        <v>0</v>
      </c>
      <c r="Q488" s="66">
        <f t="shared" si="272"/>
        <v>73907.05</v>
      </c>
      <c r="R488" s="66">
        <f t="shared" si="272"/>
        <v>0</v>
      </c>
      <c r="S488" s="66">
        <f t="shared" si="272"/>
        <v>0</v>
      </c>
      <c r="T488" s="66">
        <f t="shared" si="272"/>
        <v>0</v>
      </c>
      <c r="U488" s="66">
        <f t="shared" si="272"/>
        <v>0</v>
      </c>
      <c r="V488" s="66">
        <f t="shared" si="272"/>
        <v>0</v>
      </c>
      <c r="W488" s="66">
        <f t="shared" si="272"/>
        <v>0</v>
      </c>
      <c r="X488" s="66">
        <f t="shared" si="272"/>
        <v>0</v>
      </c>
      <c r="Y488" s="66">
        <f t="shared" si="272"/>
        <v>0</v>
      </c>
      <c r="Z488" s="66">
        <f t="shared" si="272"/>
        <v>0</v>
      </c>
      <c r="AA488" s="66">
        <f t="shared" si="272"/>
        <v>0</v>
      </c>
      <c r="AB488" s="66">
        <f t="shared" si="272"/>
        <v>0</v>
      </c>
      <c r="AC488" s="66">
        <f t="shared" si="272"/>
        <v>0</v>
      </c>
      <c r="AD488" s="66">
        <f t="shared" si="272"/>
        <v>0</v>
      </c>
      <c r="AE488" s="66">
        <f t="shared" si="272"/>
        <v>0</v>
      </c>
      <c r="AF488" s="66">
        <f t="shared" si="272"/>
        <v>0</v>
      </c>
      <c r="AG488" s="66">
        <f t="shared" si="272"/>
        <v>0</v>
      </c>
      <c r="AH488" s="66">
        <f t="shared" si="272"/>
        <v>0</v>
      </c>
      <c r="AI488" s="66">
        <f t="shared" si="272"/>
        <v>0</v>
      </c>
      <c r="AJ488" s="66">
        <f t="shared" si="272"/>
        <v>0</v>
      </c>
      <c r="AK488" s="66">
        <f t="shared" si="272"/>
        <v>0</v>
      </c>
      <c r="AL488" s="66">
        <f t="shared" si="272"/>
        <v>0</v>
      </c>
      <c r="AM488" s="66">
        <f t="shared" si="272"/>
        <v>0</v>
      </c>
      <c r="AN488" s="66">
        <f t="shared" si="272"/>
        <v>0</v>
      </c>
      <c r="AO488" s="66">
        <f t="shared" si="272"/>
        <v>0</v>
      </c>
      <c r="AP488" s="66">
        <f t="shared" si="272"/>
        <v>0</v>
      </c>
      <c r="AQ488" s="66">
        <f t="shared" si="272"/>
        <v>0</v>
      </c>
      <c r="AR488" s="66">
        <f t="shared" si="272"/>
        <v>0</v>
      </c>
      <c r="AS488" s="66">
        <f t="shared" si="272"/>
        <v>0</v>
      </c>
      <c r="AT488" s="66">
        <f t="shared" si="272"/>
        <v>0</v>
      </c>
      <c r="AU488" s="66">
        <f t="shared" si="272"/>
        <v>0</v>
      </c>
      <c r="AV488" s="66">
        <f t="shared" si="272"/>
        <v>0</v>
      </c>
      <c r="AW488" s="66">
        <f t="shared" si="272"/>
        <v>0</v>
      </c>
      <c r="AX488" s="66">
        <f t="shared" si="272"/>
        <v>0</v>
      </c>
      <c r="AY488" s="66">
        <f t="shared" si="272"/>
        <v>0</v>
      </c>
      <c r="AZ488" s="66">
        <f t="shared" si="272"/>
        <v>0</v>
      </c>
      <c r="BA488" s="66">
        <f t="shared" si="272"/>
        <v>0</v>
      </c>
      <c r="BB488" s="66">
        <f t="shared" si="272"/>
        <v>0</v>
      </c>
      <c r="BC488" s="66">
        <f t="shared" si="272"/>
        <v>0</v>
      </c>
      <c r="BD488" s="66">
        <f t="shared" si="272"/>
        <v>0</v>
      </c>
      <c r="BE488" s="66">
        <f t="shared" si="272"/>
        <v>0</v>
      </c>
      <c r="BF488" s="66">
        <f t="shared" si="272"/>
        <v>0</v>
      </c>
      <c r="BG488" s="66">
        <f t="shared" si="272"/>
        <v>0</v>
      </c>
      <c r="BH488" s="66">
        <f t="shared" si="272"/>
        <v>0</v>
      </c>
      <c r="BI488" s="66">
        <f t="shared" si="272"/>
        <v>0</v>
      </c>
      <c r="BJ488" s="66">
        <f t="shared" si="272"/>
        <v>0</v>
      </c>
      <c r="BK488" s="66">
        <f t="shared" si="272"/>
        <v>0</v>
      </c>
      <c r="BL488" s="66">
        <f t="shared" si="272"/>
        <v>0</v>
      </c>
      <c r="BM488" s="66">
        <f t="shared" si="272"/>
        <v>0</v>
      </c>
      <c r="BN488" s="66">
        <f t="shared" si="272"/>
        <v>0</v>
      </c>
      <c r="BO488" s="66">
        <f t="shared" si="272"/>
        <v>0</v>
      </c>
      <c r="BP488" s="66">
        <f t="shared" si="272"/>
        <v>0</v>
      </c>
      <c r="BQ488" s="66">
        <f t="shared" si="272"/>
        <v>0</v>
      </c>
      <c r="BR488" s="66">
        <f t="shared" si="272"/>
        <v>0</v>
      </c>
      <c r="BS488" s="66">
        <f t="shared" si="272"/>
        <v>0</v>
      </c>
      <c r="BT488" s="66">
        <f t="shared" si="272"/>
        <v>0</v>
      </c>
      <c r="BU488" s="66">
        <f t="shared" si="272"/>
        <v>0</v>
      </c>
      <c r="BV488" s="66">
        <f t="shared" si="272"/>
        <v>0</v>
      </c>
      <c r="BW488" s="66">
        <f t="shared" si="272"/>
        <v>0</v>
      </c>
      <c r="BX488" s="66">
        <f t="shared" ref="BX488:CF488" si="273">SUM(BX489:BX490)</f>
        <v>0</v>
      </c>
      <c r="BY488" s="66">
        <f t="shared" si="273"/>
        <v>0</v>
      </c>
      <c r="BZ488" s="66">
        <f t="shared" si="273"/>
        <v>0</v>
      </c>
      <c r="CA488" s="66">
        <f t="shared" si="273"/>
        <v>0</v>
      </c>
      <c r="CB488" s="66">
        <f t="shared" si="273"/>
        <v>0</v>
      </c>
      <c r="CC488" s="66">
        <f t="shared" si="273"/>
        <v>0</v>
      </c>
      <c r="CD488" s="66">
        <f t="shared" si="273"/>
        <v>0</v>
      </c>
      <c r="CE488" s="66">
        <f t="shared" si="273"/>
        <v>0</v>
      </c>
      <c r="CF488" s="66">
        <f t="shared" si="273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6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9"/>
        <v>147814.1</v>
      </c>
      <c r="K489" s="64"/>
      <c r="L489" s="64"/>
      <c r="M489" s="64">
        <v>73907.05</v>
      </c>
      <c r="N489" s="64"/>
      <c r="O489" s="64"/>
      <c r="P489" s="64"/>
      <c r="Q489" s="64">
        <v>73907.05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6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9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6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9"/>
        <v>0</v>
      </c>
      <c r="K491" s="66">
        <f>SUM(K492:K493)</f>
        <v>0</v>
      </c>
      <c r="L491" s="66">
        <f t="shared" ref="L491:BW491" si="274">SUM(L492:L493)</f>
        <v>0</v>
      </c>
      <c r="M491" s="66">
        <f t="shared" si="274"/>
        <v>0</v>
      </c>
      <c r="N491" s="66">
        <f t="shared" si="274"/>
        <v>0</v>
      </c>
      <c r="O491" s="66">
        <f t="shared" si="274"/>
        <v>0</v>
      </c>
      <c r="P491" s="66">
        <f t="shared" si="274"/>
        <v>0</v>
      </c>
      <c r="Q491" s="66">
        <f t="shared" si="274"/>
        <v>0</v>
      </c>
      <c r="R491" s="66">
        <f t="shared" si="274"/>
        <v>0</v>
      </c>
      <c r="S491" s="66">
        <f t="shared" si="274"/>
        <v>0</v>
      </c>
      <c r="T491" s="66">
        <f t="shared" si="274"/>
        <v>0</v>
      </c>
      <c r="U491" s="66">
        <f t="shared" si="274"/>
        <v>0</v>
      </c>
      <c r="V491" s="66">
        <f t="shared" si="274"/>
        <v>0</v>
      </c>
      <c r="W491" s="66">
        <f t="shared" si="274"/>
        <v>0</v>
      </c>
      <c r="X491" s="66">
        <f t="shared" si="274"/>
        <v>0</v>
      </c>
      <c r="Y491" s="66">
        <f t="shared" si="274"/>
        <v>0</v>
      </c>
      <c r="Z491" s="66">
        <f t="shared" si="274"/>
        <v>0</v>
      </c>
      <c r="AA491" s="66">
        <f t="shared" si="274"/>
        <v>0</v>
      </c>
      <c r="AB491" s="66">
        <f t="shared" si="274"/>
        <v>0</v>
      </c>
      <c r="AC491" s="66">
        <f t="shared" si="274"/>
        <v>0</v>
      </c>
      <c r="AD491" s="66">
        <f t="shared" si="274"/>
        <v>0</v>
      </c>
      <c r="AE491" s="66">
        <f t="shared" si="274"/>
        <v>0</v>
      </c>
      <c r="AF491" s="66">
        <f t="shared" si="274"/>
        <v>0</v>
      </c>
      <c r="AG491" s="66">
        <f t="shared" si="274"/>
        <v>0</v>
      </c>
      <c r="AH491" s="66">
        <f t="shared" si="274"/>
        <v>0</v>
      </c>
      <c r="AI491" s="66">
        <f t="shared" si="274"/>
        <v>0</v>
      </c>
      <c r="AJ491" s="66">
        <f t="shared" si="274"/>
        <v>0</v>
      </c>
      <c r="AK491" s="66">
        <f t="shared" si="274"/>
        <v>0</v>
      </c>
      <c r="AL491" s="66">
        <f t="shared" si="274"/>
        <v>0</v>
      </c>
      <c r="AM491" s="66">
        <f t="shared" si="274"/>
        <v>0</v>
      </c>
      <c r="AN491" s="66">
        <f t="shared" si="274"/>
        <v>0</v>
      </c>
      <c r="AO491" s="66">
        <f t="shared" si="274"/>
        <v>0</v>
      </c>
      <c r="AP491" s="66">
        <f t="shared" si="274"/>
        <v>0</v>
      </c>
      <c r="AQ491" s="66">
        <f t="shared" si="274"/>
        <v>0</v>
      </c>
      <c r="AR491" s="66">
        <f t="shared" si="274"/>
        <v>0</v>
      </c>
      <c r="AS491" s="66">
        <f t="shared" si="274"/>
        <v>0</v>
      </c>
      <c r="AT491" s="66">
        <f t="shared" si="274"/>
        <v>0</v>
      </c>
      <c r="AU491" s="66">
        <f t="shared" si="274"/>
        <v>0</v>
      </c>
      <c r="AV491" s="66">
        <f t="shared" si="274"/>
        <v>0</v>
      </c>
      <c r="AW491" s="66">
        <f t="shared" si="274"/>
        <v>0</v>
      </c>
      <c r="AX491" s="66">
        <f t="shared" si="274"/>
        <v>0</v>
      </c>
      <c r="AY491" s="66">
        <f t="shared" si="274"/>
        <v>0</v>
      </c>
      <c r="AZ491" s="66">
        <f t="shared" si="274"/>
        <v>0</v>
      </c>
      <c r="BA491" s="66">
        <f t="shared" si="274"/>
        <v>0</v>
      </c>
      <c r="BB491" s="66">
        <f t="shared" si="274"/>
        <v>0</v>
      </c>
      <c r="BC491" s="66">
        <f t="shared" si="274"/>
        <v>0</v>
      </c>
      <c r="BD491" s="66">
        <f t="shared" si="274"/>
        <v>0</v>
      </c>
      <c r="BE491" s="66">
        <f t="shared" si="274"/>
        <v>0</v>
      </c>
      <c r="BF491" s="66">
        <f t="shared" si="274"/>
        <v>0</v>
      </c>
      <c r="BG491" s="66">
        <f t="shared" si="274"/>
        <v>0</v>
      </c>
      <c r="BH491" s="66">
        <f t="shared" si="274"/>
        <v>0</v>
      </c>
      <c r="BI491" s="66">
        <f t="shared" si="274"/>
        <v>0</v>
      </c>
      <c r="BJ491" s="66">
        <f t="shared" si="274"/>
        <v>0</v>
      </c>
      <c r="BK491" s="66">
        <f t="shared" si="274"/>
        <v>0</v>
      </c>
      <c r="BL491" s="66">
        <f t="shared" si="274"/>
        <v>0</v>
      </c>
      <c r="BM491" s="66">
        <f t="shared" si="274"/>
        <v>0</v>
      </c>
      <c r="BN491" s="66">
        <f t="shared" si="274"/>
        <v>0</v>
      </c>
      <c r="BO491" s="66">
        <f t="shared" si="274"/>
        <v>0</v>
      </c>
      <c r="BP491" s="66">
        <f t="shared" si="274"/>
        <v>0</v>
      </c>
      <c r="BQ491" s="66">
        <f t="shared" si="274"/>
        <v>0</v>
      </c>
      <c r="BR491" s="66">
        <f t="shared" si="274"/>
        <v>0</v>
      </c>
      <c r="BS491" s="66">
        <f t="shared" si="274"/>
        <v>0</v>
      </c>
      <c r="BT491" s="66">
        <f t="shared" si="274"/>
        <v>0</v>
      </c>
      <c r="BU491" s="66">
        <f t="shared" si="274"/>
        <v>0</v>
      </c>
      <c r="BV491" s="66">
        <f t="shared" si="274"/>
        <v>0</v>
      </c>
      <c r="BW491" s="66">
        <f t="shared" si="274"/>
        <v>0</v>
      </c>
      <c r="BX491" s="66">
        <f t="shared" ref="BX491:CF491" si="275">SUM(BX492:BX493)</f>
        <v>0</v>
      </c>
      <c r="BY491" s="66">
        <f t="shared" si="275"/>
        <v>0</v>
      </c>
      <c r="BZ491" s="66">
        <f t="shared" si="275"/>
        <v>0</v>
      </c>
      <c r="CA491" s="66">
        <f t="shared" si="275"/>
        <v>0</v>
      </c>
      <c r="CB491" s="66">
        <f t="shared" si="275"/>
        <v>0</v>
      </c>
      <c r="CC491" s="66">
        <f t="shared" si="275"/>
        <v>0</v>
      </c>
      <c r="CD491" s="66">
        <f t="shared" si="275"/>
        <v>0</v>
      </c>
      <c r="CE491" s="66">
        <f t="shared" si="275"/>
        <v>0</v>
      </c>
      <c r="CF491" s="66">
        <f t="shared" si="275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6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9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6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9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6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6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9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6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6">C501+1</f>
        <v>4</v>
      </c>
      <c r="E501" s="133">
        <f t="shared" si="276"/>
        <v>5</v>
      </c>
      <c r="F501" s="133">
        <f t="shared" si="276"/>
        <v>6</v>
      </c>
      <c r="G501" s="133">
        <f t="shared" si="276"/>
        <v>7</v>
      </c>
      <c r="H501" s="133">
        <f t="shared" si="276"/>
        <v>8</v>
      </c>
      <c r="I501" s="133">
        <f t="shared" si="276"/>
        <v>9</v>
      </c>
      <c r="J501" s="133">
        <f t="shared" si="276"/>
        <v>10</v>
      </c>
      <c r="K501" s="133">
        <f t="shared" si="276"/>
        <v>11</v>
      </c>
      <c r="L501" s="133">
        <f t="shared" si="276"/>
        <v>12</v>
      </c>
      <c r="M501" s="133">
        <f t="shared" si="276"/>
        <v>13</v>
      </c>
      <c r="N501" s="133">
        <f t="shared" si="276"/>
        <v>14</v>
      </c>
      <c r="O501" s="133">
        <f t="shared" si="276"/>
        <v>15</v>
      </c>
      <c r="P501" s="133">
        <f t="shared" si="276"/>
        <v>16</v>
      </c>
      <c r="Q501" s="133">
        <f t="shared" si="276"/>
        <v>17</v>
      </c>
      <c r="R501" s="133">
        <f t="shared" si="276"/>
        <v>18</v>
      </c>
      <c r="S501" s="133">
        <f t="shared" si="276"/>
        <v>19</v>
      </c>
      <c r="T501" s="133">
        <f t="shared" si="276"/>
        <v>20</v>
      </c>
      <c r="U501" s="133">
        <f t="shared" si="276"/>
        <v>21</v>
      </c>
      <c r="V501" s="133">
        <f t="shared" si="276"/>
        <v>22</v>
      </c>
      <c r="W501" s="133">
        <f t="shared" si="276"/>
        <v>23</v>
      </c>
      <c r="X501" s="133">
        <f t="shared" si="276"/>
        <v>24</v>
      </c>
      <c r="Y501" s="133">
        <f t="shared" si="276"/>
        <v>25</v>
      </c>
      <c r="Z501" s="133">
        <f t="shared" si="276"/>
        <v>26</v>
      </c>
      <c r="AA501" s="133">
        <f t="shared" si="276"/>
        <v>27</v>
      </c>
      <c r="AB501" s="133">
        <f t="shared" si="276"/>
        <v>28</v>
      </c>
      <c r="AC501" s="133">
        <f t="shared" si="276"/>
        <v>29</v>
      </c>
      <c r="AD501" s="133">
        <f t="shared" si="276"/>
        <v>30</v>
      </c>
      <c r="AE501" s="133">
        <f t="shared" si="276"/>
        <v>31</v>
      </c>
      <c r="AF501" s="133">
        <f t="shared" si="276"/>
        <v>32</v>
      </c>
      <c r="AG501" s="133">
        <f t="shared" si="276"/>
        <v>33</v>
      </c>
      <c r="AH501" s="133">
        <f t="shared" si="276"/>
        <v>34</v>
      </c>
      <c r="AI501" s="133">
        <f t="shared" si="276"/>
        <v>35</v>
      </c>
      <c r="AJ501" s="133">
        <f t="shared" si="276"/>
        <v>36</v>
      </c>
      <c r="AK501" s="133">
        <f t="shared" si="276"/>
        <v>37</v>
      </c>
      <c r="AL501" s="133">
        <f t="shared" si="276"/>
        <v>38</v>
      </c>
      <c r="AM501" s="133">
        <f t="shared" si="276"/>
        <v>39</v>
      </c>
      <c r="AN501" s="133">
        <f t="shared" si="276"/>
        <v>40</v>
      </c>
      <c r="AO501" s="133">
        <f t="shared" si="276"/>
        <v>41</v>
      </c>
      <c r="AP501" s="133">
        <f t="shared" si="276"/>
        <v>42</v>
      </c>
      <c r="AQ501" s="133">
        <f t="shared" si="276"/>
        <v>43</v>
      </c>
      <c r="AR501" s="133">
        <f t="shared" si="276"/>
        <v>44</v>
      </c>
      <c r="AS501" s="133">
        <f t="shared" si="276"/>
        <v>45</v>
      </c>
      <c r="AT501" s="133">
        <f t="shared" si="276"/>
        <v>46</v>
      </c>
      <c r="AU501" s="133">
        <f t="shared" si="276"/>
        <v>47</v>
      </c>
      <c r="AV501" s="133">
        <f t="shared" si="276"/>
        <v>48</v>
      </c>
      <c r="AW501" s="133">
        <f t="shared" si="276"/>
        <v>49</v>
      </c>
      <c r="AX501" s="133">
        <f t="shared" si="276"/>
        <v>50</v>
      </c>
      <c r="AY501" s="133">
        <f t="shared" si="276"/>
        <v>51</v>
      </c>
      <c r="AZ501" s="133">
        <f t="shared" si="276"/>
        <v>52</v>
      </c>
      <c r="BA501" s="133">
        <f t="shared" si="276"/>
        <v>53</v>
      </c>
      <c r="BB501" s="133">
        <f t="shared" si="276"/>
        <v>54</v>
      </c>
      <c r="BC501" s="133">
        <f t="shared" si="276"/>
        <v>55</v>
      </c>
      <c r="BD501" s="133">
        <f t="shared" si="276"/>
        <v>56</v>
      </c>
      <c r="BE501" s="133">
        <f t="shared" si="276"/>
        <v>57</v>
      </c>
      <c r="BF501" s="133">
        <f t="shared" si="276"/>
        <v>58</v>
      </c>
      <c r="BG501" s="133">
        <f t="shared" si="276"/>
        <v>59</v>
      </c>
      <c r="BH501" s="133">
        <f t="shared" si="276"/>
        <v>60</v>
      </c>
      <c r="BI501" s="133">
        <f t="shared" si="276"/>
        <v>61</v>
      </c>
      <c r="BJ501" s="133">
        <f t="shared" si="276"/>
        <v>62</v>
      </c>
      <c r="BK501" s="133">
        <f t="shared" si="276"/>
        <v>63</v>
      </c>
      <c r="BL501" s="133">
        <f t="shared" si="276"/>
        <v>64</v>
      </c>
      <c r="BM501" s="133">
        <f t="shared" si="276"/>
        <v>65</v>
      </c>
      <c r="BN501" s="133">
        <f t="shared" si="276"/>
        <v>66</v>
      </c>
      <c r="BO501" s="133">
        <f t="shared" si="276"/>
        <v>67</v>
      </c>
      <c r="BP501" s="133">
        <f t="shared" ref="BP501:CF501" si="277">BO501+1</f>
        <v>68</v>
      </c>
      <c r="BQ501" s="133">
        <f t="shared" si="277"/>
        <v>69</v>
      </c>
      <c r="BR501" s="133">
        <f t="shared" si="277"/>
        <v>70</v>
      </c>
      <c r="BS501" s="133">
        <f t="shared" si="277"/>
        <v>71</v>
      </c>
      <c r="BT501" s="133">
        <f t="shared" si="277"/>
        <v>72</v>
      </c>
      <c r="BU501" s="133">
        <f t="shared" si="277"/>
        <v>73</v>
      </c>
      <c r="BV501" s="133">
        <f t="shared" si="277"/>
        <v>74</v>
      </c>
      <c r="BW501" s="133">
        <f t="shared" si="277"/>
        <v>75</v>
      </c>
      <c r="BX501" s="133">
        <f t="shared" si="277"/>
        <v>76</v>
      </c>
      <c r="BY501" s="133">
        <f t="shared" si="277"/>
        <v>77</v>
      </c>
      <c r="BZ501" s="133">
        <f t="shared" si="277"/>
        <v>78</v>
      </c>
      <c r="CA501" s="133">
        <f t="shared" si="277"/>
        <v>79</v>
      </c>
      <c r="CB501" s="133">
        <f t="shared" si="277"/>
        <v>80</v>
      </c>
      <c r="CC501" s="133">
        <f t="shared" si="277"/>
        <v>81</v>
      </c>
      <c r="CD501" s="133">
        <f t="shared" si="277"/>
        <v>82</v>
      </c>
      <c r="CE501" s="133">
        <f t="shared" si="277"/>
        <v>83</v>
      </c>
      <c r="CF501" s="133">
        <f t="shared" si="277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:מרץ-2021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8">L9</f>
        <v>קרן ט'</v>
      </c>
      <c r="M502" s="139" t="str">
        <f t="shared" si="278"/>
        <v>קרן י'</v>
      </c>
      <c r="N502" s="139" t="str">
        <f t="shared" si="278"/>
        <v>קרן י' פוליסות שהונפקו לאחר 1.1.04</v>
      </c>
      <c r="O502" s="139" t="str">
        <f t="shared" si="278"/>
        <v>הכשרה -אג"ח ממשלת ישראל</v>
      </c>
      <c r="P502" s="139" t="str">
        <f t="shared" si="278"/>
        <v>הכשרה -מניות</v>
      </c>
      <c r="Q502" s="139" t="str">
        <f t="shared" si="278"/>
        <v>הכשרה -כללי</v>
      </c>
      <c r="R502" s="139" t="str">
        <f t="shared" si="278"/>
        <v>הכשרה -שקלי טווח קצר</v>
      </c>
      <c r="S502" s="139" t="str">
        <f t="shared" si="278"/>
        <v xml:space="preserve">הכשרה -אלטשולר שחם-אג"ח ממשלת ישראל </v>
      </c>
      <c r="T502" s="139" t="str">
        <f t="shared" si="278"/>
        <v>הכשרה -אלטשולר שחם-מניות</v>
      </c>
      <c r="U502" s="139" t="str">
        <f t="shared" si="278"/>
        <v xml:space="preserve">הכשרה -אלטשולר שחם-כללי </v>
      </c>
      <c r="V502" s="139" t="str">
        <f t="shared" si="278"/>
        <v>הכשרה -פסגות-אג"ח ממשלת ישראל</v>
      </c>
      <c r="W502" s="139" t="str">
        <f t="shared" si="278"/>
        <v>הכשרה -פסגות-מניות</v>
      </c>
      <c r="X502" s="139" t="str">
        <f t="shared" si="278"/>
        <v xml:space="preserve">הכשרה -פסגות-כללי </v>
      </c>
      <c r="Y502" s="139" t="str">
        <f t="shared" si="278"/>
        <v>הכשרה - מיטב דש-  אג"ח ממשלת ישראל</v>
      </c>
      <c r="Z502" s="139" t="str">
        <f t="shared" si="278"/>
        <v>הכשרה- מיטב דש - מניות</v>
      </c>
      <c r="AA502" s="139" t="str">
        <f t="shared" si="278"/>
        <v>הכשרה - מיטב דש -כללי</v>
      </c>
      <c r="AB502" s="139" t="str">
        <f t="shared" si="278"/>
        <v>הכשרה -ילין לפידות-אג"ח ממשלת ישראל</v>
      </c>
      <c r="AC502" s="139" t="str">
        <f t="shared" si="278"/>
        <v>הכשרה -ילין לפידות-מניות</v>
      </c>
      <c r="AD502" s="139" t="str">
        <f t="shared" si="278"/>
        <v>הכשרה -ילין לפידות-כללי</v>
      </c>
      <c r="AE502" s="139" t="str">
        <f t="shared" si="278"/>
        <v>הכשרה-לבני 50 ומטה</v>
      </c>
      <c r="AF502" s="139" t="str">
        <f t="shared" si="278"/>
        <v>הכשרה- לבני 50-60</v>
      </c>
      <c r="AG502" s="139" t="str">
        <f t="shared" si="278"/>
        <v>הכשרה-לבני 60 ומעלה</v>
      </c>
      <c r="AH502" s="139" t="str">
        <f t="shared" si="278"/>
        <v>הכשרה מסלול בסיסי למקבלי קצבה</v>
      </c>
      <c r="AI502" s="139" t="e">
        <f t="shared" ca="1" si="278"/>
        <v>#REF!</v>
      </c>
      <c r="AJ502" s="139" t="e">
        <f t="shared" ca="1" si="278"/>
        <v>#REF!</v>
      </c>
      <c r="AK502" s="139" t="e">
        <f t="shared" ca="1" si="278"/>
        <v>#REF!</v>
      </c>
      <c r="AL502" s="139" t="e">
        <f t="shared" ca="1" si="278"/>
        <v>#REF!</v>
      </c>
      <c r="AM502" s="139" t="e">
        <f t="shared" ca="1" si="278"/>
        <v>#REF!</v>
      </c>
      <c r="AN502" s="139" t="e">
        <f t="shared" ca="1" si="278"/>
        <v>#REF!</v>
      </c>
      <c r="AO502" s="139" t="e">
        <f t="shared" ca="1" si="278"/>
        <v>#REF!</v>
      </c>
      <c r="AP502" s="139" t="e">
        <f t="shared" ca="1" si="278"/>
        <v>#REF!</v>
      </c>
      <c r="AQ502" s="139" t="e">
        <f t="shared" ca="1" si="278"/>
        <v>#REF!</v>
      </c>
      <c r="AR502" s="139" t="e">
        <f t="shared" ca="1" si="278"/>
        <v>#REF!</v>
      </c>
      <c r="AS502" s="139" t="e">
        <f t="shared" ca="1" si="278"/>
        <v>#REF!</v>
      </c>
      <c r="AT502" s="139" t="e">
        <f t="shared" ca="1" si="278"/>
        <v>#REF!</v>
      </c>
      <c r="AU502" s="139" t="e">
        <f t="shared" ca="1" si="278"/>
        <v>#REF!</v>
      </c>
      <c r="AV502" s="139" t="e">
        <f t="shared" ca="1" si="278"/>
        <v>#REF!</v>
      </c>
      <c r="AW502" s="139" t="e">
        <f t="shared" ca="1" si="278"/>
        <v>#REF!</v>
      </c>
      <c r="AX502" s="139" t="e">
        <f t="shared" ca="1" si="278"/>
        <v>#REF!</v>
      </c>
      <c r="AY502" s="139" t="e">
        <f t="shared" ca="1" si="278"/>
        <v>#REF!</v>
      </c>
      <c r="AZ502" s="139" t="e">
        <f t="shared" ca="1" si="278"/>
        <v>#REF!</v>
      </c>
      <c r="BA502" s="139" t="e">
        <f t="shared" ca="1" si="278"/>
        <v>#REF!</v>
      </c>
      <c r="BB502" s="139" t="e">
        <f t="shared" ca="1" si="278"/>
        <v>#REF!</v>
      </c>
      <c r="BC502" s="139" t="e">
        <f t="shared" ca="1" si="278"/>
        <v>#REF!</v>
      </c>
      <c r="BD502" s="139" t="e">
        <f t="shared" ca="1" si="278"/>
        <v>#REF!</v>
      </c>
      <c r="BE502" s="139" t="e">
        <f t="shared" ca="1" si="278"/>
        <v>#REF!</v>
      </c>
      <c r="BF502" s="139" t="e">
        <f t="shared" ca="1" si="278"/>
        <v>#REF!</v>
      </c>
      <c r="BG502" s="139" t="e">
        <f t="shared" ca="1" si="278"/>
        <v>#REF!</v>
      </c>
      <c r="BH502" s="139" t="e">
        <f t="shared" ca="1" si="278"/>
        <v>#REF!</v>
      </c>
      <c r="BI502" s="139" t="e">
        <f t="shared" ca="1" si="278"/>
        <v>#REF!</v>
      </c>
      <c r="BJ502" s="139" t="e">
        <f t="shared" ca="1" si="278"/>
        <v>#REF!</v>
      </c>
      <c r="BK502" s="139" t="e">
        <f t="shared" ca="1" si="278"/>
        <v>#REF!</v>
      </c>
      <c r="BL502" s="139" t="e">
        <f t="shared" ca="1" si="278"/>
        <v>#REF!</v>
      </c>
      <c r="BM502" s="139" t="e">
        <f t="shared" ca="1" si="278"/>
        <v>#REF!</v>
      </c>
      <c r="BN502" s="139" t="e">
        <f t="shared" ca="1" si="278"/>
        <v>#REF!</v>
      </c>
      <c r="BO502" s="139" t="e">
        <f t="shared" ca="1" si="278"/>
        <v>#REF!</v>
      </c>
      <c r="BP502" s="139" t="e">
        <f t="shared" ca="1" si="278"/>
        <v>#REF!</v>
      </c>
      <c r="BQ502" s="139" t="e">
        <f t="shared" ca="1" si="278"/>
        <v>#REF!</v>
      </c>
      <c r="BR502" s="139" t="e">
        <f t="shared" ca="1" si="278"/>
        <v>#REF!</v>
      </c>
      <c r="BS502" s="139" t="e">
        <f t="shared" ca="1" si="278"/>
        <v>#REF!</v>
      </c>
      <c r="BT502" s="139" t="e">
        <f t="shared" ca="1" si="278"/>
        <v>#REF!</v>
      </c>
      <c r="BU502" s="139" t="e">
        <f t="shared" ca="1" si="278"/>
        <v>#REF!</v>
      </c>
      <c r="BV502" s="139" t="e">
        <f t="shared" ca="1" si="278"/>
        <v>#REF!</v>
      </c>
      <c r="BW502" s="139" t="e">
        <f t="shared" ca="1" si="278"/>
        <v>#REF!</v>
      </c>
      <c r="BX502" s="139" t="e">
        <f t="shared" ca="1" si="278"/>
        <v>#REF!</v>
      </c>
      <c r="BY502" s="139" t="e">
        <f t="shared" ca="1" si="278"/>
        <v>#REF!</v>
      </c>
      <c r="BZ502" s="139" t="e">
        <f t="shared" ca="1" si="278"/>
        <v>#REF!</v>
      </c>
      <c r="CA502" s="139" t="e">
        <f t="shared" ca="1" si="278"/>
        <v>#REF!</v>
      </c>
      <c r="CB502" s="139" t="e">
        <f t="shared" ca="1" si="278"/>
        <v>#REF!</v>
      </c>
      <c r="CC502" s="139" t="e">
        <f t="shared" ca="1" si="278"/>
        <v>#REF!</v>
      </c>
      <c r="CD502" s="139" t="e">
        <f t="shared" ca="1" si="278"/>
        <v>#REF!</v>
      </c>
      <c r="CE502" s="139" t="e">
        <f t="shared" ca="1" si="278"/>
        <v>#REF!</v>
      </c>
      <c r="CF502" s="139" t="e">
        <f t="shared" ca="1" si="278"/>
        <v>#REF!</v>
      </c>
      <c r="CG502" s="139" t="str">
        <f t="shared" si="278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 t="shared" ref="J503:S512" si="279">VLOOKUP($A503,$A$10:$CK$500,J$501,0)</f>
        <v>21250380.908450522</v>
      </c>
      <c r="K503" s="147">
        <f t="shared" si="279"/>
        <v>0</v>
      </c>
      <c r="L503" s="147">
        <f t="shared" si="279"/>
        <v>76458.63</v>
      </c>
      <c r="M503" s="147">
        <f t="shared" si="279"/>
        <v>1901445.22</v>
      </c>
      <c r="N503" s="147">
        <f t="shared" si="279"/>
        <v>0</v>
      </c>
      <c r="O503" s="147">
        <f t="shared" si="279"/>
        <v>346729.89899999998</v>
      </c>
      <c r="P503" s="147">
        <f t="shared" si="279"/>
        <v>234363.51699999999</v>
      </c>
      <c r="Q503" s="147">
        <f t="shared" si="279"/>
        <v>3622760.7518730927</v>
      </c>
      <c r="R503" s="147">
        <f t="shared" si="279"/>
        <v>197350.655</v>
      </c>
      <c r="S503" s="147">
        <f t="shared" si="279"/>
        <v>1086372.4450000001</v>
      </c>
      <c r="T503" s="147">
        <f t="shared" ref="T503:AC512" si="280">VLOOKUP($A503,$A$10:$CK$500,T$501,0)</f>
        <v>987389.66599999997</v>
      </c>
      <c r="U503" s="147">
        <f t="shared" si="280"/>
        <v>6196483.9359999998</v>
      </c>
      <c r="V503" s="147">
        <f t="shared" si="280"/>
        <v>0</v>
      </c>
      <c r="W503" s="147">
        <f t="shared" si="280"/>
        <v>0</v>
      </c>
      <c r="X503" s="147">
        <f t="shared" si="280"/>
        <v>0</v>
      </c>
      <c r="Y503" s="147">
        <f t="shared" si="280"/>
        <v>228867.99299999999</v>
      </c>
      <c r="Z503" s="147">
        <f t="shared" si="280"/>
        <v>215282.277</v>
      </c>
      <c r="AA503" s="147">
        <f t="shared" si="280"/>
        <v>747593.55700000003</v>
      </c>
      <c r="AB503" s="147">
        <f t="shared" si="280"/>
        <v>336579.21500000003</v>
      </c>
      <c r="AC503" s="147">
        <f t="shared" si="280"/>
        <v>220084.90700000001</v>
      </c>
      <c r="AD503" s="147">
        <f t="shared" ref="AD503:AM512" si="281">VLOOKUP($A503,$A$10:$CK$500,AD$501,0)</f>
        <v>2110658.0929999999</v>
      </c>
      <c r="AE503" s="147">
        <f t="shared" si="281"/>
        <v>294920.66200000001</v>
      </c>
      <c r="AF503" s="147">
        <f t="shared" si="281"/>
        <v>115055.47100000001</v>
      </c>
      <c r="AG503" s="147">
        <f t="shared" si="281"/>
        <v>79685.612999999998</v>
      </c>
      <c r="AH503" s="147">
        <f t="shared" si="281"/>
        <v>135117.60757742391</v>
      </c>
      <c r="AI503" s="147">
        <f t="shared" si="281"/>
        <v>31764.013999999999</v>
      </c>
      <c r="AJ503" s="147">
        <f t="shared" si="281"/>
        <v>181591.25599999999</v>
      </c>
      <c r="AK503" s="147">
        <f t="shared" si="281"/>
        <v>1595191.7560000001</v>
      </c>
      <c r="AL503" s="147">
        <f t="shared" si="281"/>
        <v>308633.76699999999</v>
      </c>
      <c r="AM503" s="147">
        <f t="shared" si="281"/>
        <v>0</v>
      </c>
      <c r="AN503" s="147">
        <f t="shared" ref="AN503:AW512" si="282">VLOOKUP($A503,$A$10:$CK$500,AN$501,0)</f>
        <v>0</v>
      </c>
      <c r="AO503" s="147">
        <f t="shared" si="282"/>
        <v>0</v>
      </c>
      <c r="AP503" s="147">
        <f t="shared" si="282"/>
        <v>0</v>
      </c>
      <c r="AQ503" s="147">
        <f t="shared" si="282"/>
        <v>0</v>
      </c>
      <c r="AR503" s="147">
        <f t="shared" si="282"/>
        <v>0</v>
      </c>
      <c r="AS503" s="147">
        <f t="shared" si="282"/>
        <v>0</v>
      </c>
      <c r="AT503" s="147">
        <f t="shared" si="282"/>
        <v>0</v>
      </c>
      <c r="AU503" s="147">
        <f t="shared" si="282"/>
        <v>0</v>
      </c>
      <c r="AV503" s="147">
        <f t="shared" si="282"/>
        <v>0</v>
      </c>
      <c r="AW503" s="147">
        <f t="shared" si="282"/>
        <v>0</v>
      </c>
      <c r="AX503" s="147">
        <f t="shared" ref="AX503:BG512" si="283">VLOOKUP($A503,$A$10:$CK$500,AX$501,0)</f>
        <v>0</v>
      </c>
      <c r="AY503" s="147">
        <f t="shared" si="283"/>
        <v>0</v>
      </c>
      <c r="AZ503" s="147">
        <f t="shared" si="283"/>
        <v>0</v>
      </c>
      <c r="BA503" s="147">
        <f t="shared" si="283"/>
        <v>0</v>
      </c>
      <c r="BB503" s="147">
        <f t="shared" si="283"/>
        <v>0</v>
      </c>
      <c r="BC503" s="147">
        <f t="shared" si="283"/>
        <v>0</v>
      </c>
      <c r="BD503" s="147">
        <f t="shared" si="283"/>
        <v>0</v>
      </c>
      <c r="BE503" s="147">
        <f t="shared" si="283"/>
        <v>0</v>
      </c>
      <c r="BF503" s="147">
        <f t="shared" si="283"/>
        <v>0</v>
      </c>
      <c r="BG503" s="147">
        <f t="shared" si="283"/>
        <v>0</v>
      </c>
      <c r="BH503" s="147">
        <f t="shared" ref="BH503:BQ512" si="284">VLOOKUP($A503,$A$10:$CK$500,BH$501,0)</f>
        <v>0</v>
      </c>
      <c r="BI503" s="147">
        <f t="shared" si="284"/>
        <v>0</v>
      </c>
      <c r="BJ503" s="147">
        <f t="shared" si="284"/>
        <v>0</v>
      </c>
      <c r="BK503" s="147">
        <f t="shared" si="284"/>
        <v>0</v>
      </c>
      <c r="BL503" s="147">
        <f t="shared" si="284"/>
        <v>0</v>
      </c>
      <c r="BM503" s="147">
        <f t="shared" si="284"/>
        <v>0</v>
      </c>
      <c r="BN503" s="147">
        <f t="shared" si="284"/>
        <v>0</v>
      </c>
      <c r="BO503" s="147">
        <f t="shared" si="284"/>
        <v>0</v>
      </c>
      <c r="BP503" s="147">
        <f t="shared" si="284"/>
        <v>0</v>
      </c>
      <c r="BQ503" s="147">
        <f t="shared" si="284"/>
        <v>0</v>
      </c>
      <c r="BR503" s="147">
        <f t="shared" ref="BR503:CA512" si="285">VLOOKUP($A503,$A$10:$CK$500,BR$501,0)</f>
        <v>0</v>
      </c>
      <c r="BS503" s="147">
        <f t="shared" si="285"/>
        <v>0</v>
      </c>
      <c r="BT503" s="147">
        <f t="shared" si="285"/>
        <v>0</v>
      </c>
      <c r="BU503" s="147">
        <f t="shared" si="285"/>
        <v>0</v>
      </c>
      <c r="BV503" s="147">
        <f t="shared" si="285"/>
        <v>0</v>
      </c>
      <c r="BW503" s="147">
        <f t="shared" si="285"/>
        <v>0</v>
      </c>
      <c r="BX503" s="147">
        <f t="shared" si="285"/>
        <v>0</v>
      </c>
      <c r="BY503" s="147">
        <f t="shared" si="285"/>
        <v>0</v>
      </c>
      <c r="BZ503" s="147">
        <f t="shared" si="285"/>
        <v>0</v>
      </c>
      <c r="CA503" s="147">
        <f t="shared" si="285"/>
        <v>0</v>
      </c>
      <c r="CB503" s="147">
        <f t="shared" ref="CB503:CG512" si="286">VLOOKUP($A503,$A$10:$CK$500,CB$501,0)</f>
        <v>0</v>
      </c>
      <c r="CC503" s="147">
        <f t="shared" si="286"/>
        <v>0</v>
      </c>
      <c r="CD503" s="147">
        <f t="shared" si="286"/>
        <v>0</v>
      </c>
      <c r="CE503" s="147">
        <f t="shared" si="286"/>
        <v>0</v>
      </c>
      <c r="CF503" s="147">
        <f t="shared" si="286"/>
        <v>0</v>
      </c>
      <c r="CG503" s="147">
        <f t="shared" si="286"/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 t="shared" si="279"/>
        <v>2045861.618450515</v>
      </c>
      <c r="K504" s="147">
        <f t="shared" si="279"/>
        <v>0</v>
      </c>
      <c r="L504" s="147">
        <f t="shared" si="279"/>
        <v>3690.32</v>
      </c>
      <c r="M504" s="147">
        <f t="shared" si="279"/>
        <v>258246.99999999997</v>
      </c>
      <c r="N504" s="147">
        <f t="shared" si="279"/>
        <v>0</v>
      </c>
      <c r="O504" s="147">
        <f t="shared" si="279"/>
        <v>17317.529000000039</v>
      </c>
      <c r="P504" s="147">
        <f t="shared" si="279"/>
        <v>35830.42700000004</v>
      </c>
      <c r="Q504" s="147">
        <f t="shared" si="279"/>
        <v>737528.35187309328</v>
      </c>
      <c r="R504" s="147">
        <f t="shared" si="279"/>
        <v>9183.9050000000097</v>
      </c>
      <c r="S504" s="147">
        <f t="shared" si="279"/>
        <v>71428.995000000214</v>
      </c>
      <c r="T504" s="147">
        <f t="shared" si="280"/>
        <v>46235.075999999986</v>
      </c>
      <c r="U504" s="147">
        <f t="shared" si="280"/>
        <v>216563.80599999768</v>
      </c>
      <c r="V504" s="147">
        <f t="shared" si="280"/>
        <v>0</v>
      </c>
      <c r="W504" s="147">
        <f t="shared" si="280"/>
        <v>0</v>
      </c>
      <c r="X504" s="147">
        <f t="shared" si="280"/>
        <v>0</v>
      </c>
      <c r="Y504" s="147">
        <f t="shared" si="280"/>
        <v>22036.723000000002</v>
      </c>
      <c r="Z504" s="147">
        <f t="shared" si="280"/>
        <v>9683.6570000000011</v>
      </c>
      <c r="AA504" s="147">
        <f t="shared" si="280"/>
        <v>71522.05699999987</v>
      </c>
      <c r="AB504" s="147">
        <f t="shared" si="280"/>
        <v>16574.474999999951</v>
      </c>
      <c r="AC504" s="147">
        <f t="shared" si="280"/>
        <v>27415.426999999989</v>
      </c>
      <c r="AD504" s="147">
        <f t="shared" si="281"/>
        <v>145948.4430000002</v>
      </c>
      <c r="AE504" s="147">
        <f t="shared" si="281"/>
        <v>46566.542000000023</v>
      </c>
      <c r="AF504" s="147">
        <f t="shared" si="281"/>
        <v>18218.92099999998</v>
      </c>
      <c r="AG504" s="147">
        <f t="shared" si="281"/>
        <v>13106.672999999981</v>
      </c>
      <c r="AH504" s="147">
        <f t="shared" si="281"/>
        <v>20573.757577423898</v>
      </c>
      <c r="AI504" s="147">
        <f t="shared" si="281"/>
        <v>1411.9539999999972</v>
      </c>
      <c r="AJ504" s="147">
        <f t="shared" si="281"/>
        <v>14287.045999999977</v>
      </c>
      <c r="AK504" s="147">
        <f t="shared" si="281"/>
        <v>188662.36600000007</v>
      </c>
      <c r="AL504" s="147">
        <f t="shared" si="281"/>
        <v>53828.166999999958</v>
      </c>
      <c r="AM504" s="147">
        <f t="shared" si="281"/>
        <v>0</v>
      </c>
      <c r="AN504" s="147">
        <f t="shared" si="282"/>
        <v>0</v>
      </c>
      <c r="AO504" s="147">
        <f t="shared" si="282"/>
        <v>0</v>
      </c>
      <c r="AP504" s="147">
        <f t="shared" si="282"/>
        <v>0</v>
      </c>
      <c r="AQ504" s="147">
        <f t="shared" si="282"/>
        <v>0</v>
      </c>
      <c r="AR504" s="147">
        <f t="shared" si="282"/>
        <v>0</v>
      </c>
      <c r="AS504" s="147">
        <f t="shared" si="282"/>
        <v>0</v>
      </c>
      <c r="AT504" s="147">
        <f t="shared" si="282"/>
        <v>0</v>
      </c>
      <c r="AU504" s="147">
        <f t="shared" si="282"/>
        <v>0</v>
      </c>
      <c r="AV504" s="147">
        <f t="shared" si="282"/>
        <v>0</v>
      </c>
      <c r="AW504" s="147">
        <f t="shared" si="282"/>
        <v>0</v>
      </c>
      <c r="AX504" s="147">
        <f t="shared" si="283"/>
        <v>0</v>
      </c>
      <c r="AY504" s="147">
        <f t="shared" si="283"/>
        <v>0</v>
      </c>
      <c r="AZ504" s="147">
        <f t="shared" si="283"/>
        <v>0</v>
      </c>
      <c r="BA504" s="147">
        <f t="shared" si="283"/>
        <v>0</v>
      </c>
      <c r="BB504" s="147">
        <f t="shared" si="283"/>
        <v>0</v>
      </c>
      <c r="BC504" s="147">
        <f t="shared" si="283"/>
        <v>0</v>
      </c>
      <c r="BD504" s="147">
        <f t="shared" si="283"/>
        <v>0</v>
      </c>
      <c r="BE504" s="147">
        <f t="shared" si="283"/>
        <v>0</v>
      </c>
      <c r="BF504" s="147">
        <f t="shared" si="283"/>
        <v>0</v>
      </c>
      <c r="BG504" s="147">
        <f t="shared" si="283"/>
        <v>0</v>
      </c>
      <c r="BH504" s="147">
        <f t="shared" si="284"/>
        <v>0</v>
      </c>
      <c r="BI504" s="147">
        <f t="shared" si="284"/>
        <v>0</v>
      </c>
      <c r="BJ504" s="147">
        <f t="shared" si="284"/>
        <v>0</v>
      </c>
      <c r="BK504" s="147">
        <f t="shared" si="284"/>
        <v>0</v>
      </c>
      <c r="BL504" s="147">
        <f t="shared" si="284"/>
        <v>0</v>
      </c>
      <c r="BM504" s="147">
        <f t="shared" si="284"/>
        <v>0</v>
      </c>
      <c r="BN504" s="147">
        <f t="shared" si="284"/>
        <v>0</v>
      </c>
      <c r="BO504" s="147">
        <f t="shared" si="284"/>
        <v>0</v>
      </c>
      <c r="BP504" s="147">
        <f t="shared" si="284"/>
        <v>0</v>
      </c>
      <c r="BQ504" s="147">
        <f t="shared" si="284"/>
        <v>0</v>
      </c>
      <c r="BR504" s="147">
        <f t="shared" si="285"/>
        <v>0</v>
      </c>
      <c r="BS504" s="147">
        <f t="shared" si="285"/>
        <v>0</v>
      </c>
      <c r="BT504" s="147">
        <f t="shared" si="285"/>
        <v>0</v>
      </c>
      <c r="BU504" s="147">
        <f t="shared" si="285"/>
        <v>0</v>
      </c>
      <c r="BV504" s="147">
        <f t="shared" si="285"/>
        <v>0</v>
      </c>
      <c r="BW504" s="147">
        <f t="shared" si="285"/>
        <v>0</v>
      </c>
      <c r="BX504" s="147">
        <f t="shared" si="285"/>
        <v>0</v>
      </c>
      <c r="BY504" s="147">
        <f t="shared" si="285"/>
        <v>0</v>
      </c>
      <c r="BZ504" s="147">
        <f t="shared" si="285"/>
        <v>0</v>
      </c>
      <c r="CA504" s="147">
        <f t="shared" si="285"/>
        <v>0</v>
      </c>
      <c r="CB504" s="147">
        <f t="shared" si="286"/>
        <v>0</v>
      </c>
      <c r="CC504" s="147">
        <f t="shared" si="286"/>
        <v>0</v>
      </c>
      <c r="CD504" s="147">
        <f t="shared" si="286"/>
        <v>0</v>
      </c>
      <c r="CE504" s="147">
        <f t="shared" si="286"/>
        <v>0</v>
      </c>
      <c r="CF504" s="147">
        <f t="shared" si="286"/>
        <v>0</v>
      </c>
      <c r="CG504" s="147">
        <f t="shared" si="286"/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 t="shared" si="279"/>
        <v>18817217.130000006</v>
      </c>
      <c r="K505" s="147">
        <f t="shared" si="279"/>
        <v>0</v>
      </c>
      <c r="L505" s="147">
        <f t="shared" si="279"/>
        <v>71845.62</v>
      </c>
      <c r="M505" s="147">
        <f t="shared" si="279"/>
        <v>1526652.04</v>
      </c>
      <c r="N505" s="147">
        <f t="shared" si="279"/>
        <v>0</v>
      </c>
      <c r="O505" s="147">
        <f t="shared" si="279"/>
        <v>323802.70999999996</v>
      </c>
      <c r="P505" s="147">
        <f t="shared" si="279"/>
        <v>198066.28999999998</v>
      </c>
      <c r="Q505" s="147">
        <f t="shared" si="279"/>
        <v>2759308.09</v>
      </c>
      <c r="R505" s="147">
        <f t="shared" si="279"/>
        <v>186660.8</v>
      </c>
      <c r="S505" s="147">
        <f t="shared" si="279"/>
        <v>1010548.4699999999</v>
      </c>
      <c r="T505" s="147">
        <f t="shared" si="280"/>
        <v>941154.59</v>
      </c>
      <c r="U505" s="147">
        <f t="shared" si="280"/>
        <v>5910877.8500000015</v>
      </c>
      <c r="V505" s="147">
        <f t="shared" si="280"/>
        <v>0</v>
      </c>
      <c r="W505" s="147">
        <f t="shared" si="280"/>
        <v>0</v>
      </c>
      <c r="X505" s="147">
        <f t="shared" si="280"/>
        <v>0</v>
      </c>
      <c r="Y505" s="147">
        <f t="shared" si="280"/>
        <v>206312.47</v>
      </c>
      <c r="Z505" s="147">
        <f t="shared" si="280"/>
        <v>205598.62</v>
      </c>
      <c r="AA505" s="147">
        <f t="shared" si="280"/>
        <v>668938.32000000007</v>
      </c>
      <c r="AB505" s="147">
        <f t="shared" si="280"/>
        <v>315643.03000000003</v>
      </c>
      <c r="AC505" s="147">
        <f t="shared" si="280"/>
        <v>192669.48</v>
      </c>
      <c r="AD505" s="147">
        <f t="shared" si="281"/>
        <v>1928484.7299999997</v>
      </c>
      <c r="AE505" s="147">
        <f t="shared" si="281"/>
        <v>243796.88999999998</v>
      </c>
      <c r="AF505" s="147">
        <f t="shared" si="281"/>
        <v>95441.310000000012</v>
      </c>
      <c r="AG505" s="147">
        <f t="shared" si="281"/>
        <v>65347.420000000006</v>
      </c>
      <c r="AH505" s="147">
        <f t="shared" si="281"/>
        <v>114048.03000000001</v>
      </c>
      <c r="AI505" s="147">
        <f t="shared" si="281"/>
        <v>30352.06</v>
      </c>
      <c r="AJ505" s="147">
        <f t="shared" si="281"/>
        <v>167304.21000000002</v>
      </c>
      <c r="AK505" s="147">
        <f t="shared" si="281"/>
        <v>1399558.5</v>
      </c>
      <c r="AL505" s="147">
        <f t="shared" si="281"/>
        <v>254805.6</v>
      </c>
      <c r="AM505" s="147">
        <f t="shared" si="281"/>
        <v>0</v>
      </c>
      <c r="AN505" s="147">
        <f t="shared" si="282"/>
        <v>0</v>
      </c>
      <c r="AO505" s="147">
        <f t="shared" si="282"/>
        <v>0</v>
      </c>
      <c r="AP505" s="147">
        <f t="shared" si="282"/>
        <v>0</v>
      </c>
      <c r="AQ505" s="147">
        <f t="shared" si="282"/>
        <v>0</v>
      </c>
      <c r="AR505" s="147">
        <f t="shared" si="282"/>
        <v>0</v>
      </c>
      <c r="AS505" s="147">
        <f t="shared" si="282"/>
        <v>0</v>
      </c>
      <c r="AT505" s="147">
        <f t="shared" si="282"/>
        <v>0</v>
      </c>
      <c r="AU505" s="147">
        <f t="shared" si="282"/>
        <v>0</v>
      </c>
      <c r="AV505" s="147">
        <f t="shared" si="282"/>
        <v>0</v>
      </c>
      <c r="AW505" s="147">
        <f t="shared" si="282"/>
        <v>0</v>
      </c>
      <c r="AX505" s="147">
        <f t="shared" si="283"/>
        <v>0</v>
      </c>
      <c r="AY505" s="147">
        <f t="shared" si="283"/>
        <v>0</v>
      </c>
      <c r="AZ505" s="147">
        <f t="shared" si="283"/>
        <v>0</v>
      </c>
      <c r="BA505" s="147">
        <f t="shared" si="283"/>
        <v>0</v>
      </c>
      <c r="BB505" s="147">
        <f t="shared" si="283"/>
        <v>0</v>
      </c>
      <c r="BC505" s="147">
        <f t="shared" si="283"/>
        <v>0</v>
      </c>
      <c r="BD505" s="147">
        <f t="shared" si="283"/>
        <v>0</v>
      </c>
      <c r="BE505" s="147">
        <f t="shared" si="283"/>
        <v>0</v>
      </c>
      <c r="BF505" s="147">
        <f t="shared" si="283"/>
        <v>0</v>
      </c>
      <c r="BG505" s="147">
        <f t="shared" si="283"/>
        <v>0</v>
      </c>
      <c r="BH505" s="147">
        <f t="shared" si="284"/>
        <v>0</v>
      </c>
      <c r="BI505" s="147">
        <f t="shared" si="284"/>
        <v>0</v>
      </c>
      <c r="BJ505" s="147">
        <f t="shared" si="284"/>
        <v>0</v>
      </c>
      <c r="BK505" s="147">
        <f t="shared" si="284"/>
        <v>0</v>
      </c>
      <c r="BL505" s="147">
        <f t="shared" si="284"/>
        <v>0</v>
      </c>
      <c r="BM505" s="147">
        <f t="shared" si="284"/>
        <v>0</v>
      </c>
      <c r="BN505" s="147">
        <f t="shared" si="284"/>
        <v>0</v>
      </c>
      <c r="BO505" s="147">
        <f t="shared" si="284"/>
        <v>0</v>
      </c>
      <c r="BP505" s="147">
        <f t="shared" si="284"/>
        <v>0</v>
      </c>
      <c r="BQ505" s="147">
        <f t="shared" si="284"/>
        <v>0</v>
      </c>
      <c r="BR505" s="147">
        <f t="shared" si="285"/>
        <v>0</v>
      </c>
      <c r="BS505" s="147">
        <f t="shared" si="285"/>
        <v>0</v>
      </c>
      <c r="BT505" s="147">
        <f t="shared" si="285"/>
        <v>0</v>
      </c>
      <c r="BU505" s="147">
        <f t="shared" si="285"/>
        <v>0</v>
      </c>
      <c r="BV505" s="147">
        <f t="shared" si="285"/>
        <v>0</v>
      </c>
      <c r="BW505" s="147">
        <f t="shared" si="285"/>
        <v>0</v>
      </c>
      <c r="BX505" s="147">
        <f t="shared" si="285"/>
        <v>0</v>
      </c>
      <c r="BY505" s="147">
        <f t="shared" si="285"/>
        <v>0</v>
      </c>
      <c r="BZ505" s="147">
        <f t="shared" si="285"/>
        <v>0</v>
      </c>
      <c r="CA505" s="147">
        <f t="shared" si="285"/>
        <v>0</v>
      </c>
      <c r="CB505" s="147">
        <f t="shared" si="286"/>
        <v>0</v>
      </c>
      <c r="CC505" s="147">
        <f t="shared" si="286"/>
        <v>0</v>
      </c>
      <c r="CD505" s="147">
        <f t="shared" si="286"/>
        <v>0</v>
      </c>
      <c r="CE505" s="147">
        <f t="shared" si="286"/>
        <v>0</v>
      </c>
      <c r="CF505" s="147">
        <f t="shared" si="286"/>
        <v>0</v>
      </c>
      <c r="CG505" s="147">
        <f t="shared" si="286"/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87">VLOOKUP($A506,$A$11:$M$501,D$501,0)</f>
        <v>(1</v>
      </c>
      <c r="E506" s="145" t="str">
        <f t="shared" si="287"/>
        <v>אגרות חוב ממשלתיות:</v>
      </c>
      <c r="F506" s="145"/>
      <c r="G506" s="145"/>
      <c r="H506" s="145"/>
      <c r="I506" s="146"/>
      <c r="J506" s="147">
        <f t="shared" si="279"/>
        <v>7036870.709999999</v>
      </c>
      <c r="K506" s="147">
        <f t="shared" si="279"/>
        <v>0</v>
      </c>
      <c r="L506" s="147">
        <f t="shared" si="279"/>
        <v>28587.89</v>
      </c>
      <c r="M506" s="147">
        <f t="shared" si="279"/>
        <v>247013.49</v>
      </c>
      <c r="N506" s="147">
        <f t="shared" si="279"/>
        <v>0</v>
      </c>
      <c r="O506" s="147">
        <f t="shared" si="279"/>
        <v>260416.07</v>
      </c>
      <c r="P506" s="147">
        <f t="shared" si="279"/>
        <v>11889.57</v>
      </c>
      <c r="Q506" s="147">
        <f t="shared" si="279"/>
        <v>695386.96000000008</v>
      </c>
      <c r="R506" s="147">
        <f t="shared" si="279"/>
        <v>178234.95</v>
      </c>
      <c r="S506" s="147">
        <f t="shared" si="279"/>
        <v>880278.63</v>
      </c>
      <c r="T506" s="147">
        <f t="shared" si="280"/>
        <v>69530.23</v>
      </c>
      <c r="U506" s="147">
        <f t="shared" si="280"/>
        <v>2312140.2500000005</v>
      </c>
      <c r="V506" s="147">
        <f t="shared" si="280"/>
        <v>0</v>
      </c>
      <c r="W506" s="147">
        <f t="shared" si="280"/>
        <v>0</v>
      </c>
      <c r="X506" s="147">
        <f t="shared" si="280"/>
        <v>0</v>
      </c>
      <c r="Y506" s="147">
        <f t="shared" si="280"/>
        <v>181066.56000000003</v>
      </c>
      <c r="Z506" s="147">
        <f t="shared" si="280"/>
        <v>0</v>
      </c>
      <c r="AA506" s="147">
        <f t="shared" si="280"/>
        <v>210853.34000000003</v>
      </c>
      <c r="AB506" s="147">
        <f t="shared" si="280"/>
        <v>265967.31</v>
      </c>
      <c r="AC506" s="147">
        <f t="shared" si="280"/>
        <v>18002.009999999998</v>
      </c>
      <c r="AD506" s="147">
        <f t="shared" si="281"/>
        <v>665157.25999999989</v>
      </c>
      <c r="AE506" s="147">
        <f t="shared" si="281"/>
        <v>37409.279999999999</v>
      </c>
      <c r="AF506" s="147">
        <f t="shared" si="281"/>
        <v>21257.33</v>
      </c>
      <c r="AG506" s="147">
        <f t="shared" si="281"/>
        <v>18787.5</v>
      </c>
      <c r="AH506" s="147">
        <f t="shared" si="281"/>
        <v>46395.969999999994</v>
      </c>
      <c r="AI506" s="147">
        <f t="shared" si="281"/>
        <v>7613.51</v>
      </c>
      <c r="AJ506" s="147">
        <f t="shared" si="281"/>
        <v>137427.52000000002</v>
      </c>
      <c r="AK506" s="147">
        <f t="shared" si="281"/>
        <v>649851.91</v>
      </c>
      <c r="AL506" s="147">
        <f t="shared" si="281"/>
        <v>93603.170000000013</v>
      </c>
      <c r="AM506" s="147">
        <f t="shared" si="281"/>
        <v>0</v>
      </c>
      <c r="AN506" s="147">
        <f t="shared" si="282"/>
        <v>0</v>
      </c>
      <c r="AO506" s="147">
        <f t="shared" si="282"/>
        <v>0</v>
      </c>
      <c r="AP506" s="147">
        <f t="shared" si="282"/>
        <v>0</v>
      </c>
      <c r="AQ506" s="147">
        <f t="shared" si="282"/>
        <v>0</v>
      </c>
      <c r="AR506" s="147">
        <f t="shared" si="282"/>
        <v>0</v>
      </c>
      <c r="AS506" s="147">
        <f t="shared" si="282"/>
        <v>0</v>
      </c>
      <c r="AT506" s="147">
        <f t="shared" si="282"/>
        <v>0</v>
      </c>
      <c r="AU506" s="147">
        <f t="shared" si="282"/>
        <v>0</v>
      </c>
      <c r="AV506" s="147">
        <f t="shared" si="282"/>
        <v>0</v>
      </c>
      <c r="AW506" s="147">
        <f t="shared" si="282"/>
        <v>0</v>
      </c>
      <c r="AX506" s="147">
        <f t="shared" si="283"/>
        <v>0</v>
      </c>
      <c r="AY506" s="147">
        <f t="shared" si="283"/>
        <v>0</v>
      </c>
      <c r="AZ506" s="147">
        <f t="shared" si="283"/>
        <v>0</v>
      </c>
      <c r="BA506" s="147">
        <f t="shared" si="283"/>
        <v>0</v>
      </c>
      <c r="BB506" s="147">
        <f t="shared" si="283"/>
        <v>0</v>
      </c>
      <c r="BC506" s="147">
        <f t="shared" si="283"/>
        <v>0</v>
      </c>
      <c r="BD506" s="147">
        <f t="shared" si="283"/>
        <v>0</v>
      </c>
      <c r="BE506" s="147">
        <f t="shared" si="283"/>
        <v>0</v>
      </c>
      <c r="BF506" s="147">
        <f t="shared" si="283"/>
        <v>0</v>
      </c>
      <c r="BG506" s="147">
        <f t="shared" si="283"/>
        <v>0</v>
      </c>
      <c r="BH506" s="147">
        <f t="shared" si="284"/>
        <v>0</v>
      </c>
      <c r="BI506" s="147">
        <f t="shared" si="284"/>
        <v>0</v>
      </c>
      <c r="BJ506" s="147">
        <f t="shared" si="284"/>
        <v>0</v>
      </c>
      <c r="BK506" s="147">
        <f t="shared" si="284"/>
        <v>0</v>
      </c>
      <c r="BL506" s="147">
        <f t="shared" si="284"/>
        <v>0</v>
      </c>
      <c r="BM506" s="147">
        <f t="shared" si="284"/>
        <v>0</v>
      </c>
      <c r="BN506" s="147">
        <f t="shared" si="284"/>
        <v>0</v>
      </c>
      <c r="BO506" s="147">
        <f t="shared" si="284"/>
        <v>0</v>
      </c>
      <c r="BP506" s="147">
        <f t="shared" si="284"/>
        <v>0</v>
      </c>
      <c r="BQ506" s="147">
        <f t="shared" si="284"/>
        <v>0</v>
      </c>
      <c r="BR506" s="147">
        <f t="shared" si="285"/>
        <v>0</v>
      </c>
      <c r="BS506" s="147">
        <f t="shared" si="285"/>
        <v>0</v>
      </c>
      <c r="BT506" s="147">
        <f t="shared" si="285"/>
        <v>0</v>
      </c>
      <c r="BU506" s="147">
        <f t="shared" si="285"/>
        <v>0</v>
      </c>
      <c r="BV506" s="147">
        <f t="shared" si="285"/>
        <v>0</v>
      </c>
      <c r="BW506" s="147">
        <f t="shared" si="285"/>
        <v>0</v>
      </c>
      <c r="BX506" s="147">
        <f t="shared" si="285"/>
        <v>0</v>
      </c>
      <c r="BY506" s="147">
        <f t="shared" si="285"/>
        <v>0</v>
      </c>
      <c r="BZ506" s="147">
        <f t="shared" si="285"/>
        <v>0</v>
      </c>
      <c r="CA506" s="147">
        <f t="shared" si="285"/>
        <v>0</v>
      </c>
      <c r="CB506" s="147">
        <f t="shared" si="286"/>
        <v>0</v>
      </c>
      <c r="CC506" s="147">
        <f t="shared" si="286"/>
        <v>0</v>
      </c>
      <c r="CD506" s="147">
        <f t="shared" si="286"/>
        <v>0</v>
      </c>
      <c r="CE506" s="147">
        <f t="shared" si="286"/>
        <v>0</v>
      </c>
      <c r="CF506" s="147">
        <f t="shared" si="286"/>
        <v>0</v>
      </c>
      <c r="CG506" s="147">
        <f t="shared" si="286"/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87"/>
        <v>(2</v>
      </c>
      <c r="E507" s="145" t="str">
        <f t="shared" si="287"/>
        <v xml:space="preserve">תעודות חוב מסחריות: </v>
      </c>
      <c r="F507" s="145"/>
      <c r="G507" s="145"/>
      <c r="H507" s="145"/>
      <c r="I507" s="146"/>
      <c r="J507" s="147">
        <f t="shared" si="279"/>
        <v>0</v>
      </c>
      <c r="K507" s="147">
        <f t="shared" si="279"/>
        <v>0</v>
      </c>
      <c r="L507" s="147">
        <f t="shared" si="279"/>
        <v>0</v>
      </c>
      <c r="M507" s="147">
        <f t="shared" si="279"/>
        <v>0</v>
      </c>
      <c r="N507" s="147">
        <f t="shared" si="279"/>
        <v>0</v>
      </c>
      <c r="O507" s="147">
        <f t="shared" si="279"/>
        <v>0</v>
      </c>
      <c r="P507" s="147">
        <f t="shared" si="279"/>
        <v>0</v>
      </c>
      <c r="Q507" s="147">
        <f t="shared" si="279"/>
        <v>0</v>
      </c>
      <c r="R507" s="147">
        <f t="shared" si="279"/>
        <v>0</v>
      </c>
      <c r="S507" s="147">
        <f t="shared" si="279"/>
        <v>0</v>
      </c>
      <c r="T507" s="147">
        <f t="shared" si="280"/>
        <v>0</v>
      </c>
      <c r="U507" s="147">
        <f t="shared" si="280"/>
        <v>0</v>
      </c>
      <c r="V507" s="147">
        <f t="shared" si="280"/>
        <v>0</v>
      </c>
      <c r="W507" s="147">
        <f t="shared" si="280"/>
        <v>0</v>
      </c>
      <c r="X507" s="147">
        <f t="shared" si="280"/>
        <v>0</v>
      </c>
      <c r="Y507" s="147">
        <f t="shared" si="280"/>
        <v>0</v>
      </c>
      <c r="Z507" s="147">
        <f t="shared" si="280"/>
        <v>0</v>
      </c>
      <c r="AA507" s="147">
        <f t="shared" si="280"/>
        <v>0</v>
      </c>
      <c r="AB507" s="147">
        <f t="shared" si="280"/>
        <v>0</v>
      </c>
      <c r="AC507" s="147">
        <f t="shared" si="280"/>
        <v>0</v>
      </c>
      <c r="AD507" s="147">
        <f t="shared" si="281"/>
        <v>0</v>
      </c>
      <c r="AE507" s="147">
        <f t="shared" si="281"/>
        <v>0</v>
      </c>
      <c r="AF507" s="147">
        <f t="shared" si="281"/>
        <v>0</v>
      </c>
      <c r="AG507" s="147">
        <f t="shared" si="281"/>
        <v>0</v>
      </c>
      <c r="AH507" s="147">
        <f t="shared" si="281"/>
        <v>0</v>
      </c>
      <c r="AI507" s="147">
        <f t="shared" si="281"/>
        <v>0</v>
      </c>
      <c r="AJ507" s="147">
        <f t="shared" si="281"/>
        <v>0</v>
      </c>
      <c r="AK507" s="147">
        <f t="shared" si="281"/>
        <v>0</v>
      </c>
      <c r="AL507" s="147">
        <f t="shared" si="281"/>
        <v>0</v>
      </c>
      <c r="AM507" s="147">
        <f t="shared" si="281"/>
        <v>0</v>
      </c>
      <c r="AN507" s="147">
        <f t="shared" si="282"/>
        <v>0</v>
      </c>
      <c r="AO507" s="147">
        <f t="shared" si="282"/>
        <v>0</v>
      </c>
      <c r="AP507" s="147">
        <f t="shared" si="282"/>
        <v>0</v>
      </c>
      <c r="AQ507" s="147">
        <f t="shared" si="282"/>
        <v>0</v>
      </c>
      <c r="AR507" s="147">
        <f t="shared" si="282"/>
        <v>0</v>
      </c>
      <c r="AS507" s="147">
        <f t="shared" si="282"/>
        <v>0</v>
      </c>
      <c r="AT507" s="147">
        <f t="shared" si="282"/>
        <v>0</v>
      </c>
      <c r="AU507" s="147">
        <f t="shared" si="282"/>
        <v>0</v>
      </c>
      <c r="AV507" s="147">
        <f t="shared" si="282"/>
        <v>0</v>
      </c>
      <c r="AW507" s="147">
        <f t="shared" si="282"/>
        <v>0</v>
      </c>
      <c r="AX507" s="147">
        <f t="shared" si="283"/>
        <v>0</v>
      </c>
      <c r="AY507" s="147">
        <f t="shared" si="283"/>
        <v>0</v>
      </c>
      <c r="AZ507" s="147">
        <f t="shared" si="283"/>
        <v>0</v>
      </c>
      <c r="BA507" s="147">
        <f t="shared" si="283"/>
        <v>0</v>
      </c>
      <c r="BB507" s="147">
        <f t="shared" si="283"/>
        <v>0</v>
      </c>
      <c r="BC507" s="147">
        <f t="shared" si="283"/>
        <v>0</v>
      </c>
      <c r="BD507" s="147">
        <f t="shared" si="283"/>
        <v>0</v>
      </c>
      <c r="BE507" s="147">
        <f t="shared" si="283"/>
        <v>0</v>
      </c>
      <c r="BF507" s="147">
        <f t="shared" si="283"/>
        <v>0</v>
      </c>
      <c r="BG507" s="147">
        <f t="shared" si="283"/>
        <v>0</v>
      </c>
      <c r="BH507" s="147">
        <f t="shared" si="284"/>
        <v>0</v>
      </c>
      <c r="BI507" s="147">
        <f t="shared" si="284"/>
        <v>0</v>
      </c>
      <c r="BJ507" s="147">
        <f t="shared" si="284"/>
        <v>0</v>
      </c>
      <c r="BK507" s="147">
        <f t="shared" si="284"/>
        <v>0</v>
      </c>
      <c r="BL507" s="147">
        <f t="shared" si="284"/>
        <v>0</v>
      </c>
      <c r="BM507" s="147">
        <f t="shared" si="284"/>
        <v>0</v>
      </c>
      <c r="BN507" s="147">
        <f t="shared" si="284"/>
        <v>0</v>
      </c>
      <c r="BO507" s="147">
        <f t="shared" si="284"/>
        <v>0</v>
      </c>
      <c r="BP507" s="147">
        <f t="shared" si="284"/>
        <v>0</v>
      </c>
      <c r="BQ507" s="147">
        <f t="shared" si="284"/>
        <v>0</v>
      </c>
      <c r="BR507" s="147">
        <f t="shared" si="285"/>
        <v>0</v>
      </c>
      <c r="BS507" s="147">
        <f t="shared" si="285"/>
        <v>0</v>
      </c>
      <c r="BT507" s="147">
        <f t="shared" si="285"/>
        <v>0</v>
      </c>
      <c r="BU507" s="147">
        <f t="shared" si="285"/>
        <v>0</v>
      </c>
      <c r="BV507" s="147">
        <f t="shared" si="285"/>
        <v>0</v>
      </c>
      <c r="BW507" s="147">
        <f t="shared" si="285"/>
        <v>0</v>
      </c>
      <c r="BX507" s="147">
        <f t="shared" si="285"/>
        <v>0</v>
      </c>
      <c r="BY507" s="147">
        <f t="shared" si="285"/>
        <v>0</v>
      </c>
      <c r="BZ507" s="147">
        <f t="shared" si="285"/>
        <v>0</v>
      </c>
      <c r="CA507" s="147">
        <f t="shared" si="285"/>
        <v>0</v>
      </c>
      <c r="CB507" s="147">
        <f t="shared" si="286"/>
        <v>0</v>
      </c>
      <c r="CC507" s="147">
        <f t="shared" si="286"/>
        <v>0</v>
      </c>
      <c r="CD507" s="147">
        <f t="shared" si="286"/>
        <v>0</v>
      </c>
      <c r="CE507" s="147">
        <f t="shared" si="286"/>
        <v>0</v>
      </c>
      <c r="CF507" s="147">
        <f t="shared" si="286"/>
        <v>0</v>
      </c>
      <c r="CG507" s="147">
        <f t="shared" si="286"/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87"/>
        <v>(3</v>
      </c>
      <c r="E508" s="145" t="str">
        <f t="shared" si="287"/>
        <v>אג"ח קונצרני:</v>
      </c>
      <c r="F508" s="145"/>
      <c r="G508" s="145"/>
      <c r="H508" s="145"/>
      <c r="I508" s="146"/>
      <c r="J508" s="147">
        <f t="shared" si="279"/>
        <v>2622216.5900000008</v>
      </c>
      <c r="K508" s="147">
        <f t="shared" si="279"/>
        <v>0</v>
      </c>
      <c r="L508" s="147">
        <f t="shared" si="279"/>
        <v>3459.85</v>
      </c>
      <c r="M508" s="147">
        <f t="shared" si="279"/>
        <v>135169.13999999998</v>
      </c>
      <c r="N508" s="147">
        <f t="shared" si="279"/>
        <v>0</v>
      </c>
      <c r="O508" s="147">
        <f t="shared" si="279"/>
        <v>26732.170000000002</v>
      </c>
      <c r="P508" s="147">
        <f t="shared" si="279"/>
        <v>0</v>
      </c>
      <c r="Q508" s="147">
        <f t="shared" si="279"/>
        <v>235087.42999999996</v>
      </c>
      <c r="R508" s="147">
        <f t="shared" si="279"/>
        <v>3502.55</v>
      </c>
      <c r="S508" s="147">
        <f t="shared" si="279"/>
        <v>113699.46</v>
      </c>
      <c r="T508" s="147">
        <f t="shared" si="280"/>
        <v>2024.4</v>
      </c>
      <c r="U508" s="147">
        <f t="shared" si="280"/>
        <v>879506.83</v>
      </c>
      <c r="V508" s="147">
        <f t="shared" si="280"/>
        <v>0</v>
      </c>
      <c r="W508" s="147">
        <f t="shared" si="280"/>
        <v>0</v>
      </c>
      <c r="X508" s="147">
        <f t="shared" si="280"/>
        <v>0</v>
      </c>
      <c r="Y508" s="147">
        <f t="shared" si="280"/>
        <v>20280.93</v>
      </c>
      <c r="Z508" s="147">
        <f t="shared" si="280"/>
        <v>1370.19</v>
      </c>
      <c r="AA508" s="147">
        <f t="shared" si="280"/>
        <v>141808.80000000002</v>
      </c>
      <c r="AB508" s="147">
        <f t="shared" si="280"/>
        <v>48873.770000000004</v>
      </c>
      <c r="AC508" s="147">
        <f t="shared" si="280"/>
        <v>7856.0199999999995</v>
      </c>
      <c r="AD508" s="147">
        <f t="shared" si="281"/>
        <v>557848.06000000006</v>
      </c>
      <c r="AE508" s="147">
        <f t="shared" si="281"/>
        <v>27254.199999999997</v>
      </c>
      <c r="AF508" s="147">
        <f t="shared" si="281"/>
        <v>12021.22</v>
      </c>
      <c r="AG508" s="147">
        <f t="shared" si="281"/>
        <v>9830.01</v>
      </c>
      <c r="AH508" s="147">
        <f t="shared" si="281"/>
        <v>7933.99</v>
      </c>
      <c r="AI508" s="147">
        <f t="shared" si="281"/>
        <v>4329.99</v>
      </c>
      <c r="AJ508" s="147">
        <f t="shared" si="281"/>
        <v>20075.22</v>
      </c>
      <c r="AK508" s="147">
        <f t="shared" si="281"/>
        <v>353034.80999999994</v>
      </c>
      <c r="AL508" s="147">
        <f t="shared" si="281"/>
        <v>10517.550000000001</v>
      </c>
      <c r="AM508" s="147">
        <f t="shared" si="281"/>
        <v>0</v>
      </c>
      <c r="AN508" s="147">
        <f t="shared" si="282"/>
        <v>0</v>
      </c>
      <c r="AO508" s="147">
        <f t="shared" si="282"/>
        <v>0</v>
      </c>
      <c r="AP508" s="147">
        <f t="shared" si="282"/>
        <v>0</v>
      </c>
      <c r="AQ508" s="147">
        <f t="shared" si="282"/>
        <v>0</v>
      </c>
      <c r="AR508" s="147">
        <f t="shared" si="282"/>
        <v>0</v>
      </c>
      <c r="AS508" s="147">
        <f t="shared" si="282"/>
        <v>0</v>
      </c>
      <c r="AT508" s="147">
        <f t="shared" si="282"/>
        <v>0</v>
      </c>
      <c r="AU508" s="147">
        <f t="shared" si="282"/>
        <v>0</v>
      </c>
      <c r="AV508" s="147">
        <f t="shared" si="282"/>
        <v>0</v>
      </c>
      <c r="AW508" s="147">
        <f t="shared" si="282"/>
        <v>0</v>
      </c>
      <c r="AX508" s="147">
        <f t="shared" si="283"/>
        <v>0</v>
      </c>
      <c r="AY508" s="147">
        <f t="shared" si="283"/>
        <v>0</v>
      </c>
      <c r="AZ508" s="147">
        <f t="shared" si="283"/>
        <v>0</v>
      </c>
      <c r="BA508" s="147">
        <f t="shared" si="283"/>
        <v>0</v>
      </c>
      <c r="BB508" s="147">
        <f t="shared" si="283"/>
        <v>0</v>
      </c>
      <c r="BC508" s="147">
        <f t="shared" si="283"/>
        <v>0</v>
      </c>
      <c r="BD508" s="147">
        <f t="shared" si="283"/>
        <v>0</v>
      </c>
      <c r="BE508" s="147">
        <f t="shared" si="283"/>
        <v>0</v>
      </c>
      <c r="BF508" s="147">
        <f t="shared" si="283"/>
        <v>0</v>
      </c>
      <c r="BG508" s="147">
        <f t="shared" si="283"/>
        <v>0</v>
      </c>
      <c r="BH508" s="147">
        <f t="shared" si="284"/>
        <v>0</v>
      </c>
      <c r="BI508" s="147">
        <f t="shared" si="284"/>
        <v>0</v>
      </c>
      <c r="BJ508" s="147">
        <f t="shared" si="284"/>
        <v>0</v>
      </c>
      <c r="BK508" s="147">
        <f t="shared" si="284"/>
        <v>0</v>
      </c>
      <c r="BL508" s="147">
        <f t="shared" si="284"/>
        <v>0</v>
      </c>
      <c r="BM508" s="147">
        <f t="shared" si="284"/>
        <v>0</v>
      </c>
      <c r="BN508" s="147">
        <f t="shared" si="284"/>
        <v>0</v>
      </c>
      <c r="BO508" s="147">
        <f t="shared" si="284"/>
        <v>0</v>
      </c>
      <c r="BP508" s="147">
        <f t="shared" si="284"/>
        <v>0</v>
      </c>
      <c r="BQ508" s="147">
        <f t="shared" si="284"/>
        <v>0</v>
      </c>
      <c r="BR508" s="147">
        <f t="shared" si="285"/>
        <v>0</v>
      </c>
      <c r="BS508" s="147">
        <f t="shared" si="285"/>
        <v>0</v>
      </c>
      <c r="BT508" s="147">
        <f t="shared" si="285"/>
        <v>0</v>
      </c>
      <c r="BU508" s="147">
        <f t="shared" si="285"/>
        <v>0</v>
      </c>
      <c r="BV508" s="147">
        <f t="shared" si="285"/>
        <v>0</v>
      </c>
      <c r="BW508" s="147">
        <f t="shared" si="285"/>
        <v>0</v>
      </c>
      <c r="BX508" s="147">
        <f t="shared" si="285"/>
        <v>0</v>
      </c>
      <c r="BY508" s="147">
        <f t="shared" si="285"/>
        <v>0</v>
      </c>
      <c r="BZ508" s="147">
        <f t="shared" si="285"/>
        <v>0</v>
      </c>
      <c r="CA508" s="147">
        <f t="shared" si="285"/>
        <v>0</v>
      </c>
      <c r="CB508" s="147">
        <f t="shared" si="286"/>
        <v>0</v>
      </c>
      <c r="CC508" s="147">
        <f t="shared" si="286"/>
        <v>0</v>
      </c>
      <c r="CD508" s="147">
        <f t="shared" si="286"/>
        <v>0</v>
      </c>
      <c r="CE508" s="147">
        <f t="shared" si="286"/>
        <v>0</v>
      </c>
      <c r="CF508" s="147">
        <f t="shared" si="286"/>
        <v>0</v>
      </c>
      <c r="CG508" s="147">
        <f t="shared" si="286"/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87"/>
        <v>4)</v>
      </c>
      <c r="E509" s="145" t="str">
        <f t="shared" si="287"/>
        <v>מניות (למעט חברות מוחזקות)</v>
      </c>
      <c r="F509" s="145"/>
      <c r="G509" s="145"/>
      <c r="H509" s="145"/>
      <c r="I509" s="146"/>
      <c r="J509" s="147">
        <f t="shared" si="279"/>
        <v>4895075.7300000014</v>
      </c>
      <c r="K509" s="147">
        <f t="shared" si="279"/>
        <v>0</v>
      </c>
      <c r="L509" s="147">
        <f t="shared" si="279"/>
        <v>19679.62</v>
      </c>
      <c r="M509" s="147">
        <f t="shared" si="279"/>
        <v>594498.72</v>
      </c>
      <c r="N509" s="147">
        <f t="shared" si="279"/>
        <v>0</v>
      </c>
      <c r="O509" s="147">
        <f t="shared" si="279"/>
        <v>13643.25</v>
      </c>
      <c r="P509" s="147">
        <f t="shared" si="279"/>
        <v>82103.62999999999</v>
      </c>
      <c r="Q509" s="147">
        <f t="shared" si="279"/>
        <v>776205.4800000001</v>
      </c>
      <c r="R509" s="147">
        <f t="shared" si="279"/>
        <v>0</v>
      </c>
      <c r="S509" s="147">
        <f t="shared" si="279"/>
        <v>0</v>
      </c>
      <c r="T509" s="147">
        <f t="shared" si="280"/>
        <v>537320.24</v>
      </c>
      <c r="U509" s="147">
        <f t="shared" si="280"/>
        <v>1625400.39</v>
      </c>
      <c r="V509" s="147">
        <f t="shared" si="280"/>
        <v>0</v>
      </c>
      <c r="W509" s="147">
        <f t="shared" si="280"/>
        <v>0</v>
      </c>
      <c r="X509" s="147">
        <f t="shared" si="280"/>
        <v>0</v>
      </c>
      <c r="Y509" s="147">
        <f t="shared" si="280"/>
        <v>4957.54</v>
      </c>
      <c r="Z509" s="147">
        <f t="shared" si="280"/>
        <v>92427.23</v>
      </c>
      <c r="AA509" s="147">
        <f t="shared" si="280"/>
        <v>140792.63</v>
      </c>
      <c r="AB509" s="147">
        <f t="shared" si="280"/>
        <v>0</v>
      </c>
      <c r="AC509" s="147">
        <f t="shared" si="280"/>
        <v>90618.6</v>
      </c>
      <c r="AD509" s="147">
        <f t="shared" si="281"/>
        <v>405698.65</v>
      </c>
      <c r="AE509" s="147">
        <f t="shared" si="281"/>
        <v>97724.94</v>
      </c>
      <c r="AF509" s="147">
        <f t="shared" si="281"/>
        <v>32739.94</v>
      </c>
      <c r="AG509" s="147">
        <f t="shared" si="281"/>
        <v>16397.23</v>
      </c>
      <c r="AH509" s="147">
        <f t="shared" si="281"/>
        <v>13795.82</v>
      </c>
      <c r="AI509" s="147">
        <f t="shared" si="281"/>
        <v>4131.0199999999995</v>
      </c>
      <c r="AJ509" s="147">
        <f t="shared" si="281"/>
        <v>825.48</v>
      </c>
      <c r="AK509" s="147">
        <f t="shared" si="281"/>
        <v>244550.50999999998</v>
      </c>
      <c r="AL509" s="147">
        <f t="shared" si="281"/>
        <v>101564.81</v>
      </c>
      <c r="AM509" s="147">
        <f t="shared" si="281"/>
        <v>0</v>
      </c>
      <c r="AN509" s="147">
        <f t="shared" si="282"/>
        <v>0</v>
      </c>
      <c r="AO509" s="147">
        <f t="shared" si="282"/>
        <v>0</v>
      </c>
      <c r="AP509" s="147">
        <f t="shared" si="282"/>
        <v>0</v>
      </c>
      <c r="AQ509" s="147">
        <f t="shared" si="282"/>
        <v>0</v>
      </c>
      <c r="AR509" s="147">
        <f t="shared" si="282"/>
        <v>0</v>
      </c>
      <c r="AS509" s="147">
        <f t="shared" si="282"/>
        <v>0</v>
      </c>
      <c r="AT509" s="147">
        <f t="shared" si="282"/>
        <v>0</v>
      </c>
      <c r="AU509" s="147">
        <f t="shared" si="282"/>
        <v>0</v>
      </c>
      <c r="AV509" s="147">
        <f t="shared" si="282"/>
        <v>0</v>
      </c>
      <c r="AW509" s="147">
        <f t="shared" si="282"/>
        <v>0</v>
      </c>
      <c r="AX509" s="147">
        <f t="shared" si="283"/>
        <v>0</v>
      </c>
      <c r="AY509" s="147">
        <f t="shared" si="283"/>
        <v>0</v>
      </c>
      <c r="AZ509" s="147">
        <f t="shared" si="283"/>
        <v>0</v>
      </c>
      <c r="BA509" s="147">
        <f t="shared" si="283"/>
        <v>0</v>
      </c>
      <c r="BB509" s="147">
        <f t="shared" si="283"/>
        <v>0</v>
      </c>
      <c r="BC509" s="147">
        <f t="shared" si="283"/>
        <v>0</v>
      </c>
      <c r="BD509" s="147">
        <f t="shared" si="283"/>
        <v>0</v>
      </c>
      <c r="BE509" s="147">
        <f t="shared" si="283"/>
        <v>0</v>
      </c>
      <c r="BF509" s="147">
        <f t="shared" si="283"/>
        <v>0</v>
      </c>
      <c r="BG509" s="147">
        <f t="shared" si="283"/>
        <v>0</v>
      </c>
      <c r="BH509" s="147">
        <f t="shared" si="284"/>
        <v>0</v>
      </c>
      <c r="BI509" s="147">
        <f t="shared" si="284"/>
        <v>0</v>
      </c>
      <c r="BJ509" s="147">
        <f t="shared" si="284"/>
        <v>0</v>
      </c>
      <c r="BK509" s="147">
        <f t="shared" si="284"/>
        <v>0</v>
      </c>
      <c r="BL509" s="147">
        <f t="shared" si="284"/>
        <v>0</v>
      </c>
      <c r="BM509" s="147">
        <f t="shared" si="284"/>
        <v>0</v>
      </c>
      <c r="BN509" s="147">
        <f t="shared" si="284"/>
        <v>0</v>
      </c>
      <c r="BO509" s="147">
        <f t="shared" si="284"/>
        <v>0</v>
      </c>
      <c r="BP509" s="147">
        <f t="shared" si="284"/>
        <v>0</v>
      </c>
      <c r="BQ509" s="147">
        <f t="shared" si="284"/>
        <v>0</v>
      </c>
      <c r="BR509" s="147">
        <f t="shared" si="285"/>
        <v>0</v>
      </c>
      <c r="BS509" s="147">
        <f t="shared" si="285"/>
        <v>0</v>
      </c>
      <c r="BT509" s="147">
        <f t="shared" si="285"/>
        <v>0</v>
      </c>
      <c r="BU509" s="147">
        <f t="shared" si="285"/>
        <v>0</v>
      </c>
      <c r="BV509" s="147">
        <f t="shared" si="285"/>
        <v>0</v>
      </c>
      <c r="BW509" s="147">
        <f t="shared" si="285"/>
        <v>0</v>
      </c>
      <c r="BX509" s="147">
        <f t="shared" si="285"/>
        <v>0</v>
      </c>
      <c r="BY509" s="147">
        <f t="shared" si="285"/>
        <v>0</v>
      </c>
      <c r="BZ509" s="147">
        <f t="shared" si="285"/>
        <v>0</v>
      </c>
      <c r="CA509" s="147">
        <f t="shared" si="285"/>
        <v>0</v>
      </c>
      <c r="CB509" s="147">
        <f t="shared" si="286"/>
        <v>0</v>
      </c>
      <c r="CC509" s="147">
        <f t="shared" si="286"/>
        <v>0</v>
      </c>
      <c r="CD509" s="147">
        <f t="shared" si="286"/>
        <v>0</v>
      </c>
      <c r="CE509" s="147">
        <f t="shared" si="286"/>
        <v>0</v>
      </c>
      <c r="CF509" s="147">
        <f t="shared" si="286"/>
        <v>0</v>
      </c>
      <c r="CG509" s="147">
        <f t="shared" si="286"/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87"/>
        <v>5)</v>
      </c>
      <c r="E510" s="145" t="str">
        <f t="shared" si="287"/>
        <v>השקעות בקרנות סל</v>
      </c>
      <c r="F510" s="145"/>
      <c r="G510" s="145"/>
      <c r="H510" s="145"/>
      <c r="I510" s="146"/>
      <c r="J510" s="147">
        <f t="shared" si="279"/>
        <v>2616032.73</v>
      </c>
      <c r="K510" s="147">
        <f t="shared" si="279"/>
        <v>0</v>
      </c>
      <c r="L510" s="147">
        <f t="shared" si="279"/>
        <v>11065.43</v>
      </c>
      <c r="M510" s="147">
        <f t="shared" si="279"/>
        <v>198761.55</v>
      </c>
      <c r="N510" s="147">
        <f t="shared" si="279"/>
        <v>0</v>
      </c>
      <c r="O510" s="147">
        <f t="shared" si="279"/>
        <v>16149.259999999998</v>
      </c>
      <c r="P510" s="147">
        <f t="shared" si="279"/>
        <v>95756.84</v>
      </c>
      <c r="Q510" s="147">
        <f t="shared" si="279"/>
        <v>644860.24</v>
      </c>
      <c r="R510" s="147">
        <f t="shared" si="279"/>
        <v>4923.3</v>
      </c>
      <c r="S510" s="147">
        <f t="shared" si="279"/>
        <v>0</v>
      </c>
      <c r="T510" s="147">
        <f t="shared" si="280"/>
        <v>208672.22999999998</v>
      </c>
      <c r="U510" s="147">
        <f t="shared" si="280"/>
        <v>673956.37</v>
      </c>
      <c r="V510" s="147">
        <f t="shared" si="280"/>
        <v>0</v>
      </c>
      <c r="W510" s="147">
        <f t="shared" si="280"/>
        <v>0</v>
      </c>
      <c r="X510" s="147">
        <f t="shared" si="280"/>
        <v>0</v>
      </c>
      <c r="Y510" s="147">
        <f t="shared" si="280"/>
        <v>0</v>
      </c>
      <c r="Z510" s="147">
        <f t="shared" si="280"/>
        <v>111681.19</v>
      </c>
      <c r="AA510" s="147">
        <f t="shared" si="280"/>
        <v>175085.52000000002</v>
      </c>
      <c r="AB510" s="147">
        <f t="shared" si="280"/>
        <v>0</v>
      </c>
      <c r="AC510" s="147">
        <f t="shared" si="280"/>
        <v>71178.61</v>
      </c>
      <c r="AD510" s="147">
        <f t="shared" si="281"/>
        <v>259976.96000000002</v>
      </c>
      <c r="AE510" s="147">
        <f t="shared" si="281"/>
        <v>42173.63</v>
      </c>
      <c r="AF510" s="147">
        <f t="shared" si="281"/>
        <v>15540.939999999999</v>
      </c>
      <c r="AG510" s="147">
        <f t="shared" si="281"/>
        <v>10777.53</v>
      </c>
      <c r="AH510" s="147">
        <f t="shared" si="281"/>
        <v>37612.020000000004</v>
      </c>
      <c r="AI510" s="147">
        <f t="shared" si="281"/>
        <v>14373.560000000001</v>
      </c>
      <c r="AJ510" s="147">
        <f t="shared" si="281"/>
        <v>0</v>
      </c>
      <c r="AK510" s="147">
        <f t="shared" si="281"/>
        <v>16530.47</v>
      </c>
      <c r="AL510" s="147">
        <f t="shared" si="281"/>
        <v>6957.08</v>
      </c>
      <c r="AM510" s="147">
        <f t="shared" si="281"/>
        <v>0</v>
      </c>
      <c r="AN510" s="147">
        <f t="shared" si="282"/>
        <v>0</v>
      </c>
      <c r="AO510" s="147">
        <f t="shared" si="282"/>
        <v>0</v>
      </c>
      <c r="AP510" s="147">
        <f t="shared" si="282"/>
        <v>0</v>
      </c>
      <c r="AQ510" s="147">
        <f t="shared" si="282"/>
        <v>0</v>
      </c>
      <c r="AR510" s="147">
        <f t="shared" si="282"/>
        <v>0</v>
      </c>
      <c r="AS510" s="147">
        <f t="shared" si="282"/>
        <v>0</v>
      </c>
      <c r="AT510" s="147">
        <f t="shared" si="282"/>
        <v>0</v>
      </c>
      <c r="AU510" s="147">
        <f t="shared" si="282"/>
        <v>0</v>
      </c>
      <c r="AV510" s="147">
        <f t="shared" si="282"/>
        <v>0</v>
      </c>
      <c r="AW510" s="147">
        <f t="shared" si="282"/>
        <v>0</v>
      </c>
      <c r="AX510" s="147">
        <f t="shared" si="283"/>
        <v>0</v>
      </c>
      <c r="AY510" s="147">
        <f t="shared" si="283"/>
        <v>0</v>
      </c>
      <c r="AZ510" s="147">
        <f t="shared" si="283"/>
        <v>0</v>
      </c>
      <c r="BA510" s="147">
        <f t="shared" si="283"/>
        <v>0</v>
      </c>
      <c r="BB510" s="147">
        <f t="shared" si="283"/>
        <v>0</v>
      </c>
      <c r="BC510" s="147">
        <f t="shared" si="283"/>
        <v>0</v>
      </c>
      <c r="BD510" s="147">
        <f t="shared" si="283"/>
        <v>0</v>
      </c>
      <c r="BE510" s="147">
        <f t="shared" si="283"/>
        <v>0</v>
      </c>
      <c r="BF510" s="147">
        <f t="shared" si="283"/>
        <v>0</v>
      </c>
      <c r="BG510" s="147">
        <f t="shared" si="283"/>
        <v>0</v>
      </c>
      <c r="BH510" s="147">
        <f t="shared" si="284"/>
        <v>0</v>
      </c>
      <c r="BI510" s="147">
        <f t="shared" si="284"/>
        <v>0</v>
      </c>
      <c r="BJ510" s="147">
        <f t="shared" si="284"/>
        <v>0</v>
      </c>
      <c r="BK510" s="147">
        <f t="shared" si="284"/>
        <v>0</v>
      </c>
      <c r="BL510" s="147">
        <f t="shared" si="284"/>
        <v>0</v>
      </c>
      <c r="BM510" s="147">
        <f t="shared" si="284"/>
        <v>0</v>
      </c>
      <c r="BN510" s="147">
        <f t="shared" si="284"/>
        <v>0</v>
      </c>
      <c r="BO510" s="147">
        <f t="shared" si="284"/>
        <v>0</v>
      </c>
      <c r="BP510" s="147">
        <f t="shared" si="284"/>
        <v>0</v>
      </c>
      <c r="BQ510" s="147">
        <f t="shared" si="284"/>
        <v>0</v>
      </c>
      <c r="BR510" s="147">
        <f t="shared" si="285"/>
        <v>0</v>
      </c>
      <c r="BS510" s="147">
        <f t="shared" si="285"/>
        <v>0</v>
      </c>
      <c r="BT510" s="147">
        <f t="shared" si="285"/>
        <v>0</v>
      </c>
      <c r="BU510" s="147">
        <f t="shared" si="285"/>
        <v>0</v>
      </c>
      <c r="BV510" s="147">
        <f t="shared" si="285"/>
        <v>0</v>
      </c>
      <c r="BW510" s="147">
        <f t="shared" si="285"/>
        <v>0</v>
      </c>
      <c r="BX510" s="147">
        <f t="shared" si="285"/>
        <v>0</v>
      </c>
      <c r="BY510" s="147">
        <f t="shared" si="285"/>
        <v>0</v>
      </c>
      <c r="BZ510" s="147">
        <f t="shared" si="285"/>
        <v>0</v>
      </c>
      <c r="CA510" s="147">
        <f t="shared" si="285"/>
        <v>0</v>
      </c>
      <c r="CB510" s="147">
        <f t="shared" si="286"/>
        <v>0</v>
      </c>
      <c r="CC510" s="147">
        <f t="shared" si="286"/>
        <v>0</v>
      </c>
      <c r="CD510" s="147">
        <f t="shared" si="286"/>
        <v>0</v>
      </c>
      <c r="CE510" s="147">
        <f t="shared" si="286"/>
        <v>0</v>
      </c>
      <c r="CF510" s="147">
        <f t="shared" si="286"/>
        <v>0</v>
      </c>
      <c r="CG510" s="147">
        <f t="shared" si="286"/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87"/>
        <v>6)</v>
      </c>
      <c r="E511" s="145" t="str">
        <f t="shared" si="287"/>
        <v>תעודות השתתפות בקרנות נאמנות</v>
      </c>
      <c r="F511" s="145"/>
      <c r="G511" s="145"/>
      <c r="H511" s="145"/>
      <c r="I511" s="146"/>
      <c r="J511" s="147">
        <f t="shared" si="279"/>
        <v>677871.87</v>
      </c>
      <c r="K511" s="147">
        <f t="shared" si="279"/>
        <v>0</v>
      </c>
      <c r="L511" s="147">
        <f t="shared" si="279"/>
        <v>1077.8800000000001</v>
      </c>
      <c r="M511" s="147">
        <f t="shared" si="279"/>
        <v>33962.42</v>
      </c>
      <c r="N511" s="147">
        <f t="shared" si="279"/>
        <v>0</v>
      </c>
      <c r="O511" s="147">
        <f t="shared" si="279"/>
        <v>940.05</v>
      </c>
      <c r="P511" s="147">
        <f t="shared" si="279"/>
        <v>2403.7799999999997</v>
      </c>
      <c r="Q511" s="147">
        <f t="shared" si="279"/>
        <v>40668.93</v>
      </c>
      <c r="R511" s="147">
        <f t="shared" si="279"/>
        <v>0</v>
      </c>
      <c r="S511" s="147">
        <f t="shared" si="279"/>
        <v>16455.439999999999</v>
      </c>
      <c r="T511" s="147">
        <f t="shared" si="280"/>
        <v>103584.14</v>
      </c>
      <c r="U511" s="147">
        <f t="shared" si="280"/>
        <v>344305.1</v>
      </c>
      <c r="V511" s="147">
        <f t="shared" si="280"/>
        <v>0</v>
      </c>
      <c r="W511" s="147">
        <f t="shared" si="280"/>
        <v>0</v>
      </c>
      <c r="X511" s="147">
        <f t="shared" si="280"/>
        <v>0</v>
      </c>
      <c r="Y511" s="147">
        <f t="shared" si="280"/>
        <v>0</v>
      </c>
      <c r="Z511" s="147">
        <f t="shared" si="280"/>
        <v>0</v>
      </c>
      <c r="AA511" s="147">
        <f t="shared" si="280"/>
        <v>0</v>
      </c>
      <c r="AB511" s="147">
        <f t="shared" si="280"/>
        <v>0</v>
      </c>
      <c r="AC511" s="147">
        <f t="shared" si="280"/>
        <v>0</v>
      </c>
      <c r="AD511" s="147">
        <f t="shared" si="281"/>
        <v>0</v>
      </c>
      <c r="AE511" s="147">
        <f t="shared" si="281"/>
        <v>5235.8599999999997</v>
      </c>
      <c r="AF511" s="147">
        <f t="shared" si="281"/>
        <v>1665.6299999999999</v>
      </c>
      <c r="AG511" s="147">
        <f t="shared" si="281"/>
        <v>676.37</v>
      </c>
      <c r="AH511" s="147">
        <f t="shared" si="281"/>
        <v>354.90999999999997</v>
      </c>
      <c r="AI511" s="147">
        <f t="shared" si="281"/>
        <v>0</v>
      </c>
      <c r="AJ511" s="147">
        <f t="shared" si="281"/>
        <v>8735.2099999999991</v>
      </c>
      <c r="AK511" s="147">
        <f t="shared" si="281"/>
        <v>95055.65</v>
      </c>
      <c r="AL511" s="147">
        <f t="shared" si="281"/>
        <v>22750.5</v>
      </c>
      <c r="AM511" s="147">
        <f t="shared" si="281"/>
        <v>0</v>
      </c>
      <c r="AN511" s="147">
        <f t="shared" si="282"/>
        <v>0</v>
      </c>
      <c r="AO511" s="147">
        <f t="shared" si="282"/>
        <v>0</v>
      </c>
      <c r="AP511" s="147">
        <f t="shared" si="282"/>
        <v>0</v>
      </c>
      <c r="AQ511" s="147">
        <f t="shared" si="282"/>
        <v>0</v>
      </c>
      <c r="AR511" s="147">
        <f t="shared" si="282"/>
        <v>0</v>
      </c>
      <c r="AS511" s="147">
        <f t="shared" si="282"/>
        <v>0</v>
      </c>
      <c r="AT511" s="147">
        <f t="shared" si="282"/>
        <v>0</v>
      </c>
      <c r="AU511" s="147">
        <f t="shared" si="282"/>
        <v>0</v>
      </c>
      <c r="AV511" s="147">
        <f t="shared" si="282"/>
        <v>0</v>
      </c>
      <c r="AW511" s="147">
        <f t="shared" si="282"/>
        <v>0</v>
      </c>
      <c r="AX511" s="147">
        <f t="shared" si="283"/>
        <v>0</v>
      </c>
      <c r="AY511" s="147">
        <f t="shared" si="283"/>
        <v>0</v>
      </c>
      <c r="AZ511" s="147">
        <f t="shared" si="283"/>
        <v>0</v>
      </c>
      <c r="BA511" s="147">
        <f t="shared" si="283"/>
        <v>0</v>
      </c>
      <c r="BB511" s="147">
        <f t="shared" si="283"/>
        <v>0</v>
      </c>
      <c r="BC511" s="147">
        <f t="shared" si="283"/>
        <v>0</v>
      </c>
      <c r="BD511" s="147">
        <f t="shared" si="283"/>
        <v>0</v>
      </c>
      <c r="BE511" s="147">
        <f t="shared" si="283"/>
        <v>0</v>
      </c>
      <c r="BF511" s="147">
        <f t="shared" si="283"/>
        <v>0</v>
      </c>
      <c r="BG511" s="147">
        <f t="shared" si="283"/>
        <v>0</v>
      </c>
      <c r="BH511" s="147">
        <f t="shared" si="284"/>
        <v>0</v>
      </c>
      <c r="BI511" s="147">
        <f t="shared" si="284"/>
        <v>0</v>
      </c>
      <c r="BJ511" s="147">
        <f t="shared" si="284"/>
        <v>0</v>
      </c>
      <c r="BK511" s="147">
        <f t="shared" si="284"/>
        <v>0</v>
      </c>
      <c r="BL511" s="147">
        <f t="shared" si="284"/>
        <v>0</v>
      </c>
      <c r="BM511" s="147">
        <f t="shared" si="284"/>
        <v>0</v>
      </c>
      <c r="BN511" s="147">
        <f t="shared" si="284"/>
        <v>0</v>
      </c>
      <c r="BO511" s="147">
        <f t="shared" si="284"/>
        <v>0</v>
      </c>
      <c r="BP511" s="147">
        <f t="shared" si="284"/>
        <v>0</v>
      </c>
      <c r="BQ511" s="147">
        <f t="shared" si="284"/>
        <v>0</v>
      </c>
      <c r="BR511" s="147">
        <f t="shared" si="285"/>
        <v>0</v>
      </c>
      <c r="BS511" s="147">
        <f t="shared" si="285"/>
        <v>0</v>
      </c>
      <c r="BT511" s="147">
        <f t="shared" si="285"/>
        <v>0</v>
      </c>
      <c r="BU511" s="147">
        <f t="shared" si="285"/>
        <v>0</v>
      </c>
      <c r="BV511" s="147">
        <f t="shared" si="285"/>
        <v>0</v>
      </c>
      <c r="BW511" s="147">
        <f t="shared" si="285"/>
        <v>0</v>
      </c>
      <c r="BX511" s="147">
        <f t="shared" si="285"/>
        <v>0</v>
      </c>
      <c r="BY511" s="147">
        <f t="shared" si="285"/>
        <v>0</v>
      </c>
      <c r="BZ511" s="147">
        <f t="shared" si="285"/>
        <v>0</v>
      </c>
      <c r="CA511" s="147">
        <f t="shared" si="285"/>
        <v>0</v>
      </c>
      <c r="CB511" s="147">
        <f t="shared" si="286"/>
        <v>0</v>
      </c>
      <c r="CC511" s="147">
        <f t="shared" si="286"/>
        <v>0</v>
      </c>
      <c r="CD511" s="147">
        <f t="shared" si="286"/>
        <v>0</v>
      </c>
      <c r="CE511" s="147">
        <f t="shared" si="286"/>
        <v>0</v>
      </c>
      <c r="CF511" s="147">
        <f t="shared" si="286"/>
        <v>0</v>
      </c>
      <c r="CG511" s="147">
        <f t="shared" si="286"/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87"/>
        <v>7)</v>
      </c>
      <c r="E512" s="145" t="str">
        <f t="shared" si="287"/>
        <v>קרנות השקעה</v>
      </c>
      <c r="F512" s="145"/>
      <c r="G512" s="145"/>
      <c r="H512" s="145"/>
      <c r="I512" s="146"/>
      <c r="J512" s="147">
        <f t="shared" si="279"/>
        <v>737853.41</v>
      </c>
      <c r="K512" s="147">
        <f t="shared" si="279"/>
        <v>0</v>
      </c>
      <c r="L512" s="147">
        <f t="shared" si="279"/>
        <v>7163.07</v>
      </c>
      <c r="M512" s="147">
        <f t="shared" si="279"/>
        <v>305441.31</v>
      </c>
      <c r="N512" s="147">
        <f t="shared" si="279"/>
        <v>0</v>
      </c>
      <c r="O512" s="147">
        <f t="shared" si="279"/>
        <v>4433.6100000000006</v>
      </c>
      <c r="P512" s="147">
        <f t="shared" si="279"/>
        <v>2246.8900000000003</v>
      </c>
      <c r="Q512" s="147">
        <f t="shared" si="279"/>
        <v>345338.48</v>
      </c>
      <c r="R512" s="147">
        <f t="shared" si="279"/>
        <v>0</v>
      </c>
      <c r="S512" s="147">
        <f t="shared" si="279"/>
        <v>0</v>
      </c>
      <c r="T512" s="147">
        <f t="shared" si="280"/>
        <v>0</v>
      </c>
      <c r="U512" s="147">
        <f t="shared" si="280"/>
        <v>5964.13</v>
      </c>
      <c r="V512" s="147">
        <f t="shared" si="280"/>
        <v>0</v>
      </c>
      <c r="W512" s="147">
        <f t="shared" si="280"/>
        <v>0</v>
      </c>
      <c r="X512" s="147">
        <f t="shared" si="280"/>
        <v>0</v>
      </c>
      <c r="Y512" s="147">
        <f t="shared" si="280"/>
        <v>0</v>
      </c>
      <c r="Z512" s="147">
        <f t="shared" si="280"/>
        <v>0</v>
      </c>
      <c r="AA512" s="147">
        <f t="shared" si="280"/>
        <v>0</v>
      </c>
      <c r="AB512" s="147">
        <f t="shared" si="280"/>
        <v>794.32</v>
      </c>
      <c r="AC512" s="147">
        <f t="shared" si="280"/>
        <v>0</v>
      </c>
      <c r="AD512" s="147">
        <f t="shared" si="281"/>
        <v>8031.43</v>
      </c>
      <c r="AE512" s="147">
        <f t="shared" si="281"/>
        <v>32292.53</v>
      </c>
      <c r="AF512" s="147">
        <f t="shared" si="281"/>
        <v>10662.82</v>
      </c>
      <c r="AG512" s="147">
        <f t="shared" si="281"/>
        <v>8140.06</v>
      </c>
      <c r="AH512" s="147">
        <f t="shared" si="281"/>
        <v>7344.76</v>
      </c>
      <c r="AI512" s="147">
        <f t="shared" si="281"/>
        <v>0</v>
      </c>
      <c r="AJ512" s="147">
        <f t="shared" si="281"/>
        <v>0</v>
      </c>
      <c r="AK512" s="147">
        <f t="shared" si="281"/>
        <v>0</v>
      </c>
      <c r="AL512" s="147">
        <f t="shared" si="281"/>
        <v>0</v>
      </c>
      <c r="AM512" s="147">
        <f t="shared" si="281"/>
        <v>0</v>
      </c>
      <c r="AN512" s="147">
        <f t="shared" si="282"/>
        <v>0</v>
      </c>
      <c r="AO512" s="147">
        <f t="shared" si="282"/>
        <v>0</v>
      </c>
      <c r="AP512" s="147">
        <f t="shared" si="282"/>
        <v>0</v>
      </c>
      <c r="AQ512" s="147">
        <f t="shared" si="282"/>
        <v>0</v>
      </c>
      <c r="AR512" s="147">
        <f t="shared" si="282"/>
        <v>0</v>
      </c>
      <c r="AS512" s="147">
        <f t="shared" si="282"/>
        <v>0</v>
      </c>
      <c r="AT512" s="147">
        <f t="shared" si="282"/>
        <v>0</v>
      </c>
      <c r="AU512" s="147">
        <f t="shared" si="282"/>
        <v>0</v>
      </c>
      <c r="AV512" s="147">
        <f t="shared" si="282"/>
        <v>0</v>
      </c>
      <c r="AW512" s="147">
        <f t="shared" si="282"/>
        <v>0</v>
      </c>
      <c r="AX512" s="147">
        <f t="shared" si="283"/>
        <v>0</v>
      </c>
      <c r="AY512" s="147">
        <f t="shared" si="283"/>
        <v>0</v>
      </c>
      <c r="AZ512" s="147">
        <f t="shared" si="283"/>
        <v>0</v>
      </c>
      <c r="BA512" s="147">
        <f t="shared" si="283"/>
        <v>0</v>
      </c>
      <c r="BB512" s="147">
        <f t="shared" si="283"/>
        <v>0</v>
      </c>
      <c r="BC512" s="147">
        <f t="shared" si="283"/>
        <v>0</v>
      </c>
      <c r="BD512" s="147">
        <f t="shared" si="283"/>
        <v>0</v>
      </c>
      <c r="BE512" s="147">
        <f t="shared" si="283"/>
        <v>0</v>
      </c>
      <c r="BF512" s="147">
        <f t="shared" si="283"/>
        <v>0</v>
      </c>
      <c r="BG512" s="147">
        <f t="shared" si="283"/>
        <v>0</v>
      </c>
      <c r="BH512" s="147">
        <f t="shared" si="284"/>
        <v>0</v>
      </c>
      <c r="BI512" s="147">
        <f t="shared" si="284"/>
        <v>0</v>
      </c>
      <c r="BJ512" s="147">
        <f t="shared" si="284"/>
        <v>0</v>
      </c>
      <c r="BK512" s="147">
        <f t="shared" si="284"/>
        <v>0</v>
      </c>
      <c r="BL512" s="147">
        <f t="shared" si="284"/>
        <v>0</v>
      </c>
      <c r="BM512" s="147">
        <f t="shared" si="284"/>
        <v>0</v>
      </c>
      <c r="BN512" s="147">
        <f t="shared" si="284"/>
        <v>0</v>
      </c>
      <c r="BO512" s="147">
        <f t="shared" si="284"/>
        <v>0</v>
      </c>
      <c r="BP512" s="147">
        <f t="shared" si="284"/>
        <v>0</v>
      </c>
      <c r="BQ512" s="147">
        <f t="shared" si="284"/>
        <v>0</v>
      </c>
      <c r="BR512" s="147">
        <f t="shared" si="285"/>
        <v>0</v>
      </c>
      <c r="BS512" s="147">
        <f t="shared" si="285"/>
        <v>0</v>
      </c>
      <c r="BT512" s="147">
        <f t="shared" si="285"/>
        <v>0</v>
      </c>
      <c r="BU512" s="147">
        <f t="shared" si="285"/>
        <v>0</v>
      </c>
      <c r="BV512" s="147">
        <f t="shared" si="285"/>
        <v>0</v>
      </c>
      <c r="BW512" s="147">
        <f t="shared" si="285"/>
        <v>0</v>
      </c>
      <c r="BX512" s="147">
        <f t="shared" si="285"/>
        <v>0</v>
      </c>
      <c r="BY512" s="147">
        <f t="shared" si="285"/>
        <v>0</v>
      </c>
      <c r="BZ512" s="147">
        <f t="shared" si="285"/>
        <v>0</v>
      </c>
      <c r="CA512" s="147">
        <f t="shared" si="285"/>
        <v>0</v>
      </c>
      <c r="CB512" s="147">
        <f t="shared" si="286"/>
        <v>0</v>
      </c>
      <c r="CC512" s="147">
        <f t="shared" si="286"/>
        <v>0</v>
      </c>
      <c r="CD512" s="147">
        <f t="shared" si="286"/>
        <v>0</v>
      </c>
      <c r="CE512" s="147">
        <f t="shared" si="286"/>
        <v>0</v>
      </c>
      <c r="CF512" s="147">
        <f t="shared" si="286"/>
        <v>0</v>
      </c>
      <c r="CG512" s="147">
        <f t="shared" si="286"/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87"/>
        <v>8)</v>
      </c>
      <c r="E513" s="145" t="str">
        <f t="shared" si="287"/>
        <v>כתבי אופציה (WARRANTS)</v>
      </c>
      <c r="F513" s="145"/>
      <c r="G513" s="145"/>
      <c r="H513" s="145"/>
      <c r="I513" s="146"/>
      <c r="J513" s="147">
        <f t="shared" ref="J513:S521" si="288">VLOOKUP($A513,$A$10:$CK$500,J$501,0)</f>
        <v>10234.5</v>
      </c>
      <c r="K513" s="147">
        <f t="shared" si="288"/>
        <v>0</v>
      </c>
      <c r="L513" s="147">
        <f t="shared" si="288"/>
        <v>0.66</v>
      </c>
      <c r="M513" s="147">
        <f t="shared" si="288"/>
        <v>1215.6899999999998</v>
      </c>
      <c r="N513" s="147">
        <f t="shared" si="288"/>
        <v>0</v>
      </c>
      <c r="O513" s="147">
        <f t="shared" si="288"/>
        <v>0</v>
      </c>
      <c r="P513" s="147">
        <f t="shared" si="288"/>
        <v>201.45999999999998</v>
      </c>
      <c r="Q513" s="147">
        <f t="shared" si="288"/>
        <v>1159.6300000000001</v>
      </c>
      <c r="R513" s="147">
        <f t="shared" si="288"/>
        <v>0</v>
      </c>
      <c r="S513" s="147">
        <f t="shared" si="288"/>
        <v>0</v>
      </c>
      <c r="T513" s="147">
        <f t="shared" ref="T513:AC521" si="289">VLOOKUP($A513,$A$10:$CK$500,T$501,0)</f>
        <v>0</v>
      </c>
      <c r="U513" s="147">
        <f t="shared" si="289"/>
        <v>95.4</v>
      </c>
      <c r="V513" s="147">
        <f t="shared" si="289"/>
        <v>0</v>
      </c>
      <c r="W513" s="147">
        <f t="shared" si="289"/>
        <v>0</v>
      </c>
      <c r="X513" s="147">
        <f t="shared" si="289"/>
        <v>0</v>
      </c>
      <c r="Y513" s="147">
        <f t="shared" si="289"/>
        <v>4.58</v>
      </c>
      <c r="Z513" s="147">
        <f t="shared" si="289"/>
        <v>13.01</v>
      </c>
      <c r="AA513" s="147">
        <f t="shared" si="289"/>
        <v>74.39</v>
      </c>
      <c r="AB513" s="147">
        <f t="shared" si="289"/>
        <v>7.63</v>
      </c>
      <c r="AC513" s="147">
        <f t="shared" si="289"/>
        <v>93.08</v>
      </c>
      <c r="AD513" s="147">
        <f t="shared" ref="AD513:AM521" si="290">VLOOKUP($A513,$A$10:$CK$500,AD$501,0)</f>
        <v>485.27</v>
      </c>
      <c r="AE513" s="147">
        <f t="shared" si="290"/>
        <v>231.97</v>
      </c>
      <c r="AF513" s="147">
        <f t="shared" si="290"/>
        <v>82.63000000000001</v>
      </c>
      <c r="AG513" s="147">
        <f t="shared" si="290"/>
        <v>38.36</v>
      </c>
      <c r="AH513" s="147">
        <f t="shared" si="290"/>
        <v>76.239999999999995</v>
      </c>
      <c r="AI513" s="147">
        <f t="shared" si="290"/>
        <v>0</v>
      </c>
      <c r="AJ513" s="147">
        <f t="shared" si="290"/>
        <v>240.77999999999997</v>
      </c>
      <c r="AK513" s="147">
        <f t="shared" si="290"/>
        <v>4314.8100000000004</v>
      </c>
      <c r="AL513" s="147">
        <f t="shared" si="290"/>
        <v>1898.9099999999999</v>
      </c>
      <c r="AM513" s="147">
        <f t="shared" si="290"/>
        <v>0</v>
      </c>
      <c r="AN513" s="147">
        <f t="shared" ref="AN513:AW521" si="291">VLOOKUP($A513,$A$10:$CK$500,AN$501,0)</f>
        <v>0</v>
      </c>
      <c r="AO513" s="147">
        <f t="shared" si="291"/>
        <v>0</v>
      </c>
      <c r="AP513" s="147">
        <f t="shared" si="291"/>
        <v>0</v>
      </c>
      <c r="AQ513" s="147">
        <f t="shared" si="291"/>
        <v>0</v>
      </c>
      <c r="AR513" s="147">
        <f t="shared" si="291"/>
        <v>0</v>
      </c>
      <c r="AS513" s="147">
        <f t="shared" si="291"/>
        <v>0</v>
      </c>
      <c r="AT513" s="147">
        <f t="shared" si="291"/>
        <v>0</v>
      </c>
      <c r="AU513" s="147">
        <f t="shared" si="291"/>
        <v>0</v>
      </c>
      <c r="AV513" s="147">
        <f t="shared" si="291"/>
        <v>0</v>
      </c>
      <c r="AW513" s="147">
        <f t="shared" si="291"/>
        <v>0</v>
      </c>
      <c r="AX513" s="147">
        <f t="shared" ref="AX513:BG521" si="292">VLOOKUP($A513,$A$10:$CK$500,AX$501,0)</f>
        <v>0</v>
      </c>
      <c r="AY513" s="147">
        <f t="shared" si="292"/>
        <v>0</v>
      </c>
      <c r="AZ513" s="147">
        <f t="shared" si="292"/>
        <v>0</v>
      </c>
      <c r="BA513" s="147">
        <f t="shared" si="292"/>
        <v>0</v>
      </c>
      <c r="BB513" s="147">
        <f t="shared" si="292"/>
        <v>0</v>
      </c>
      <c r="BC513" s="147">
        <f t="shared" si="292"/>
        <v>0</v>
      </c>
      <c r="BD513" s="147">
        <f t="shared" si="292"/>
        <v>0</v>
      </c>
      <c r="BE513" s="147">
        <f t="shared" si="292"/>
        <v>0</v>
      </c>
      <c r="BF513" s="147">
        <f t="shared" si="292"/>
        <v>0</v>
      </c>
      <c r="BG513" s="147">
        <f t="shared" si="292"/>
        <v>0</v>
      </c>
      <c r="BH513" s="147">
        <f t="shared" ref="BH513:BQ521" si="293">VLOOKUP($A513,$A$10:$CK$500,BH$501,0)</f>
        <v>0</v>
      </c>
      <c r="BI513" s="147">
        <f t="shared" si="293"/>
        <v>0</v>
      </c>
      <c r="BJ513" s="147">
        <f t="shared" si="293"/>
        <v>0</v>
      </c>
      <c r="BK513" s="147">
        <f t="shared" si="293"/>
        <v>0</v>
      </c>
      <c r="BL513" s="147">
        <f t="shared" si="293"/>
        <v>0</v>
      </c>
      <c r="BM513" s="147">
        <f t="shared" si="293"/>
        <v>0</v>
      </c>
      <c r="BN513" s="147">
        <f t="shared" si="293"/>
        <v>0</v>
      </c>
      <c r="BO513" s="147">
        <f t="shared" si="293"/>
        <v>0</v>
      </c>
      <c r="BP513" s="147">
        <f t="shared" si="293"/>
        <v>0</v>
      </c>
      <c r="BQ513" s="147">
        <f t="shared" si="293"/>
        <v>0</v>
      </c>
      <c r="BR513" s="147">
        <f t="shared" ref="BR513:CA521" si="294">VLOOKUP($A513,$A$10:$CK$500,BR$501,0)</f>
        <v>0</v>
      </c>
      <c r="BS513" s="147">
        <f t="shared" si="294"/>
        <v>0</v>
      </c>
      <c r="BT513" s="147">
        <f t="shared" si="294"/>
        <v>0</v>
      </c>
      <c r="BU513" s="147">
        <f t="shared" si="294"/>
        <v>0</v>
      </c>
      <c r="BV513" s="147">
        <f t="shared" si="294"/>
        <v>0</v>
      </c>
      <c r="BW513" s="147">
        <f t="shared" si="294"/>
        <v>0</v>
      </c>
      <c r="BX513" s="147">
        <f t="shared" si="294"/>
        <v>0</v>
      </c>
      <c r="BY513" s="147">
        <f t="shared" si="294"/>
        <v>0</v>
      </c>
      <c r="BZ513" s="147">
        <f t="shared" si="294"/>
        <v>0</v>
      </c>
      <c r="CA513" s="147">
        <f t="shared" si="294"/>
        <v>0</v>
      </c>
      <c r="CB513" s="147">
        <f t="shared" ref="CB513:CG521" si="295">VLOOKUP($A513,$A$10:$CK$500,CB$501,0)</f>
        <v>0</v>
      </c>
      <c r="CC513" s="147">
        <f t="shared" si="295"/>
        <v>0</v>
      </c>
      <c r="CD513" s="147">
        <f t="shared" si="295"/>
        <v>0</v>
      </c>
      <c r="CE513" s="147">
        <f t="shared" si="295"/>
        <v>0</v>
      </c>
      <c r="CF513" s="147">
        <f t="shared" si="295"/>
        <v>0</v>
      </c>
      <c r="CG513" s="147">
        <f t="shared" si="295"/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87"/>
        <v>9)</v>
      </c>
      <c r="E514" s="145" t="str">
        <f t="shared" si="287"/>
        <v>חוזים עתידיים</v>
      </c>
      <c r="F514" s="145"/>
      <c r="G514" s="145"/>
      <c r="H514" s="145"/>
      <c r="I514" s="146"/>
      <c r="J514" s="147">
        <f t="shared" si="288"/>
        <v>220633.62</v>
      </c>
      <c r="K514" s="147">
        <f t="shared" si="288"/>
        <v>0</v>
      </c>
      <c r="L514" s="147">
        <f t="shared" si="288"/>
        <v>811.22</v>
      </c>
      <c r="M514" s="147">
        <f t="shared" si="288"/>
        <v>10589.72</v>
      </c>
      <c r="N514" s="147">
        <f t="shared" si="288"/>
        <v>0</v>
      </c>
      <c r="O514" s="147">
        <f t="shared" si="288"/>
        <v>1488.3</v>
      </c>
      <c r="P514" s="147">
        <f t="shared" si="288"/>
        <v>3464.1200000000003</v>
      </c>
      <c r="Q514" s="147">
        <f t="shared" si="288"/>
        <v>20600.940000000002</v>
      </c>
      <c r="R514" s="147">
        <f t="shared" si="288"/>
        <v>0</v>
      </c>
      <c r="S514" s="147">
        <f t="shared" si="288"/>
        <v>114.94</v>
      </c>
      <c r="T514" s="147">
        <f t="shared" si="289"/>
        <v>20023.36</v>
      </c>
      <c r="U514" s="147">
        <f t="shared" si="289"/>
        <v>69509.400000000009</v>
      </c>
      <c r="V514" s="147">
        <f t="shared" si="289"/>
        <v>0</v>
      </c>
      <c r="W514" s="147">
        <f t="shared" si="289"/>
        <v>0</v>
      </c>
      <c r="X514" s="147">
        <f t="shared" si="289"/>
        <v>0</v>
      </c>
      <c r="Y514" s="147">
        <f t="shared" si="289"/>
        <v>2.86</v>
      </c>
      <c r="Z514" s="147">
        <f t="shared" si="289"/>
        <v>0</v>
      </c>
      <c r="AA514" s="147">
        <f t="shared" si="289"/>
        <v>2.64</v>
      </c>
      <c r="AB514" s="147">
        <f t="shared" si="289"/>
        <v>0</v>
      </c>
      <c r="AC514" s="147">
        <f t="shared" si="289"/>
        <v>4921.16</v>
      </c>
      <c r="AD514" s="147">
        <f t="shared" si="290"/>
        <v>31287.1</v>
      </c>
      <c r="AE514" s="147">
        <f t="shared" si="290"/>
        <v>1474.48</v>
      </c>
      <c r="AF514" s="147">
        <f t="shared" si="290"/>
        <v>1470.8000000000002</v>
      </c>
      <c r="AG514" s="147">
        <f t="shared" si="290"/>
        <v>700.3599999999999</v>
      </c>
      <c r="AH514" s="147">
        <f t="shared" si="290"/>
        <v>534.31999999999994</v>
      </c>
      <c r="AI514" s="147">
        <f t="shared" si="290"/>
        <v>-96.02</v>
      </c>
      <c r="AJ514" s="147">
        <f t="shared" si="290"/>
        <v>0</v>
      </c>
      <c r="AK514" s="147">
        <f t="shared" si="290"/>
        <v>36220.339999999997</v>
      </c>
      <c r="AL514" s="147">
        <f t="shared" si="290"/>
        <v>17513.580000000002</v>
      </c>
      <c r="AM514" s="147">
        <f t="shared" si="290"/>
        <v>0</v>
      </c>
      <c r="AN514" s="147">
        <f t="shared" si="291"/>
        <v>0</v>
      </c>
      <c r="AO514" s="147">
        <f t="shared" si="291"/>
        <v>0</v>
      </c>
      <c r="AP514" s="147">
        <f t="shared" si="291"/>
        <v>0</v>
      </c>
      <c r="AQ514" s="147">
        <f t="shared" si="291"/>
        <v>0</v>
      </c>
      <c r="AR514" s="147">
        <f t="shared" si="291"/>
        <v>0</v>
      </c>
      <c r="AS514" s="147">
        <f t="shared" si="291"/>
        <v>0</v>
      </c>
      <c r="AT514" s="147">
        <f t="shared" si="291"/>
        <v>0</v>
      </c>
      <c r="AU514" s="147">
        <f t="shared" si="291"/>
        <v>0</v>
      </c>
      <c r="AV514" s="147">
        <f t="shared" si="291"/>
        <v>0</v>
      </c>
      <c r="AW514" s="147">
        <f t="shared" si="291"/>
        <v>0</v>
      </c>
      <c r="AX514" s="147">
        <f t="shared" si="292"/>
        <v>0</v>
      </c>
      <c r="AY514" s="147">
        <f t="shared" si="292"/>
        <v>0</v>
      </c>
      <c r="AZ514" s="147">
        <f t="shared" si="292"/>
        <v>0</v>
      </c>
      <c r="BA514" s="147">
        <f t="shared" si="292"/>
        <v>0</v>
      </c>
      <c r="BB514" s="147">
        <f t="shared" si="292"/>
        <v>0</v>
      </c>
      <c r="BC514" s="147">
        <f t="shared" si="292"/>
        <v>0</v>
      </c>
      <c r="BD514" s="147">
        <f t="shared" si="292"/>
        <v>0</v>
      </c>
      <c r="BE514" s="147">
        <f t="shared" si="292"/>
        <v>0</v>
      </c>
      <c r="BF514" s="147">
        <f t="shared" si="292"/>
        <v>0</v>
      </c>
      <c r="BG514" s="147">
        <f t="shared" si="292"/>
        <v>0</v>
      </c>
      <c r="BH514" s="147">
        <f t="shared" si="293"/>
        <v>0</v>
      </c>
      <c r="BI514" s="147">
        <f t="shared" si="293"/>
        <v>0</v>
      </c>
      <c r="BJ514" s="147">
        <f t="shared" si="293"/>
        <v>0</v>
      </c>
      <c r="BK514" s="147">
        <f t="shared" si="293"/>
        <v>0</v>
      </c>
      <c r="BL514" s="147">
        <f t="shared" si="293"/>
        <v>0</v>
      </c>
      <c r="BM514" s="147">
        <f t="shared" si="293"/>
        <v>0</v>
      </c>
      <c r="BN514" s="147">
        <f t="shared" si="293"/>
        <v>0</v>
      </c>
      <c r="BO514" s="147">
        <f t="shared" si="293"/>
        <v>0</v>
      </c>
      <c r="BP514" s="147">
        <f t="shared" si="293"/>
        <v>0</v>
      </c>
      <c r="BQ514" s="147">
        <f t="shared" si="293"/>
        <v>0</v>
      </c>
      <c r="BR514" s="147">
        <f t="shared" si="294"/>
        <v>0</v>
      </c>
      <c r="BS514" s="147">
        <f t="shared" si="294"/>
        <v>0</v>
      </c>
      <c r="BT514" s="147">
        <f t="shared" si="294"/>
        <v>0</v>
      </c>
      <c r="BU514" s="147">
        <f t="shared" si="294"/>
        <v>0</v>
      </c>
      <c r="BV514" s="147">
        <f t="shared" si="294"/>
        <v>0</v>
      </c>
      <c r="BW514" s="147">
        <f t="shared" si="294"/>
        <v>0</v>
      </c>
      <c r="BX514" s="147">
        <f t="shared" si="294"/>
        <v>0</v>
      </c>
      <c r="BY514" s="147">
        <f t="shared" si="294"/>
        <v>0</v>
      </c>
      <c r="BZ514" s="147">
        <f t="shared" si="294"/>
        <v>0</v>
      </c>
      <c r="CA514" s="147">
        <f t="shared" si="294"/>
        <v>0</v>
      </c>
      <c r="CB514" s="147">
        <f t="shared" si="295"/>
        <v>0</v>
      </c>
      <c r="CC514" s="147">
        <f t="shared" si="295"/>
        <v>0</v>
      </c>
      <c r="CD514" s="147">
        <f t="shared" si="295"/>
        <v>0</v>
      </c>
      <c r="CE514" s="147">
        <f t="shared" si="295"/>
        <v>0</v>
      </c>
      <c r="CF514" s="147">
        <f t="shared" si="295"/>
        <v>0</v>
      </c>
      <c r="CG514" s="147">
        <f t="shared" si="295"/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87"/>
        <v>10)</v>
      </c>
      <c r="E515" s="145" t="str">
        <f t="shared" si="287"/>
        <v>אופציות - (OPTIONS)</v>
      </c>
      <c r="F515" s="145"/>
      <c r="G515" s="145"/>
      <c r="H515" s="145"/>
      <c r="I515" s="146"/>
      <c r="J515" s="147">
        <f t="shared" si="288"/>
        <v>427.97</v>
      </c>
      <c r="K515" s="147">
        <f t="shared" si="288"/>
        <v>0</v>
      </c>
      <c r="L515" s="147">
        <f t="shared" si="288"/>
        <v>0</v>
      </c>
      <c r="M515" s="147">
        <f t="shared" si="288"/>
        <v>0</v>
      </c>
      <c r="N515" s="147">
        <f t="shared" si="288"/>
        <v>0</v>
      </c>
      <c r="O515" s="147">
        <f t="shared" si="288"/>
        <v>0</v>
      </c>
      <c r="P515" s="147">
        <f t="shared" si="288"/>
        <v>0</v>
      </c>
      <c r="Q515" s="147">
        <f t="shared" si="288"/>
        <v>0</v>
      </c>
      <c r="R515" s="147">
        <f t="shared" si="288"/>
        <v>0</v>
      </c>
      <c r="S515" s="147">
        <f t="shared" si="288"/>
        <v>0</v>
      </c>
      <c r="T515" s="147">
        <f t="shared" si="289"/>
        <v>-0.01</v>
      </c>
      <c r="U515" s="147">
        <f t="shared" si="289"/>
        <v>-0.02</v>
      </c>
      <c r="V515" s="147">
        <f t="shared" si="289"/>
        <v>0</v>
      </c>
      <c r="W515" s="147">
        <f t="shared" si="289"/>
        <v>0</v>
      </c>
      <c r="X515" s="147">
        <f t="shared" si="289"/>
        <v>0</v>
      </c>
      <c r="Y515" s="147">
        <f t="shared" si="289"/>
        <v>0</v>
      </c>
      <c r="Z515" s="147">
        <f t="shared" si="289"/>
        <v>107</v>
      </c>
      <c r="AA515" s="147">
        <f t="shared" si="289"/>
        <v>321</v>
      </c>
      <c r="AB515" s="147">
        <f t="shared" si="289"/>
        <v>0</v>
      </c>
      <c r="AC515" s="147">
        <f t="shared" si="289"/>
        <v>0</v>
      </c>
      <c r="AD515" s="147">
        <f t="shared" si="290"/>
        <v>0</v>
      </c>
      <c r="AE515" s="147">
        <f t="shared" si="290"/>
        <v>0</v>
      </c>
      <c r="AF515" s="147">
        <f t="shared" si="290"/>
        <v>0</v>
      </c>
      <c r="AG515" s="147">
        <f t="shared" si="290"/>
        <v>0</v>
      </c>
      <c r="AH515" s="147">
        <f t="shared" si="290"/>
        <v>0</v>
      </c>
      <c r="AI515" s="147">
        <f t="shared" si="290"/>
        <v>0</v>
      </c>
      <c r="AJ515" s="147">
        <f t="shared" si="290"/>
        <v>0</v>
      </c>
      <c r="AK515" s="147">
        <f t="shared" si="290"/>
        <v>0</v>
      </c>
      <c r="AL515" s="147">
        <f t="shared" si="290"/>
        <v>0</v>
      </c>
      <c r="AM515" s="147">
        <f t="shared" si="290"/>
        <v>0</v>
      </c>
      <c r="AN515" s="147">
        <f t="shared" si="291"/>
        <v>0</v>
      </c>
      <c r="AO515" s="147">
        <f t="shared" si="291"/>
        <v>0</v>
      </c>
      <c r="AP515" s="147">
        <f t="shared" si="291"/>
        <v>0</v>
      </c>
      <c r="AQ515" s="147">
        <f t="shared" si="291"/>
        <v>0</v>
      </c>
      <c r="AR515" s="147">
        <f t="shared" si="291"/>
        <v>0</v>
      </c>
      <c r="AS515" s="147">
        <f t="shared" si="291"/>
        <v>0</v>
      </c>
      <c r="AT515" s="147">
        <f t="shared" si="291"/>
        <v>0</v>
      </c>
      <c r="AU515" s="147">
        <f t="shared" si="291"/>
        <v>0</v>
      </c>
      <c r="AV515" s="147">
        <f t="shared" si="291"/>
        <v>0</v>
      </c>
      <c r="AW515" s="147">
        <f t="shared" si="291"/>
        <v>0</v>
      </c>
      <c r="AX515" s="147">
        <f t="shared" si="292"/>
        <v>0</v>
      </c>
      <c r="AY515" s="147">
        <f t="shared" si="292"/>
        <v>0</v>
      </c>
      <c r="AZ515" s="147">
        <f t="shared" si="292"/>
        <v>0</v>
      </c>
      <c r="BA515" s="147">
        <f t="shared" si="292"/>
        <v>0</v>
      </c>
      <c r="BB515" s="147">
        <f t="shared" si="292"/>
        <v>0</v>
      </c>
      <c r="BC515" s="147">
        <f t="shared" si="292"/>
        <v>0</v>
      </c>
      <c r="BD515" s="147">
        <f t="shared" si="292"/>
        <v>0</v>
      </c>
      <c r="BE515" s="147">
        <f t="shared" si="292"/>
        <v>0</v>
      </c>
      <c r="BF515" s="147">
        <f t="shared" si="292"/>
        <v>0</v>
      </c>
      <c r="BG515" s="147">
        <f t="shared" si="292"/>
        <v>0</v>
      </c>
      <c r="BH515" s="147">
        <f t="shared" si="293"/>
        <v>0</v>
      </c>
      <c r="BI515" s="147">
        <f t="shared" si="293"/>
        <v>0</v>
      </c>
      <c r="BJ515" s="147">
        <f t="shared" si="293"/>
        <v>0</v>
      </c>
      <c r="BK515" s="147">
        <f t="shared" si="293"/>
        <v>0</v>
      </c>
      <c r="BL515" s="147">
        <f t="shared" si="293"/>
        <v>0</v>
      </c>
      <c r="BM515" s="147">
        <f t="shared" si="293"/>
        <v>0</v>
      </c>
      <c r="BN515" s="147">
        <f t="shared" si="293"/>
        <v>0</v>
      </c>
      <c r="BO515" s="147">
        <f t="shared" si="293"/>
        <v>0</v>
      </c>
      <c r="BP515" s="147">
        <f t="shared" si="293"/>
        <v>0</v>
      </c>
      <c r="BQ515" s="147">
        <f t="shared" si="293"/>
        <v>0</v>
      </c>
      <c r="BR515" s="147">
        <f t="shared" si="294"/>
        <v>0</v>
      </c>
      <c r="BS515" s="147">
        <f t="shared" si="294"/>
        <v>0</v>
      </c>
      <c r="BT515" s="147">
        <f t="shared" si="294"/>
        <v>0</v>
      </c>
      <c r="BU515" s="147">
        <f t="shared" si="294"/>
        <v>0</v>
      </c>
      <c r="BV515" s="147">
        <f t="shared" si="294"/>
        <v>0</v>
      </c>
      <c r="BW515" s="147">
        <f t="shared" si="294"/>
        <v>0</v>
      </c>
      <c r="BX515" s="147">
        <f t="shared" si="294"/>
        <v>0</v>
      </c>
      <c r="BY515" s="147">
        <f t="shared" si="294"/>
        <v>0</v>
      </c>
      <c r="BZ515" s="147">
        <f t="shared" si="294"/>
        <v>0</v>
      </c>
      <c r="CA515" s="147">
        <f t="shared" si="294"/>
        <v>0</v>
      </c>
      <c r="CB515" s="147">
        <f t="shared" si="295"/>
        <v>0</v>
      </c>
      <c r="CC515" s="147">
        <f t="shared" si="295"/>
        <v>0</v>
      </c>
      <c r="CD515" s="147">
        <f t="shared" si="295"/>
        <v>0</v>
      </c>
      <c r="CE515" s="147">
        <f t="shared" si="295"/>
        <v>0</v>
      </c>
      <c r="CF515" s="147">
        <f t="shared" si="295"/>
        <v>0</v>
      </c>
      <c r="CG515" s="147">
        <f t="shared" si="295"/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87"/>
        <v>11)</v>
      </c>
      <c r="E516" s="145" t="str">
        <f t="shared" si="287"/>
        <v>מוצרים מובנים</v>
      </c>
      <c r="F516" s="145"/>
      <c r="G516" s="145"/>
      <c r="H516" s="145"/>
      <c r="I516" s="146"/>
      <c r="J516" s="147">
        <f t="shared" si="288"/>
        <v>0</v>
      </c>
      <c r="K516" s="147">
        <f t="shared" si="288"/>
        <v>0</v>
      </c>
      <c r="L516" s="147">
        <f t="shared" si="288"/>
        <v>0</v>
      </c>
      <c r="M516" s="147">
        <f t="shared" si="288"/>
        <v>0</v>
      </c>
      <c r="N516" s="147">
        <f t="shared" si="288"/>
        <v>0</v>
      </c>
      <c r="O516" s="147">
        <f t="shared" si="288"/>
        <v>0</v>
      </c>
      <c r="P516" s="147">
        <f t="shared" si="288"/>
        <v>0</v>
      </c>
      <c r="Q516" s="147">
        <f t="shared" si="288"/>
        <v>0</v>
      </c>
      <c r="R516" s="147">
        <f t="shared" si="288"/>
        <v>0</v>
      </c>
      <c r="S516" s="147">
        <f t="shared" si="288"/>
        <v>0</v>
      </c>
      <c r="T516" s="147">
        <f t="shared" si="289"/>
        <v>0</v>
      </c>
      <c r="U516" s="147">
        <f t="shared" si="289"/>
        <v>0</v>
      </c>
      <c r="V516" s="147">
        <f t="shared" si="289"/>
        <v>0</v>
      </c>
      <c r="W516" s="147">
        <f t="shared" si="289"/>
        <v>0</v>
      </c>
      <c r="X516" s="147">
        <f t="shared" si="289"/>
        <v>0</v>
      </c>
      <c r="Y516" s="147">
        <f t="shared" si="289"/>
        <v>0</v>
      </c>
      <c r="Z516" s="147">
        <f t="shared" si="289"/>
        <v>0</v>
      </c>
      <c r="AA516" s="147">
        <f t="shared" si="289"/>
        <v>0</v>
      </c>
      <c r="AB516" s="147">
        <f t="shared" si="289"/>
        <v>0</v>
      </c>
      <c r="AC516" s="147">
        <f t="shared" si="289"/>
        <v>0</v>
      </c>
      <c r="AD516" s="147">
        <f t="shared" si="290"/>
        <v>0</v>
      </c>
      <c r="AE516" s="147">
        <f t="shared" si="290"/>
        <v>0</v>
      </c>
      <c r="AF516" s="147">
        <f t="shared" si="290"/>
        <v>0</v>
      </c>
      <c r="AG516" s="147">
        <f t="shared" si="290"/>
        <v>0</v>
      </c>
      <c r="AH516" s="147">
        <f t="shared" si="290"/>
        <v>0</v>
      </c>
      <c r="AI516" s="147">
        <f t="shared" si="290"/>
        <v>0</v>
      </c>
      <c r="AJ516" s="147">
        <f t="shared" si="290"/>
        <v>0</v>
      </c>
      <c r="AK516" s="147">
        <f t="shared" si="290"/>
        <v>0</v>
      </c>
      <c r="AL516" s="147">
        <f t="shared" si="290"/>
        <v>0</v>
      </c>
      <c r="AM516" s="147">
        <f t="shared" si="290"/>
        <v>0</v>
      </c>
      <c r="AN516" s="147">
        <f t="shared" si="291"/>
        <v>0</v>
      </c>
      <c r="AO516" s="147">
        <f t="shared" si="291"/>
        <v>0</v>
      </c>
      <c r="AP516" s="147">
        <f t="shared" si="291"/>
        <v>0</v>
      </c>
      <c r="AQ516" s="147">
        <f t="shared" si="291"/>
        <v>0</v>
      </c>
      <c r="AR516" s="147">
        <f t="shared" si="291"/>
        <v>0</v>
      </c>
      <c r="AS516" s="147">
        <f t="shared" si="291"/>
        <v>0</v>
      </c>
      <c r="AT516" s="147">
        <f t="shared" si="291"/>
        <v>0</v>
      </c>
      <c r="AU516" s="147">
        <f t="shared" si="291"/>
        <v>0</v>
      </c>
      <c r="AV516" s="147">
        <f t="shared" si="291"/>
        <v>0</v>
      </c>
      <c r="AW516" s="147">
        <f t="shared" si="291"/>
        <v>0</v>
      </c>
      <c r="AX516" s="147">
        <f t="shared" si="292"/>
        <v>0</v>
      </c>
      <c r="AY516" s="147">
        <f t="shared" si="292"/>
        <v>0</v>
      </c>
      <c r="AZ516" s="147">
        <f t="shared" si="292"/>
        <v>0</v>
      </c>
      <c r="BA516" s="147">
        <f t="shared" si="292"/>
        <v>0</v>
      </c>
      <c r="BB516" s="147">
        <f t="shared" si="292"/>
        <v>0</v>
      </c>
      <c r="BC516" s="147">
        <f t="shared" si="292"/>
        <v>0</v>
      </c>
      <c r="BD516" s="147">
        <f t="shared" si="292"/>
        <v>0</v>
      </c>
      <c r="BE516" s="147">
        <f t="shared" si="292"/>
        <v>0</v>
      </c>
      <c r="BF516" s="147">
        <f t="shared" si="292"/>
        <v>0</v>
      </c>
      <c r="BG516" s="147">
        <f t="shared" si="292"/>
        <v>0</v>
      </c>
      <c r="BH516" s="147">
        <f t="shared" si="293"/>
        <v>0</v>
      </c>
      <c r="BI516" s="147">
        <f t="shared" si="293"/>
        <v>0</v>
      </c>
      <c r="BJ516" s="147">
        <f t="shared" si="293"/>
        <v>0</v>
      </c>
      <c r="BK516" s="147">
        <f t="shared" si="293"/>
        <v>0</v>
      </c>
      <c r="BL516" s="147">
        <f t="shared" si="293"/>
        <v>0</v>
      </c>
      <c r="BM516" s="147">
        <f t="shared" si="293"/>
        <v>0</v>
      </c>
      <c r="BN516" s="147">
        <f t="shared" si="293"/>
        <v>0</v>
      </c>
      <c r="BO516" s="147">
        <f t="shared" si="293"/>
        <v>0</v>
      </c>
      <c r="BP516" s="147">
        <f t="shared" si="293"/>
        <v>0</v>
      </c>
      <c r="BQ516" s="147">
        <f t="shared" si="293"/>
        <v>0</v>
      </c>
      <c r="BR516" s="147">
        <f t="shared" si="294"/>
        <v>0</v>
      </c>
      <c r="BS516" s="147">
        <f t="shared" si="294"/>
        <v>0</v>
      </c>
      <c r="BT516" s="147">
        <f t="shared" si="294"/>
        <v>0</v>
      </c>
      <c r="BU516" s="147">
        <f t="shared" si="294"/>
        <v>0</v>
      </c>
      <c r="BV516" s="147">
        <f t="shared" si="294"/>
        <v>0</v>
      </c>
      <c r="BW516" s="147">
        <f t="shared" si="294"/>
        <v>0</v>
      </c>
      <c r="BX516" s="147">
        <f t="shared" si="294"/>
        <v>0</v>
      </c>
      <c r="BY516" s="147">
        <f t="shared" si="294"/>
        <v>0</v>
      </c>
      <c r="BZ516" s="147">
        <f t="shared" si="294"/>
        <v>0</v>
      </c>
      <c r="CA516" s="147">
        <f t="shared" si="294"/>
        <v>0</v>
      </c>
      <c r="CB516" s="147">
        <f t="shared" si="295"/>
        <v>0</v>
      </c>
      <c r="CC516" s="147">
        <f t="shared" si="295"/>
        <v>0</v>
      </c>
      <c r="CD516" s="147">
        <f t="shared" si="295"/>
        <v>0</v>
      </c>
      <c r="CE516" s="147">
        <f t="shared" si="295"/>
        <v>0</v>
      </c>
      <c r="CF516" s="147">
        <f t="shared" si="295"/>
        <v>0</v>
      </c>
      <c r="CG516" s="147">
        <f t="shared" si="295"/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96">VLOOKUP($A517,$A$11:$M$501,C$501,0)</f>
        <v xml:space="preserve">ג. </v>
      </c>
      <c r="D517" s="145" t="str">
        <f t="shared" si="296"/>
        <v>הלוואות (למעט לחברות מוחזקות):</v>
      </c>
      <c r="E517" s="145"/>
      <c r="F517" s="145"/>
      <c r="G517" s="145"/>
      <c r="H517" s="145"/>
      <c r="I517" s="146"/>
      <c r="J517" s="147">
        <f t="shared" si="288"/>
        <v>239488.06</v>
      </c>
      <c r="K517" s="147">
        <f t="shared" si="288"/>
        <v>0</v>
      </c>
      <c r="L517" s="147">
        <f t="shared" si="288"/>
        <v>922.69</v>
      </c>
      <c r="M517" s="147">
        <f t="shared" si="288"/>
        <v>42639.13</v>
      </c>
      <c r="N517" s="147">
        <f t="shared" si="288"/>
        <v>0</v>
      </c>
      <c r="O517" s="147">
        <f t="shared" si="288"/>
        <v>5609.66</v>
      </c>
      <c r="P517" s="147">
        <f t="shared" si="288"/>
        <v>466.8</v>
      </c>
      <c r="Q517" s="147">
        <f t="shared" si="288"/>
        <v>52017.259999999995</v>
      </c>
      <c r="R517" s="147">
        <f t="shared" si="288"/>
        <v>1505.95</v>
      </c>
      <c r="S517" s="147">
        <f t="shared" si="288"/>
        <v>4394.9799999999996</v>
      </c>
      <c r="T517" s="147">
        <f t="shared" si="289"/>
        <v>0</v>
      </c>
      <c r="U517" s="147">
        <f t="shared" si="289"/>
        <v>69042.28</v>
      </c>
      <c r="V517" s="147">
        <f t="shared" si="289"/>
        <v>0</v>
      </c>
      <c r="W517" s="147">
        <f t="shared" si="289"/>
        <v>0</v>
      </c>
      <c r="X517" s="147">
        <f t="shared" si="289"/>
        <v>0</v>
      </c>
      <c r="Y517" s="147">
        <f t="shared" si="289"/>
        <v>518.79999999999995</v>
      </c>
      <c r="Z517" s="147">
        <f t="shared" si="289"/>
        <v>0</v>
      </c>
      <c r="AA517" s="147">
        <f t="shared" si="289"/>
        <v>7133.18</v>
      </c>
      <c r="AB517" s="147">
        <f t="shared" si="289"/>
        <v>4361.71</v>
      </c>
      <c r="AC517" s="147">
        <f t="shared" si="289"/>
        <v>0</v>
      </c>
      <c r="AD517" s="147">
        <f t="shared" si="290"/>
        <v>36224.92</v>
      </c>
      <c r="AE517" s="147">
        <f t="shared" si="290"/>
        <v>4557.2299999999996</v>
      </c>
      <c r="AF517" s="147">
        <f t="shared" si="290"/>
        <v>1395.24</v>
      </c>
      <c r="AG517" s="147">
        <f t="shared" si="290"/>
        <v>1231.52</v>
      </c>
      <c r="AH517" s="147">
        <f t="shared" si="290"/>
        <v>495.82</v>
      </c>
      <c r="AI517" s="147">
        <f t="shared" si="290"/>
        <v>0</v>
      </c>
      <c r="AJ517" s="147">
        <f t="shared" si="290"/>
        <v>0</v>
      </c>
      <c r="AK517" s="147">
        <f t="shared" si="290"/>
        <v>6970.89</v>
      </c>
      <c r="AL517" s="147">
        <f t="shared" si="290"/>
        <v>0</v>
      </c>
      <c r="AM517" s="147">
        <f t="shared" si="290"/>
        <v>0</v>
      </c>
      <c r="AN517" s="147">
        <f t="shared" si="291"/>
        <v>0</v>
      </c>
      <c r="AO517" s="147">
        <f t="shared" si="291"/>
        <v>0</v>
      </c>
      <c r="AP517" s="147">
        <f t="shared" si="291"/>
        <v>0</v>
      </c>
      <c r="AQ517" s="147">
        <f t="shared" si="291"/>
        <v>0</v>
      </c>
      <c r="AR517" s="147">
        <f t="shared" si="291"/>
        <v>0</v>
      </c>
      <c r="AS517" s="147">
        <f t="shared" si="291"/>
        <v>0</v>
      </c>
      <c r="AT517" s="147">
        <f t="shared" si="291"/>
        <v>0</v>
      </c>
      <c r="AU517" s="147">
        <f t="shared" si="291"/>
        <v>0</v>
      </c>
      <c r="AV517" s="147">
        <f t="shared" si="291"/>
        <v>0</v>
      </c>
      <c r="AW517" s="147">
        <f t="shared" si="291"/>
        <v>0</v>
      </c>
      <c r="AX517" s="147">
        <f t="shared" si="292"/>
        <v>0</v>
      </c>
      <c r="AY517" s="147">
        <f t="shared" si="292"/>
        <v>0</v>
      </c>
      <c r="AZ517" s="147">
        <f t="shared" si="292"/>
        <v>0</v>
      </c>
      <c r="BA517" s="147">
        <f t="shared" si="292"/>
        <v>0</v>
      </c>
      <c r="BB517" s="147">
        <f t="shared" si="292"/>
        <v>0</v>
      </c>
      <c r="BC517" s="147">
        <f t="shared" si="292"/>
        <v>0</v>
      </c>
      <c r="BD517" s="147">
        <f t="shared" si="292"/>
        <v>0</v>
      </c>
      <c r="BE517" s="147">
        <f t="shared" si="292"/>
        <v>0</v>
      </c>
      <c r="BF517" s="147">
        <f t="shared" si="292"/>
        <v>0</v>
      </c>
      <c r="BG517" s="147">
        <f t="shared" si="292"/>
        <v>0</v>
      </c>
      <c r="BH517" s="147">
        <f t="shared" si="293"/>
        <v>0</v>
      </c>
      <c r="BI517" s="147">
        <f t="shared" si="293"/>
        <v>0</v>
      </c>
      <c r="BJ517" s="147">
        <f t="shared" si="293"/>
        <v>0</v>
      </c>
      <c r="BK517" s="147">
        <f t="shared" si="293"/>
        <v>0</v>
      </c>
      <c r="BL517" s="147">
        <f t="shared" si="293"/>
        <v>0</v>
      </c>
      <c r="BM517" s="147">
        <f t="shared" si="293"/>
        <v>0</v>
      </c>
      <c r="BN517" s="147">
        <f t="shared" si="293"/>
        <v>0</v>
      </c>
      <c r="BO517" s="147">
        <f t="shared" si="293"/>
        <v>0</v>
      </c>
      <c r="BP517" s="147">
        <f t="shared" si="293"/>
        <v>0</v>
      </c>
      <c r="BQ517" s="147">
        <f t="shared" si="293"/>
        <v>0</v>
      </c>
      <c r="BR517" s="147">
        <f t="shared" si="294"/>
        <v>0</v>
      </c>
      <c r="BS517" s="147">
        <f t="shared" si="294"/>
        <v>0</v>
      </c>
      <c r="BT517" s="147">
        <f t="shared" si="294"/>
        <v>0</v>
      </c>
      <c r="BU517" s="147">
        <f t="shared" si="294"/>
        <v>0</v>
      </c>
      <c r="BV517" s="147">
        <f t="shared" si="294"/>
        <v>0</v>
      </c>
      <c r="BW517" s="147">
        <f t="shared" si="294"/>
        <v>0</v>
      </c>
      <c r="BX517" s="147">
        <f t="shared" si="294"/>
        <v>0</v>
      </c>
      <c r="BY517" s="147">
        <f t="shared" si="294"/>
        <v>0</v>
      </c>
      <c r="BZ517" s="147">
        <f t="shared" si="294"/>
        <v>0</v>
      </c>
      <c r="CA517" s="147">
        <f t="shared" si="294"/>
        <v>0</v>
      </c>
      <c r="CB517" s="147">
        <f t="shared" si="295"/>
        <v>0</v>
      </c>
      <c r="CC517" s="147">
        <f t="shared" si="295"/>
        <v>0</v>
      </c>
      <c r="CD517" s="147">
        <f t="shared" si="295"/>
        <v>0</v>
      </c>
      <c r="CE517" s="147">
        <f t="shared" si="295"/>
        <v>0</v>
      </c>
      <c r="CF517" s="147">
        <f t="shared" si="295"/>
        <v>0</v>
      </c>
      <c r="CG517" s="147">
        <f t="shared" si="295"/>
        <v>0</v>
      </c>
    </row>
    <row r="518" spans="1:85" ht="14.1" hidden="1" customHeight="1" x14ac:dyDescent="0.2">
      <c r="A518" s="142">
        <v>417</v>
      </c>
      <c r="B518" s="143"/>
      <c r="C518" s="144" t="str">
        <f t="shared" si="296"/>
        <v xml:space="preserve">ד. </v>
      </c>
      <c r="D518" s="145" t="str">
        <f t="shared" si="296"/>
        <v>פיקדונות בבנקים ובמוסדות כספיים</v>
      </c>
      <c r="E518" s="145"/>
      <c r="F518" s="145"/>
      <c r="G518" s="145"/>
      <c r="H518" s="145"/>
      <c r="I518" s="146"/>
      <c r="J518" s="147">
        <f t="shared" si="288"/>
        <v>0</v>
      </c>
      <c r="K518" s="147">
        <f t="shared" si="288"/>
        <v>0</v>
      </c>
      <c r="L518" s="147">
        <f t="shared" si="288"/>
        <v>0</v>
      </c>
      <c r="M518" s="147">
        <f t="shared" si="288"/>
        <v>0</v>
      </c>
      <c r="N518" s="147">
        <f t="shared" si="288"/>
        <v>0</v>
      </c>
      <c r="O518" s="147">
        <f t="shared" si="288"/>
        <v>0</v>
      </c>
      <c r="P518" s="147">
        <f t="shared" si="288"/>
        <v>0</v>
      </c>
      <c r="Q518" s="147">
        <f t="shared" si="288"/>
        <v>0</v>
      </c>
      <c r="R518" s="147">
        <f t="shared" si="288"/>
        <v>0</v>
      </c>
      <c r="S518" s="147">
        <f t="shared" si="288"/>
        <v>0</v>
      </c>
      <c r="T518" s="147">
        <f t="shared" si="289"/>
        <v>0</v>
      </c>
      <c r="U518" s="147">
        <f t="shared" si="289"/>
        <v>0</v>
      </c>
      <c r="V518" s="147">
        <f t="shared" si="289"/>
        <v>0</v>
      </c>
      <c r="W518" s="147">
        <f t="shared" si="289"/>
        <v>0</v>
      </c>
      <c r="X518" s="147">
        <f t="shared" si="289"/>
        <v>0</v>
      </c>
      <c r="Y518" s="147">
        <f t="shared" si="289"/>
        <v>0</v>
      </c>
      <c r="Z518" s="147">
        <f t="shared" si="289"/>
        <v>0</v>
      </c>
      <c r="AA518" s="147">
        <f t="shared" si="289"/>
        <v>0</v>
      </c>
      <c r="AB518" s="147">
        <f t="shared" si="289"/>
        <v>0</v>
      </c>
      <c r="AC518" s="147">
        <f t="shared" si="289"/>
        <v>0</v>
      </c>
      <c r="AD518" s="147">
        <f t="shared" si="290"/>
        <v>0</v>
      </c>
      <c r="AE518" s="147">
        <f t="shared" si="290"/>
        <v>0</v>
      </c>
      <c r="AF518" s="147">
        <f t="shared" si="290"/>
        <v>0</v>
      </c>
      <c r="AG518" s="147">
        <f t="shared" si="290"/>
        <v>0</v>
      </c>
      <c r="AH518" s="147">
        <f t="shared" si="290"/>
        <v>0</v>
      </c>
      <c r="AI518" s="147">
        <f t="shared" si="290"/>
        <v>0</v>
      </c>
      <c r="AJ518" s="147">
        <f t="shared" si="290"/>
        <v>0</v>
      </c>
      <c r="AK518" s="147">
        <f t="shared" si="290"/>
        <v>0</v>
      </c>
      <c r="AL518" s="147">
        <f t="shared" si="290"/>
        <v>0</v>
      </c>
      <c r="AM518" s="147">
        <f t="shared" si="290"/>
        <v>0</v>
      </c>
      <c r="AN518" s="147">
        <f t="shared" si="291"/>
        <v>0</v>
      </c>
      <c r="AO518" s="147">
        <f t="shared" si="291"/>
        <v>0</v>
      </c>
      <c r="AP518" s="147">
        <f t="shared" si="291"/>
        <v>0</v>
      </c>
      <c r="AQ518" s="147">
        <f t="shared" si="291"/>
        <v>0</v>
      </c>
      <c r="AR518" s="147">
        <f t="shared" si="291"/>
        <v>0</v>
      </c>
      <c r="AS518" s="147">
        <f t="shared" si="291"/>
        <v>0</v>
      </c>
      <c r="AT518" s="147">
        <f t="shared" si="291"/>
        <v>0</v>
      </c>
      <c r="AU518" s="147">
        <f t="shared" si="291"/>
        <v>0</v>
      </c>
      <c r="AV518" s="147">
        <f t="shared" si="291"/>
        <v>0</v>
      </c>
      <c r="AW518" s="147">
        <f t="shared" si="291"/>
        <v>0</v>
      </c>
      <c r="AX518" s="147">
        <f t="shared" si="292"/>
        <v>0</v>
      </c>
      <c r="AY518" s="147">
        <f t="shared" si="292"/>
        <v>0</v>
      </c>
      <c r="AZ518" s="147">
        <f t="shared" si="292"/>
        <v>0</v>
      </c>
      <c r="BA518" s="147">
        <f t="shared" si="292"/>
        <v>0</v>
      </c>
      <c r="BB518" s="147">
        <f t="shared" si="292"/>
        <v>0</v>
      </c>
      <c r="BC518" s="147">
        <f t="shared" si="292"/>
        <v>0</v>
      </c>
      <c r="BD518" s="147">
        <f t="shared" si="292"/>
        <v>0</v>
      </c>
      <c r="BE518" s="147">
        <f t="shared" si="292"/>
        <v>0</v>
      </c>
      <c r="BF518" s="147">
        <f t="shared" si="292"/>
        <v>0</v>
      </c>
      <c r="BG518" s="147">
        <f t="shared" si="292"/>
        <v>0</v>
      </c>
      <c r="BH518" s="147">
        <f t="shared" si="293"/>
        <v>0</v>
      </c>
      <c r="BI518" s="147">
        <f t="shared" si="293"/>
        <v>0</v>
      </c>
      <c r="BJ518" s="147">
        <f t="shared" si="293"/>
        <v>0</v>
      </c>
      <c r="BK518" s="147">
        <f t="shared" si="293"/>
        <v>0</v>
      </c>
      <c r="BL518" s="147">
        <f t="shared" si="293"/>
        <v>0</v>
      </c>
      <c r="BM518" s="147">
        <f t="shared" si="293"/>
        <v>0</v>
      </c>
      <c r="BN518" s="147">
        <f t="shared" si="293"/>
        <v>0</v>
      </c>
      <c r="BO518" s="147">
        <f t="shared" si="293"/>
        <v>0</v>
      </c>
      <c r="BP518" s="147">
        <f t="shared" si="293"/>
        <v>0</v>
      </c>
      <c r="BQ518" s="147">
        <f t="shared" si="293"/>
        <v>0</v>
      </c>
      <c r="BR518" s="147">
        <f t="shared" si="294"/>
        <v>0</v>
      </c>
      <c r="BS518" s="147">
        <f t="shared" si="294"/>
        <v>0</v>
      </c>
      <c r="BT518" s="147">
        <f t="shared" si="294"/>
        <v>0</v>
      </c>
      <c r="BU518" s="147">
        <f t="shared" si="294"/>
        <v>0</v>
      </c>
      <c r="BV518" s="147">
        <f t="shared" si="294"/>
        <v>0</v>
      </c>
      <c r="BW518" s="147">
        <f t="shared" si="294"/>
        <v>0</v>
      </c>
      <c r="BX518" s="147">
        <f t="shared" si="294"/>
        <v>0</v>
      </c>
      <c r="BY518" s="147">
        <f t="shared" si="294"/>
        <v>0</v>
      </c>
      <c r="BZ518" s="147">
        <f t="shared" si="294"/>
        <v>0</v>
      </c>
      <c r="CA518" s="147">
        <f t="shared" si="294"/>
        <v>0</v>
      </c>
      <c r="CB518" s="147">
        <f t="shared" si="295"/>
        <v>0</v>
      </c>
      <c r="CC518" s="147">
        <f t="shared" si="295"/>
        <v>0</v>
      </c>
      <c r="CD518" s="147">
        <f t="shared" si="295"/>
        <v>0</v>
      </c>
      <c r="CE518" s="147">
        <f t="shared" si="295"/>
        <v>0</v>
      </c>
      <c r="CF518" s="147">
        <f t="shared" si="295"/>
        <v>0</v>
      </c>
      <c r="CG518" s="147">
        <f t="shared" si="295"/>
        <v>0</v>
      </c>
    </row>
    <row r="519" spans="1:85" ht="14.1" hidden="1" customHeight="1" x14ac:dyDescent="0.2">
      <c r="A519" s="142">
        <v>454</v>
      </c>
      <c r="B519" s="143"/>
      <c r="C519" s="144" t="str">
        <f t="shared" si="296"/>
        <v>ה.</v>
      </c>
      <c r="D519" s="145" t="str">
        <f t="shared" si="296"/>
        <v>השקעות בחברות מוחזקות:</v>
      </c>
      <c r="E519" s="145"/>
      <c r="F519" s="145"/>
      <c r="G519" s="145"/>
      <c r="H519" s="145"/>
      <c r="I519" s="146"/>
      <c r="J519" s="147">
        <f t="shared" si="288"/>
        <v>0</v>
      </c>
      <c r="K519" s="147">
        <f t="shared" si="288"/>
        <v>0</v>
      </c>
      <c r="L519" s="147">
        <f t="shared" si="288"/>
        <v>0</v>
      </c>
      <c r="M519" s="147">
        <f t="shared" si="288"/>
        <v>0</v>
      </c>
      <c r="N519" s="147">
        <f t="shared" si="288"/>
        <v>0</v>
      </c>
      <c r="O519" s="147">
        <f t="shared" si="288"/>
        <v>0</v>
      </c>
      <c r="P519" s="147">
        <f t="shared" si="288"/>
        <v>0</v>
      </c>
      <c r="Q519" s="147">
        <f t="shared" si="288"/>
        <v>0</v>
      </c>
      <c r="R519" s="147">
        <f t="shared" si="288"/>
        <v>0</v>
      </c>
      <c r="S519" s="147">
        <f t="shared" si="288"/>
        <v>0</v>
      </c>
      <c r="T519" s="147">
        <f t="shared" si="289"/>
        <v>0</v>
      </c>
      <c r="U519" s="147">
        <f t="shared" si="289"/>
        <v>0</v>
      </c>
      <c r="V519" s="147">
        <f t="shared" si="289"/>
        <v>0</v>
      </c>
      <c r="W519" s="147">
        <f t="shared" si="289"/>
        <v>0</v>
      </c>
      <c r="X519" s="147">
        <f t="shared" si="289"/>
        <v>0</v>
      </c>
      <c r="Y519" s="147">
        <f t="shared" si="289"/>
        <v>0</v>
      </c>
      <c r="Z519" s="147">
        <f t="shared" si="289"/>
        <v>0</v>
      </c>
      <c r="AA519" s="147">
        <f t="shared" si="289"/>
        <v>0</v>
      </c>
      <c r="AB519" s="147">
        <f t="shared" si="289"/>
        <v>0</v>
      </c>
      <c r="AC519" s="147">
        <f t="shared" si="289"/>
        <v>0</v>
      </c>
      <c r="AD519" s="147">
        <f t="shared" si="290"/>
        <v>0</v>
      </c>
      <c r="AE519" s="147">
        <f t="shared" si="290"/>
        <v>0</v>
      </c>
      <c r="AF519" s="147">
        <f t="shared" si="290"/>
        <v>0</v>
      </c>
      <c r="AG519" s="147">
        <f t="shared" si="290"/>
        <v>0</v>
      </c>
      <c r="AH519" s="147">
        <f t="shared" si="290"/>
        <v>0</v>
      </c>
      <c r="AI519" s="147">
        <f t="shared" si="290"/>
        <v>0</v>
      </c>
      <c r="AJ519" s="147">
        <f t="shared" si="290"/>
        <v>0</v>
      </c>
      <c r="AK519" s="147">
        <f t="shared" si="290"/>
        <v>0</v>
      </c>
      <c r="AL519" s="147">
        <f t="shared" si="290"/>
        <v>0</v>
      </c>
      <c r="AM519" s="147">
        <f t="shared" si="290"/>
        <v>0</v>
      </c>
      <c r="AN519" s="147">
        <f t="shared" si="291"/>
        <v>0</v>
      </c>
      <c r="AO519" s="147">
        <f t="shared" si="291"/>
        <v>0</v>
      </c>
      <c r="AP519" s="147">
        <f t="shared" si="291"/>
        <v>0</v>
      </c>
      <c r="AQ519" s="147">
        <f t="shared" si="291"/>
        <v>0</v>
      </c>
      <c r="AR519" s="147">
        <f t="shared" si="291"/>
        <v>0</v>
      </c>
      <c r="AS519" s="147">
        <f t="shared" si="291"/>
        <v>0</v>
      </c>
      <c r="AT519" s="147">
        <f t="shared" si="291"/>
        <v>0</v>
      </c>
      <c r="AU519" s="147">
        <f t="shared" si="291"/>
        <v>0</v>
      </c>
      <c r="AV519" s="147">
        <f t="shared" si="291"/>
        <v>0</v>
      </c>
      <c r="AW519" s="147">
        <f t="shared" si="291"/>
        <v>0</v>
      </c>
      <c r="AX519" s="147">
        <f t="shared" si="292"/>
        <v>0</v>
      </c>
      <c r="AY519" s="147">
        <f t="shared" si="292"/>
        <v>0</v>
      </c>
      <c r="AZ519" s="147">
        <f t="shared" si="292"/>
        <v>0</v>
      </c>
      <c r="BA519" s="147">
        <f t="shared" si="292"/>
        <v>0</v>
      </c>
      <c r="BB519" s="147">
        <f t="shared" si="292"/>
        <v>0</v>
      </c>
      <c r="BC519" s="147">
        <f t="shared" si="292"/>
        <v>0</v>
      </c>
      <c r="BD519" s="147">
        <f t="shared" si="292"/>
        <v>0</v>
      </c>
      <c r="BE519" s="147">
        <f t="shared" si="292"/>
        <v>0</v>
      </c>
      <c r="BF519" s="147">
        <f t="shared" si="292"/>
        <v>0</v>
      </c>
      <c r="BG519" s="147">
        <f t="shared" si="292"/>
        <v>0</v>
      </c>
      <c r="BH519" s="147">
        <f t="shared" si="293"/>
        <v>0</v>
      </c>
      <c r="BI519" s="147">
        <f t="shared" si="293"/>
        <v>0</v>
      </c>
      <c r="BJ519" s="147">
        <f t="shared" si="293"/>
        <v>0</v>
      </c>
      <c r="BK519" s="147">
        <f t="shared" si="293"/>
        <v>0</v>
      </c>
      <c r="BL519" s="147">
        <f t="shared" si="293"/>
        <v>0</v>
      </c>
      <c r="BM519" s="147">
        <f t="shared" si="293"/>
        <v>0</v>
      </c>
      <c r="BN519" s="147">
        <f t="shared" si="293"/>
        <v>0</v>
      </c>
      <c r="BO519" s="147">
        <f t="shared" si="293"/>
        <v>0</v>
      </c>
      <c r="BP519" s="147">
        <f t="shared" si="293"/>
        <v>0</v>
      </c>
      <c r="BQ519" s="147">
        <f t="shared" si="293"/>
        <v>0</v>
      </c>
      <c r="BR519" s="147">
        <f t="shared" si="294"/>
        <v>0</v>
      </c>
      <c r="BS519" s="147">
        <f t="shared" si="294"/>
        <v>0</v>
      </c>
      <c r="BT519" s="147">
        <f t="shared" si="294"/>
        <v>0</v>
      </c>
      <c r="BU519" s="147">
        <f t="shared" si="294"/>
        <v>0</v>
      </c>
      <c r="BV519" s="147">
        <f t="shared" si="294"/>
        <v>0</v>
      </c>
      <c r="BW519" s="147">
        <f t="shared" si="294"/>
        <v>0</v>
      </c>
      <c r="BX519" s="147">
        <f t="shared" si="294"/>
        <v>0</v>
      </c>
      <c r="BY519" s="147">
        <f t="shared" si="294"/>
        <v>0</v>
      </c>
      <c r="BZ519" s="147">
        <f t="shared" si="294"/>
        <v>0</v>
      </c>
      <c r="CA519" s="147">
        <f t="shared" si="294"/>
        <v>0</v>
      </c>
      <c r="CB519" s="147">
        <f t="shared" si="295"/>
        <v>0</v>
      </c>
      <c r="CC519" s="147">
        <f t="shared" si="295"/>
        <v>0</v>
      </c>
      <c r="CD519" s="147">
        <f t="shared" si="295"/>
        <v>0</v>
      </c>
      <c r="CE519" s="147">
        <f t="shared" si="295"/>
        <v>0</v>
      </c>
      <c r="CF519" s="147">
        <f t="shared" si="295"/>
        <v>0</v>
      </c>
      <c r="CG519" s="147">
        <f t="shared" si="295"/>
        <v>0</v>
      </c>
    </row>
    <row r="520" spans="1:85" ht="14.1" hidden="1" customHeight="1" x14ac:dyDescent="0.2">
      <c r="A520" s="142">
        <v>486</v>
      </c>
      <c r="B520" s="143"/>
      <c r="C520" s="144" t="str">
        <f t="shared" si="296"/>
        <v>ו.</v>
      </c>
      <c r="D520" s="145" t="str">
        <f t="shared" si="296"/>
        <v>זכויות במקרקעין</v>
      </c>
      <c r="E520" s="145"/>
      <c r="F520" s="145"/>
      <c r="G520" s="145"/>
      <c r="H520" s="145"/>
      <c r="I520" s="146"/>
      <c r="J520" s="147">
        <f t="shared" si="288"/>
        <v>147814.1</v>
      </c>
      <c r="K520" s="147">
        <f t="shared" si="288"/>
        <v>0</v>
      </c>
      <c r="L520" s="147">
        <f t="shared" si="288"/>
        <v>0</v>
      </c>
      <c r="M520" s="147">
        <f t="shared" si="288"/>
        <v>73907.05</v>
      </c>
      <c r="N520" s="147">
        <f t="shared" si="288"/>
        <v>0</v>
      </c>
      <c r="O520" s="147">
        <f t="shared" si="288"/>
        <v>0</v>
      </c>
      <c r="P520" s="147">
        <f t="shared" si="288"/>
        <v>0</v>
      </c>
      <c r="Q520" s="147">
        <f t="shared" si="288"/>
        <v>73907.05</v>
      </c>
      <c r="R520" s="147">
        <f t="shared" si="288"/>
        <v>0</v>
      </c>
      <c r="S520" s="147">
        <f t="shared" si="288"/>
        <v>0</v>
      </c>
      <c r="T520" s="147">
        <f t="shared" si="289"/>
        <v>0</v>
      </c>
      <c r="U520" s="147">
        <f t="shared" si="289"/>
        <v>0</v>
      </c>
      <c r="V520" s="147">
        <f t="shared" si="289"/>
        <v>0</v>
      </c>
      <c r="W520" s="147">
        <f t="shared" si="289"/>
        <v>0</v>
      </c>
      <c r="X520" s="147">
        <f t="shared" si="289"/>
        <v>0</v>
      </c>
      <c r="Y520" s="147">
        <f t="shared" si="289"/>
        <v>0</v>
      </c>
      <c r="Z520" s="147">
        <f t="shared" si="289"/>
        <v>0</v>
      </c>
      <c r="AA520" s="147">
        <f t="shared" si="289"/>
        <v>0</v>
      </c>
      <c r="AB520" s="147">
        <f t="shared" si="289"/>
        <v>0</v>
      </c>
      <c r="AC520" s="147">
        <f t="shared" si="289"/>
        <v>0</v>
      </c>
      <c r="AD520" s="147">
        <f t="shared" si="290"/>
        <v>0</v>
      </c>
      <c r="AE520" s="147">
        <f t="shared" si="290"/>
        <v>0</v>
      </c>
      <c r="AF520" s="147">
        <f t="shared" si="290"/>
        <v>0</v>
      </c>
      <c r="AG520" s="147">
        <f t="shared" si="290"/>
        <v>0</v>
      </c>
      <c r="AH520" s="147">
        <f t="shared" si="290"/>
        <v>0</v>
      </c>
      <c r="AI520" s="147">
        <f t="shared" si="290"/>
        <v>0</v>
      </c>
      <c r="AJ520" s="147">
        <f t="shared" si="290"/>
        <v>0</v>
      </c>
      <c r="AK520" s="147">
        <f t="shared" si="290"/>
        <v>0</v>
      </c>
      <c r="AL520" s="147">
        <f t="shared" si="290"/>
        <v>0</v>
      </c>
      <c r="AM520" s="147">
        <f t="shared" si="290"/>
        <v>0</v>
      </c>
      <c r="AN520" s="147">
        <f t="shared" si="291"/>
        <v>0</v>
      </c>
      <c r="AO520" s="147">
        <f t="shared" si="291"/>
        <v>0</v>
      </c>
      <c r="AP520" s="147">
        <f t="shared" si="291"/>
        <v>0</v>
      </c>
      <c r="AQ520" s="147">
        <f t="shared" si="291"/>
        <v>0</v>
      </c>
      <c r="AR520" s="147">
        <f t="shared" si="291"/>
        <v>0</v>
      </c>
      <c r="AS520" s="147">
        <f t="shared" si="291"/>
        <v>0</v>
      </c>
      <c r="AT520" s="147">
        <f t="shared" si="291"/>
        <v>0</v>
      </c>
      <c r="AU520" s="147">
        <f t="shared" si="291"/>
        <v>0</v>
      </c>
      <c r="AV520" s="147">
        <f t="shared" si="291"/>
        <v>0</v>
      </c>
      <c r="AW520" s="147">
        <f t="shared" si="291"/>
        <v>0</v>
      </c>
      <c r="AX520" s="147">
        <f t="shared" si="292"/>
        <v>0</v>
      </c>
      <c r="AY520" s="147">
        <f t="shared" si="292"/>
        <v>0</v>
      </c>
      <c r="AZ520" s="147">
        <f t="shared" si="292"/>
        <v>0</v>
      </c>
      <c r="BA520" s="147">
        <f t="shared" si="292"/>
        <v>0</v>
      </c>
      <c r="BB520" s="147">
        <f t="shared" si="292"/>
        <v>0</v>
      </c>
      <c r="BC520" s="147">
        <f t="shared" si="292"/>
        <v>0</v>
      </c>
      <c r="BD520" s="147">
        <f t="shared" si="292"/>
        <v>0</v>
      </c>
      <c r="BE520" s="147">
        <f t="shared" si="292"/>
        <v>0</v>
      </c>
      <c r="BF520" s="147">
        <f t="shared" si="292"/>
        <v>0</v>
      </c>
      <c r="BG520" s="147">
        <f t="shared" si="292"/>
        <v>0</v>
      </c>
      <c r="BH520" s="147">
        <f t="shared" si="293"/>
        <v>0</v>
      </c>
      <c r="BI520" s="147">
        <f t="shared" si="293"/>
        <v>0</v>
      </c>
      <c r="BJ520" s="147">
        <f t="shared" si="293"/>
        <v>0</v>
      </c>
      <c r="BK520" s="147">
        <f t="shared" si="293"/>
        <v>0</v>
      </c>
      <c r="BL520" s="147">
        <f t="shared" si="293"/>
        <v>0</v>
      </c>
      <c r="BM520" s="147">
        <f t="shared" si="293"/>
        <v>0</v>
      </c>
      <c r="BN520" s="147">
        <f t="shared" si="293"/>
        <v>0</v>
      </c>
      <c r="BO520" s="147">
        <f t="shared" si="293"/>
        <v>0</v>
      </c>
      <c r="BP520" s="147">
        <f t="shared" si="293"/>
        <v>0</v>
      </c>
      <c r="BQ520" s="147">
        <f t="shared" si="293"/>
        <v>0</v>
      </c>
      <c r="BR520" s="147">
        <f t="shared" si="294"/>
        <v>0</v>
      </c>
      <c r="BS520" s="147">
        <f t="shared" si="294"/>
        <v>0</v>
      </c>
      <c r="BT520" s="147">
        <f t="shared" si="294"/>
        <v>0</v>
      </c>
      <c r="BU520" s="147">
        <f t="shared" si="294"/>
        <v>0</v>
      </c>
      <c r="BV520" s="147">
        <f t="shared" si="294"/>
        <v>0</v>
      </c>
      <c r="BW520" s="147">
        <f t="shared" si="294"/>
        <v>0</v>
      </c>
      <c r="BX520" s="147">
        <f t="shared" si="294"/>
        <v>0</v>
      </c>
      <c r="BY520" s="147">
        <f t="shared" si="294"/>
        <v>0</v>
      </c>
      <c r="BZ520" s="147">
        <f t="shared" si="294"/>
        <v>0</v>
      </c>
      <c r="CA520" s="147">
        <f t="shared" si="294"/>
        <v>0</v>
      </c>
      <c r="CB520" s="147">
        <f t="shared" si="295"/>
        <v>0</v>
      </c>
      <c r="CC520" s="147">
        <f t="shared" si="295"/>
        <v>0</v>
      </c>
      <c r="CD520" s="147">
        <f t="shared" si="295"/>
        <v>0</v>
      </c>
      <c r="CE520" s="147">
        <f t="shared" si="295"/>
        <v>0</v>
      </c>
      <c r="CF520" s="147">
        <f t="shared" si="295"/>
        <v>0</v>
      </c>
      <c r="CG520" s="147">
        <f t="shared" si="295"/>
        <v>0</v>
      </c>
    </row>
    <row r="521" spans="1:85" ht="14.1" hidden="1" customHeight="1" x14ac:dyDescent="0.2">
      <c r="A521" s="148">
        <v>494</v>
      </c>
      <c r="B521" s="149"/>
      <c r="C521" s="150" t="str">
        <f t="shared" si="296"/>
        <v>ז.</v>
      </c>
      <c r="D521" s="151" t="str">
        <f t="shared" si="296"/>
        <v>השקעות אחרות</v>
      </c>
      <c r="E521" s="151"/>
      <c r="F521" s="151"/>
      <c r="G521" s="151"/>
      <c r="H521" s="151"/>
      <c r="I521" s="152"/>
      <c r="J521" s="153">
        <f t="shared" si="288"/>
        <v>0</v>
      </c>
      <c r="K521" s="154">
        <f t="shared" si="288"/>
        <v>0</v>
      </c>
      <c r="L521" s="154">
        <f t="shared" si="288"/>
        <v>0</v>
      </c>
      <c r="M521" s="154">
        <f t="shared" si="288"/>
        <v>0</v>
      </c>
      <c r="N521" s="154">
        <f t="shared" si="288"/>
        <v>0</v>
      </c>
      <c r="O521" s="154">
        <f t="shared" si="288"/>
        <v>0</v>
      </c>
      <c r="P521" s="154">
        <f t="shared" si="288"/>
        <v>0</v>
      </c>
      <c r="Q521" s="154">
        <f t="shared" si="288"/>
        <v>0</v>
      </c>
      <c r="R521" s="154">
        <f t="shared" si="288"/>
        <v>0</v>
      </c>
      <c r="S521" s="154">
        <f t="shared" si="288"/>
        <v>0</v>
      </c>
      <c r="T521" s="154">
        <f t="shared" si="289"/>
        <v>0</v>
      </c>
      <c r="U521" s="154">
        <f t="shared" si="289"/>
        <v>0</v>
      </c>
      <c r="V521" s="154">
        <f t="shared" si="289"/>
        <v>0</v>
      </c>
      <c r="W521" s="154">
        <f t="shared" si="289"/>
        <v>0</v>
      </c>
      <c r="X521" s="154">
        <f t="shared" si="289"/>
        <v>0</v>
      </c>
      <c r="Y521" s="154">
        <f t="shared" si="289"/>
        <v>0</v>
      </c>
      <c r="Z521" s="154">
        <f t="shared" si="289"/>
        <v>0</v>
      </c>
      <c r="AA521" s="154">
        <f t="shared" si="289"/>
        <v>0</v>
      </c>
      <c r="AB521" s="154">
        <f t="shared" si="289"/>
        <v>0</v>
      </c>
      <c r="AC521" s="154">
        <f t="shared" si="289"/>
        <v>0</v>
      </c>
      <c r="AD521" s="154">
        <f t="shared" si="290"/>
        <v>0</v>
      </c>
      <c r="AE521" s="154">
        <f t="shared" si="290"/>
        <v>0</v>
      </c>
      <c r="AF521" s="154">
        <f t="shared" si="290"/>
        <v>0</v>
      </c>
      <c r="AG521" s="154">
        <f t="shared" si="290"/>
        <v>0</v>
      </c>
      <c r="AH521" s="154">
        <f t="shared" si="290"/>
        <v>0</v>
      </c>
      <c r="AI521" s="154">
        <f t="shared" si="290"/>
        <v>0</v>
      </c>
      <c r="AJ521" s="154">
        <f t="shared" si="290"/>
        <v>0</v>
      </c>
      <c r="AK521" s="154">
        <f t="shared" si="290"/>
        <v>0</v>
      </c>
      <c r="AL521" s="154">
        <f t="shared" si="290"/>
        <v>0</v>
      </c>
      <c r="AM521" s="154">
        <f t="shared" si="290"/>
        <v>0</v>
      </c>
      <c r="AN521" s="154">
        <f t="shared" si="291"/>
        <v>0</v>
      </c>
      <c r="AO521" s="154">
        <f t="shared" si="291"/>
        <v>0</v>
      </c>
      <c r="AP521" s="154">
        <f t="shared" si="291"/>
        <v>0</v>
      </c>
      <c r="AQ521" s="154">
        <f t="shared" si="291"/>
        <v>0</v>
      </c>
      <c r="AR521" s="154">
        <f t="shared" si="291"/>
        <v>0</v>
      </c>
      <c r="AS521" s="154">
        <f t="shared" si="291"/>
        <v>0</v>
      </c>
      <c r="AT521" s="154">
        <f t="shared" si="291"/>
        <v>0</v>
      </c>
      <c r="AU521" s="154">
        <f t="shared" si="291"/>
        <v>0</v>
      </c>
      <c r="AV521" s="154">
        <f t="shared" si="291"/>
        <v>0</v>
      </c>
      <c r="AW521" s="154">
        <f t="shared" si="291"/>
        <v>0</v>
      </c>
      <c r="AX521" s="154">
        <f t="shared" si="292"/>
        <v>0</v>
      </c>
      <c r="AY521" s="154">
        <f t="shared" si="292"/>
        <v>0</v>
      </c>
      <c r="AZ521" s="154">
        <f t="shared" si="292"/>
        <v>0</v>
      </c>
      <c r="BA521" s="154">
        <f t="shared" si="292"/>
        <v>0</v>
      </c>
      <c r="BB521" s="154">
        <f t="shared" si="292"/>
        <v>0</v>
      </c>
      <c r="BC521" s="154">
        <f t="shared" si="292"/>
        <v>0</v>
      </c>
      <c r="BD521" s="154">
        <f t="shared" si="292"/>
        <v>0</v>
      </c>
      <c r="BE521" s="154">
        <f t="shared" si="292"/>
        <v>0</v>
      </c>
      <c r="BF521" s="154">
        <f t="shared" si="292"/>
        <v>0</v>
      </c>
      <c r="BG521" s="154">
        <f t="shared" si="292"/>
        <v>0</v>
      </c>
      <c r="BH521" s="154">
        <f t="shared" si="293"/>
        <v>0</v>
      </c>
      <c r="BI521" s="154">
        <f t="shared" si="293"/>
        <v>0</v>
      </c>
      <c r="BJ521" s="154">
        <f t="shared" si="293"/>
        <v>0</v>
      </c>
      <c r="BK521" s="154">
        <f t="shared" si="293"/>
        <v>0</v>
      </c>
      <c r="BL521" s="154">
        <f t="shared" si="293"/>
        <v>0</v>
      </c>
      <c r="BM521" s="154">
        <f t="shared" si="293"/>
        <v>0</v>
      </c>
      <c r="BN521" s="154">
        <f t="shared" si="293"/>
        <v>0</v>
      </c>
      <c r="BO521" s="154">
        <f t="shared" si="293"/>
        <v>0</v>
      </c>
      <c r="BP521" s="154">
        <f t="shared" si="293"/>
        <v>0</v>
      </c>
      <c r="BQ521" s="154">
        <f t="shared" si="293"/>
        <v>0</v>
      </c>
      <c r="BR521" s="154">
        <f t="shared" si="294"/>
        <v>0</v>
      </c>
      <c r="BS521" s="154">
        <f t="shared" si="294"/>
        <v>0</v>
      </c>
      <c r="BT521" s="154">
        <f t="shared" si="294"/>
        <v>0</v>
      </c>
      <c r="BU521" s="154">
        <f t="shared" si="294"/>
        <v>0</v>
      </c>
      <c r="BV521" s="154">
        <f t="shared" si="294"/>
        <v>0</v>
      </c>
      <c r="BW521" s="154">
        <f t="shared" si="294"/>
        <v>0</v>
      </c>
      <c r="BX521" s="154">
        <f t="shared" si="294"/>
        <v>0</v>
      </c>
      <c r="BY521" s="154">
        <f t="shared" si="294"/>
        <v>0</v>
      </c>
      <c r="BZ521" s="154">
        <f t="shared" si="294"/>
        <v>0</v>
      </c>
      <c r="CA521" s="154">
        <f t="shared" si="294"/>
        <v>0</v>
      </c>
      <c r="CB521" s="154">
        <f t="shared" si="295"/>
        <v>0</v>
      </c>
      <c r="CC521" s="154">
        <f t="shared" si="295"/>
        <v>0</v>
      </c>
      <c r="CD521" s="154">
        <f t="shared" si="295"/>
        <v>0</v>
      </c>
      <c r="CE521" s="154">
        <f t="shared" si="295"/>
        <v>0</v>
      </c>
      <c r="CF521" s="154">
        <f t="shared" si="295"/>
        <v>0</v>
      </c>
      <c r="CG521" s="154">
        <f t="shared" si="295"/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:מרץ-2021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97">IF(L503=0,0,L503/L$503)</f>
        <v>1</v>
      </c>
      <c r="M524" s="157">
        <f t="shared" si="297"/>
        <v>1</v>
      </c>
      <c r="N524" s="157">
        <f t="shared" si="297"/>
        <v>0</v>
      </c>
      <c r="O524" s="157">
        <f t="shared" si="297"/>
        <v>1</v>
      </c>
      <c r="P524" s="157">
        <f t="shared" si="297"/>
        <v>1</v>
      </c>
      <c r="Q524" s="157">
        <f t="shared" si="297"/>
        <v>1</v>
      </c>
      <c r="R524" s="157">
        <f t="shared" si="297"/>
        <v>1</v>
      </c>
      <c r="S524" s="157">
        <f t="shared" si="297"/>
        <v>1</v>
      </c>
      <c r="T524" s="157">
        <f t="shared" si="297"/>
        <v>1</v>
      </c>
      <c r="U524" s="157">
        <f t="shared" si="297"/>
        <v>1</v>
      </c>
      <c r="V524" s="157">
        <f t="shared" si="297"/>
        <v>0</v>
      </c>
      <c r="W524" s="157">
        <f t="shared" si="297"/>
        <v>0</v>
      </c>
      <c r="X524" s="157">
        <f t="shared" si="297"/>
        <v>0</v>
      </c>
      <c r="Y524" s="157">
        <f t="shared" si="297"/>
        <v>1</v>
      </c>
      <c r="Z524" s="157">
        <f t="shared" si="297"/>
        <v>1</v>
      </c>
      <c r="AA524" s="157">
        <f t="shared" si="297"/>
        <v>1</v>
      </c>
      <c r="AB524" s="157">
        <f t="shared" si="297"/>
        <v>1</v>
      </c>
      <c r="AC524" s="157">
        <f t="shared" si="297"/>
        <v>1</v>
      </c>
      <c r="AD524" s="157">
        <f t="shared" si="297"/>
        <v>1</v>
      </c>
      <c r="AE524" s="157">
        <f t="shared" si="297"/>
        <v>1</v>
      </c>
      <c r="AF524" s="157">
        <f t="shared" si="297"/>
        <v>1</v>
      </c>
      <c r="AG524" s="157">
        <f t="shared" si="297"/>
        <v>1</v>
      </c>
      <c r="AH524" s="157">
        <f t="shared" si="297"/>
        <v>1</v>
      </c>
      <c r="AI524" s="157">
        <f t="shared" si="297"/>
        <v>1</v>
      </c>
      <c r="AJ524" s="157">
        <f t="shared" si="297"/>
        <v>1</v>
      </c>
      <c r="AK524" s="157">
        <f t="shared" si="297"/>
        <v>1</v>
      </c>
      <c r="AL524" s="157">
        <f t="shared" si="297"/>
        <v>1</v>
      </c>
      <c r="AM524" s="157">
        <f t="shared" si="297"/>
        <v>0</v>
      </c>
      <c r="AN524" s="157">
        <f t="shared" si="297"/>
        <v>0</v>
      </c>
      <c r="AO524" s="157">
        <f t="shared" si="297"/>
        <v>0</v>
      </c>
      <c r="AP524" s="157">
        <f t="shared" si="297"/>
        <v>0</v>
      </c>
      <c r="AQ524" s="157">
        <f t="shared" si="297"/>
        <v>0</v>
      </c>
      <c r="AR524" s="157">
        <f t="shared" si="297"/>
        <v>0</v>
      </c>
      <c r="AS524" s="157">
        <f t="shared" si="297"/>
        <v>0</v>
      </c>
      <c r="AT524" s="157">
        <f t="shared" si="297"/>
        <v>0</v>
      </c>
      <c r="AU524" s="157">
        <f t="shared" si="297"/>
        <v>0</v>
      </c>
      <c r="AV524" s="157">
        <f t="shared" si="297"/>
        <v>0</v>
      </c>
      <c r="AW524" s="157">
        <f t="shared" si="297"/>
        <v>0</v>
      </c>
      <c r="AX524" s="157">
        <f t="shared" si="297"/>
        <v>0</v>
      </c>
      <c r="AY524" s="157">
        <f t="shared" si="297"/>
        <v>0</v>
      </c>
      <c r="AZ524" s="157">
        <f t="shared" si="297"/>
        <v>0</v>
      </c>
      <c r="BA524" s="157">
        <f t="shared" si="297"/>
        <v>0</v>
      </c>
      <c r="BB524" s="157">
        <f t="shared" si="297"/>
        <v>0</v>
      </c>
      <c r="BC524" s="157">
        <f t="shared" si="297"/>
        <v>0</v>
      </c>
      <c r="BD524" s="157">
        <f t="shared" si="297"/>
        <v>0</v>
      </c>
      <c r="BE524" s="157">
        <f t="shared" si="297"/>
        <v>0</v>
      </c>
      <c r="BF524" s="157">
        <f t="shared" si="297"/>
        <v>0</v>
      </c>
      <c r="BG524" s="157">
        <f t="shared" si="297"/>
        <v>0</v>
      </c>
      <c r="BH524" s="157">
        <f t="shared" si="297"/>
        <v>0</v>
      </c>
      <c r="BI524" s="157">
        <f t="shared" si="297"/>
        <v>0</v>
      </c>
      <c r="BJ524" s="157">
        <f t="shared" si="297"/>
        <v>0</v>
      </c>
      <c r="BK524" s="157">
        <f t="shared" si="297"/>
        <v>0</v>
      </c>
      <c r="BL524" s="157">
        <f t="shared" si="297"/>
        <v>0</v>
      </c>
      <c r="BM524" s="157">
        <f t="shared" si="297"/>
        <v>0</v>
      </c>
      <c r="BN524" s="157">
        <f t="shared" si="297"/>
        <v>0</v>
      </c>
      <c r="BO524" s="157">
        <f t="shared" si="297"/>
        <v>0</v>
      </c>
      <c r="BP524" s="157">
        <f t="shared" si="297"/>
        <v>0</v>
      </c>
      <c r="BQ524" s="157">
        <f t="shared" si="297"/>
        <v>0</v>
      </c>
      <c r="BR524" s="157">
        <f t="shared" si="297"/>
        <v>0</v>
      </c>
      <c r="BS524" s="157">
        <f t="shared" si="297"/>
        <v>0</v>
      </c>
      <c r="BT524" s="157">
        <f t="shared" si="297"/>
        <v>0</v>
      </c>
      <c r="BU524" s="157">
        <f t="shared" si="297"/>
        <v>0</v>
      </c>
      <c r="BV524" s="157">
        <f t="shared" si="297"/>
        <v>0</v>
      </c>
      <c r="BW524" s="157">
        <f t="shared" si="297"/>
        <v>0</v>
      </c>
      <c r="BX524" s="157">
        <f t="shared" si="297"/>
        <v>0</v>
      </c>
      <c r="BY524" s="157">
        <f t="shared" si="297"/>
        <v>0</v>
      </c>
      <c r="BZ524" s="157">
        <f t="shared" si="297"/>
        <v>0</v>
      </c>
      <c r="CA524" s="157">
        <f t="shared" si="297"/>
        <v>0</v>
      </c>
      <c r="CB524" s="157">
        <f t="shared" si="297"/>
        <v>0</v>
      </c>
      <c r="CC524" s="157">
        <f t="shared" si="297"/>
        <v>0</v>
      </c>
      <c r="CD524" s="157">
        <f t="shared" si="297"/>
        <v>0</v>
      </c>
      <c r="CE524" s="157">
        <f t="shared" si="297"/>
        <v>0</v>
      </c>
      <c r="CF524" s="157">
        <f t="shared" si="297"/>
        <v>0</v>
      </c>
      <c r="CG524" s="157">
        <f t="shared" si="297"/>
        <v>0</v>
      </c>
    </row>
    <row r="525" spans="1:85" ht="14.1" hidden="1" customHeight="1" x14ac:dyDescent="0.2">
      <c r="A525" s="142">
        <f t="shared" ref="A525:A542" si="298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99">IF(J504=0,0,J504/J$503)</f>
        <v>9.627411514477599E-2</v>
      </c>
      <c r="K525" s="156">
        <f t="shared" si="299"/>
        <v>0</v>
      </c>
      <c r="L525" s="156">
        <f t="shared" si="297"/>
        <v>4.826557839187022E-2</v>
      </c>
      <c r="M525" s="156">
        <f t="shared" si="297"/>
        <v>0.13581616618963127</v>
      </c>
      <c r="N525" s="156">
        <f t="shared" si="297"/>
        <v>0</v>
      </c>
      <c r="O525" s="156">
        <f t="shared" si="297"/>
        <v>4.9945300506086553E-2</v>
      </c>
      <c r="P525" s="156">
        <f t="shared" si="297"/>
        <v>0.15288397895138278</v>
      </c>
      <c r="Q525" s="156">
        <f t="shared" si="297"/>
        <v>0.20358185438874637</v>
      </c>
      <c r="R525" s="156">
        <f t="shared" si="297"/>
        <v>4.6535974253543826E-2</v>
      </c>
      <c r="S525" s="156">
        <f t="shared" si="297"/>
        <v>6.5750006205284608E-2</v>
      </c>
      <c r="T525" s="156">
        <f t="shared" si="297"/>
        <v>4.6825561976258305E-2</v>
      </c>
      <c r="U525" s="156">
        <f t="shared" si="297"/>
        <v>3.4949466219353353E-2</v>
      </c>
      <c r="V525" s="156">
        <f t="shared" si="297"/>
        <v>0</v>
      </c>
      <c r="W525" s="156">
        <f t="shared" si="297"/>
        <v>0</v>
      </c>
      <c r="X525" s="156">
        <f t="shared" si="297"/>
        <v>0</v>
      </c>
      <c r="Y525" s="156">
        <f t="shared" si="297"/>
        <v>9.6285735332157188E-2</v>
      </c>
      <c r="Z525" s="156">
        <f t="shared" si="297"/>
        <v>4.4981208555314567E-2</v>
      </c>
      <c r="AA525" s="156">
        <f t="shared" si="297"/>
        <v>9.5669707597546713E-2</v>
      </c>
      <c r="AB525" s="156">
        <f t="shared" si="297"/>
        <v>4.9243905331468406E-2</v>
      </c>
      <c r="AC525" s="156">
        <f t="shared" si="297"/>
        <v>0.12456750157792505</v>
      </c>
      <c r="AD525" s="156">
        <f t="shared" si="297"/>
        <v>6.9148311365084841E-2</v>
      </c>
      <c r="AE525" s="156">
        <f t="shared" si="297"/>
        <v>0.15789514944192015</v>
      </c>
      <c r="AF525" s="156">
        <f t="shared" si="297"/>
        <v>0.15834901931782089</v>
      </c>
      <c r="AG525" s="156">
        <f t="shared" si="297"/>
        <v>0.16447979135204721</v>
      </c>
      <c r="AH525" s="156">
        <f t="shared" si="297"/>
        <v>0.15226555551344337</v>
      </c>
      <c r="AI525" s="156">
        <f t="shared" si="297"/>
        <v>4.4451371920437931E-2</v>
      </c>
      <c r="AJ525" s="156">
        <f t="shared" si="297"/>
        <v>7.867694907071944E-2</v>
      </c>
      <c r="AK525" s="156">
        <f t="shared" si="297"/>
        <v>0.11826939632203068</v>
      </c>
      <c r="AL525" s="156">
        <f t="shared" si="297"/>
        <v>0.17440789944413296</v>
      </c>
      <c r="AM525" s="156">
        <f t="shared" si="297"/>
        <v>0</v>
      </c>
      <c r="AN525" s="156">
        <f t="shared" si="297"/>
        <v>0</v>
      </c>
      <c r="AO525" s="156">
        <f t="shared" si="297"/>
        <v>0</v>
      </c>
      <c r="AP525" s="156">
        <f t="shared" si="297"/>
        <v>0</v>
      </c>
      <c r="AQ525" s="156">
        <f t="shared" si="297"/>
        <v>0</v>
      </c>
      <c r="AR525" s="156">
        <f t="shared" si="297"/>
        <v>0</v>
      </c>
      <c r="AS525" s="156">
        <f t="shared" si="297"/>
        <v>0</v>
      </c>
      <c r="AT525" s="156">
        <f t="shared" si="297"/>
        <v>0</v>
      </c>
      <c r="AU525" s="156">
        <f t="shared" si="297"/>
        <v>0</v>
      </c>
      <c r="AV525" s="156">
        <f t="shared" si="297"/>
        <v>0</v>
      </c>
      <c r="AW525" s="156">
        <f t="shared" si="297"/>
        <v>0</v>
      </c>
      <c r="AX525" s="156">
        <f t="shared" si="297"/>
        <v>0</v>
      </c>
      <c r="AY525" s="156">
        <f t="shared" si="297"/>
        <v>0</v>
      </c>
      <c r="AZ525" s="156">
        <f t="shared" si="297"/>
        <v>0</v>
      </c>
      <c r="BA525" s="156">
        <f t="shared" si="297"/>
        <v>0</v>
      </c>
      <c r="BB525" s="156">
        <f t="shared" si="297"/>
        <v>0</v>
      </c>
      <c r="BC525" s="156">
        <f t="shared" si="297"/>
        <v>0</v>
      </c>
      <c r="BD525" s="156">
        <f t="shared" si="297"/>
        <v>0</v>
      </c>
      <c r="BE525" s="156">
        <f t="shared" si="297"/>
        <v>0</v>
      </c>
      <c r="BF525" s="156">
        <f t="shared" si="297"/>
        <v>0</v>
      </c>
      <c r="BG525" s="156">
        <f t="shared" si="297"/>
        <v>0</v>
      </c>
      <c r="BH525" s="156">
        <f t="shared" si="297"/>
        <v>0</v>
      </c>
      <c r="BI525" s="156">
        <f t="shared" si="297"/>
        <v>0</v>
      </c>
      <c r="BJ525" s="156">
        <f t="shared" si="297"/>
        <v>0</v>
      </c>
      <c r="BK525" s="156">
        <f t="shared" si="297"/>
        <v>0</v>
      </c>
      <c r="BL525" s="156">
        <f t="shared" si="297"/>
        <v>0</v>
      </c>
      <c r="BM525" s="156">
        <f t="shared" si="297"/>
        <v>0</v>
      </c>
      <c r="BN525" s="156">
        <f t="shared" si="297"/>
        <v>0</v>
      </c>
      <c r="BO525" s="156">
        <f t="shared" si="297"/>
        <v>0</v>
      </c>
      <c r="BP525" s="156">
        <f t="shared" si="297"/>
        <v>0</v>
      </c>
      <c r="BQ525" s="156">
        <f t="shared" si="297"/>
        <v>0</v>
      </c>
      <c r="BR525" s="156">
        <f t="shared" si="297"/>
        <v>0</v>
      </c>
      <c r="BS525" s="156">
        <f t="shared" si="297"/>
        <v>0</v>
      </c>
      <c r="BT525" s="156">
        <f t="shared" si="297"/>
        <v>0</v>
      </c>
      <c r="BU525" s="156">
        <f t="shared" si="297"/>
        <v>0</v>
      </c>
      <c r="BV525" s="156">
        <f t="shared" si="297"/>
        <v>0</v>
      </c>
      <c r="BW525" s="156">
        <f t="shared" si="297"/>
        <v>0</v>
      </c>
      <c r="BX525" s="156">
        <f t="shared" si="297"/>
        <v>0</v>
      </c>
      <c r="BY525" s="156">
        <f t="shared" si="297"/>
        <v>0</v>
      </c>
      <c r="BZ525" s="156">
        <f t="shared" si="297"/>
        <v>0</v>
      </c>
      <c r="CA525" s="156">
        <f t="shared" si="297"/>
        <v>0</v>
      </c>
      <c r="CB525" s="156">
        <f t="shared" si="297"/>
        <v>0</v>
      </c>
      <c r="CC525" s="156">
        <f t="shared" si="297"/>
        <v>0</v>
      </c>
      <c r="CD525" s="156">
        <f t="shared" si="297"/>
        <v>0</v>
      </c>
      <c r="CE525" s="156">
        <f t="shared" si="297"/>
        <v>0</v>
      </c>
      <c r="CF525" s="156">
        <f t="shared" si="297"/>
        <v>0</v>
      </c>
      <c r="CG525" s="156">
        <f t="shared" si="297"/>
        <v>0</v>
      </c>
    </row>
    <row r="526" spans="1:85" ht="14.1" hidden="1" customHeight="1" x14ac:dyDescent="0.2">
      <c r="A526" s="142">
        <f t="shared" si="298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99"/>
        <v>0.88550022755201852</v>
      </c>
      <c r="K526" s="156">
        <f t="shared" si="299"/>
        <v>0</v>
      </c>
      <c r="L526" s="156">
        <f t="shared" si="297"/>
        <v>0.93966658832364625</v>
      </c>
      <c r="M526" s="156">
        <f t="shared" si="297"/>
        <v>0.80289036146936699</v>
      </c>
      <c r="N526" s="156">
        <f t="shared" si="297"/>
        <v>0</v>
      </c>
      <c r="O526" s="156">
        <f t="shared" si="297"/>
        <v>0.93387593897692678</v>
      </c>
      <c r="P526" s="156">
        <f t="shared" si="297"/>
        <v>0.8451242434632007</v>
      </c>
      <c r="Q526" s="156">
        <f t="shared" si="297"/>
        <v>0.7616589333351208</v>
      </c>
      <c r="R526" s="156">
        <f t="shared" si="297"/>
        <v>0.94583319219285078</v>
      </c>
      <c r="S526" s="156">
        <f t="shared" si="297"/>
        <v>0.93020443831305</v>
      </c>
      <c r="T526" s="156">
        <f t="shared" si="297"/>
        <v>0.95317443802374169</v>
      </c>
      <c r="U526" s="156">
        <f t="shared" si="297"/>
        <v>0.95390836336382645</v>
      </c>
      <c r="V526" s="156">
        <f t="shared" si="297"/>
        <v>0</v>
      </c>
      <c r="W526" s="156">
        <f t="shared" si="297"/>
        <v>0</v>
      </c>
      <c r="X526" s="156">
        <f t="shared" si="297"/>
        <v>0</v>
      </c>
      <c r="Y526" s="156">
        <f t="shared" si="297"/>
        <v>0.90144745578295005</v>
      </c>
      <c r="Z526" s="156">
        <f t="shared" si="297"/>
        <v>0.95501879144468538</v>
      </c>
      <c r="AA526" s="156">
        <f t="shared" si="297"/>
        <v>0.8947887708989446</v>
      </c>
      <c r="AB526" s="156">
        <f t="shared" si="297"/>
        <v>0.93779715423009713</v>
      </c>
      <c r="AC526" s="156">
        <f t="shared" si="297"/>
        <v>0.87543249842207493</v>
      </c>
      <c r="AD526" s="156">
        <f t="shared" si="297"/>
        <v>0.9136888330686157</v>
      </c>
      <c r="AE526" s="156">
        <f t="shared" si="297"/>
        <v>0.82665245746667959</v>
      </c>
      <c r="AF526" s="156">
        <f t="shared" si="297"/>
        <v>0.8295243083225482</v>
      </c>
      <c r="AG526" s="156">
        <f t="shared" si="297"/>
        <v>0.82006547405238639</v>
      </c>
      <c r="AH526" s="156">
        <f t="shared" si="297"/>
        <v>0.84406490053229521</v>
      </c>
      <c r="AI526" s="156">
        <f t="shared" si="297"/>
        <v>0.95554862807956209</v>
      </c>
      <c r="AJ526" s="156">
        <f t="shared" si="297"/>
        <v>0.92132305092928057</v>
      </c>
      <c r="AK526" s="156">
        <f t="shared" si="297"/>
        <v>0.87736066509611521</v>
      </c>
      <c r="AL526" s="156">
        <f t="shared" si="297"/>
        <v>0.82559210055586696</v>
      </c>
      <c r="AM526" s="156">
        <f t="shared" si="297"/>
        <v>0</v>
      </c>
      <c r="AN526" s="156">
        <f t="shared" si="297"/>
        <v>0</v>
      </c>
      <c r="AO526" s="156">
        <f t="shared" si="297"/>
        <v>0</v>
      </c>
      <c r="AP526" s="156">
        <f t="shared" si="297"/>
        <v>0</v>
      </c>
      <c r="AQ526" s="156">
        <f t="shared" si="297"/>
        <v>0</v>
      </c>
      <c r="AR526" s="156">
        <f t="shared" si="297"/>
        <v>0</v>
      </c>
      <c r="AS526" s="156">
        <f t="shared" si="297"/>
        <v>0</v>
      </c>
      <c r="AT526" s="156">
        <f t="shared" si="297"/>
        <v>0</v>
      </c>
      <c r="AU526" s="156">
        <f t="shared" si="297"/>
        <v>0</v>
      </c>
      <c r="AV526" s="156">
        <f t="shared" si="297"/>
        <v>0</v>
      </c>
      <c r="AW526" s="156">
        <f t="shared" si="297"/>
        <v>0</v>
      </c>
      <c r="AX526" s="156">
        <f t="shared" si="297"/>
        <v>0</v>
      </c>
      <c r="AY526" s="156">
        <f t="shared" si="297"/>
        <v>0</v>
      </c>
      <c r="AZ526" s="156">
        <f t="shared" si="297"/>
        <v>0</v>
      </c>
      <c r="BA526" s="156">
        <f t="shared" si="297"/>
        <v>0</v>
      </c>
      <c r="BB526" s="156">
        <f t="shared" si="297"/>
        <v>0</v>
      </c>
      <c r="BC526" s="156">
        <f t="shared" si="297"/>
        <v>0</v>
      </c>
      <c r="BD526" s="156">
        <f t="shared" si="297"/>
        <v>0</v>
      </c>
      <c r="BE526" s="156">
        <f t="shared" si="297"/>
        <v>0</v>
      </c>
      <c r="BF526" s="156">
        <f t="shared" si="297"/>
        <v>0</v>
      </c>
      <c r="BG526" s="156">
        <f t="shared" si="297"/>
        <v>0</v>
      </c>
      <c r="BH526" s="156">
        <f t="shared" si="297"/>
        <v>0</v>
      </c>
      <c r="BI526" s="156">
        <f t="shared" si="297"/>
        <v>0</v>
      </c>
      <c r="BJ526" s="156">
        <f t="shared" si="297"/>
        <v>0</v>
      </c>
      <c r="BK526" s="156">
        <f t="shared" si="297"/>
        <v>0</v>
      </c>
      <c r="BL526" s="156">
        <f t="shared" si="297"/>
        <v>0</v>
      </c>
      <c r="BM526" s="156">
        <f t="shared" si="297"/>
        <v>0</v>
      </c>
      <c r="BN526" s="156">
        <f t="shared" si="297"/>
        <v>0</v>
      </c>
      <c r="BO526" s="156">
        <f t="shared" si="297"/>
        <v>0</v>
      </c>
      <c r="BP526" s="156">
        <f t="shared" si="297"/>
        <v>0</v>
      </c>
      <c r="BQ526" s="156">
        <f t="shared" si="297"/>
        <v>0</v>
      </c>
      <c r="BR526" s="156">
        <f t="shared" si="297"/>
        <v>0</v>
      </c>
      <c r="BS526" s="156">
        <f t="shared" si="297"/>
        <v>0</v>
      </c>
      <c r="BT526" s="156">
        <f t="shared" si="297"/>
        <v>0</v>
      </c>
      <c r="BU526" s="156">
        <f t="shared" si="297"/>
        <v>0</v>
      </c>
      <c r="BV526" s="156">
        <f t="shared" si="297"/>
        <v>0</v>
      </c>
      <c r="BW526" s="156">
        <f t="shared" si="297"/>
        <v>0</v>
      </c>
      <c r="BX526" s="156">
        <f t="shared" si="297"/>
        <v>0</v>
      </c>
      <c r="BY526" s="156">
        <f t="shared" si="297"/>
        <v>0</v>
      </c>
      <c r="BZ526" s="156">
        <f t="shared" si="297"/>
        <v>0</v>
      </c>
      <c r="CA526" s="156">
        <f t="shared" si="297"/>
        <v>0</v>
      </c>
      <c r="CB526" s="156">
        <f t="shared" si="297"/>
        <v>0</v>
      </c>
      <c r="CC526" s="156">
        <f t="shared" si="297"/>
        <v>0</v>
      </c>
      <c r="CD526" s="156">
        <f t="shared" si="297"/>
        <v>0</v>
      </c>
      <c r="CE526" s="156">
        <f t="shared" si="297"/>
        <v>0</v>
      </c>
      <c r="CF526" s="156">
        <f t="shared" si="297"/>
        <v>0</v>
      </c>
      <c r="CG526" s="156">
        <f t="shared" si="297"/>
        <v>0</v>
      </c>
    </row>
    <row r="527" spans="1:85" ht="14.1" hidden="1" customHeight="1" x14ac:dyDescent="0.2">
      <c r="A527" s="142">
        <f t="shared" si="298"/>
        <v>25</v>
      </c>
      <c r="B527" s="143"/>
      <c r="C527" s="144"/>
      <c r="D527" s="145" t="str">
        <f t="shared" ref="D527:E537" si="300">VLOOKUP($A527,$A$11:$M$501,D$501,0)</f>
        <v>(1</v>
      </c>
      <c r="E527" s="145" t="str">
        <f t="shared" si="300"/>
        <v>אגרות חוב ממשלתיות:</v>
      </c>
      <c r="F527" s="145"/>
      <c r="G527" s="145"/>
      <c r="H527" s="145"/>
      <c r="I527" s="146"/>
      <c r="J527" s="156">
        <f t="shared" si="299"/>
        <v>0.33114092120587285</v>
      </c>
      <c r="K527" s="156">
        <f t="shared" si="299"/>
        <v>0</v>
      </c>
      <c r="L527" s="156">
        <f t="shared" si="297"/>
        <v>0.37390010780993588</v>
      </c>
      <c r="M527" s="156">
        <f t="shared" si="297"/>
        <v>0.12990828628762704</v>
      </c>
      <c r="N527" s="156">
        <f t="shared" si="297"/>
        <v>0</v>
      </c>
      <c r="O527" s="156">
        <f t="shared" si="297"/>
        <v>0.75106320727189446</v>
      </c>
      <c r="P527" s="156">
        <f t="shared" si="297"/>
        <v>5.0731317536935577E-2</v>
      </c>
      <c r="Q527" s="156">
        <f t="shared" si="297"/>
        <v>0.19194945723105258</v>
      </c>
      <c r="R527" s="156">
        <f t="shared" si="297"/>
        <v>0.90313837569984257</v>
      </c>
      <c r="S527" s="156">
        <f t="shared" si="297"/>
        <v>0.81029175035822998</v>
      </c>
      <c r="T527" s="156">
        <f t="shared" si="297"/>
        <v>7.0418227366783076E-2</v>
      </c>
      <c r="U527" s="156">
        <f t="shared" si="297"/>
        <v>0.3731374556733783</v>
      </c>
      <c r="V527" s="156">
        <f t="shared" si="297"/>
        <v>0</v>
      </c>
      <c r="W527" s="156">
        <f t="shared" si="297"/>
        <v>0</v>
      </c>
      <c r="X527" s="156">
        <f t="shared" si="297"/>
        <v>0</v>
      </c>
      <c r="Y527" s="156">
        <f t="shared" si="297"/>
        <v>0.79113972044138137</v>
      </c>
      <c r="Z527" s="156">
        <f t="shared" si="297"/>
        <v>0</v>
      </c>
      <c r="AA527" s="156">
        <f t="shared" si="297"/>
        <v>0.28204274639033577</v>
      </c>
      <c r="AB527" s="156">
        <f t="shared" si="297"/>
        <v>0.79020717307216959</v>
      </c>
      <c r="AC527" s="156">
        <f t="shared" si="297"/>
        <v>8.1795749855759062E-2</v>
      </c>
      <c r="AD527" s="156">
        <f t="shared" si="297"/>
        <v>0.31514211714630369</v>
      </c>
      <c r="AE527" s="156">
        <f t="shared" si="297"/>
        <v>0.12684523270193934</v>
      </c>
      <c r="AF527" s="156">
        <f t="shared" si="297"/>
        <v>0.18475722897175398</v>
      </c>
      <c r="AG527" s="156">
        <f t="shared" si="297"/>
        <v>0.23577028892279464</v>
      </c>
      <c r="AH527" s="156">
        <f t="shared" si="297"/>
        <v>0.34337471504899597</v>
      </c>
      <c r="AI527" s="156">
        <f t="shared" si="297"/>
        <v>0.2396897948729024</v>
      </c>
      <c r="AJ527" s="156">
        <f t="shared" si="297"/>
        <v>0.75679591092205467</v>
      </c>
      <c r="AK527" s="156">
        <f t="shared" si="297"/>
        <v>0.40738168784768969</v>
      </c>
      <c r="AL527" s="156">
        <f t="shared" si="297"/>
        <v>0.30328233656947851</v>
      </c>
      <c r="AM527" s="156">
        <f t="shared" si="297"/>
        <v>0</v>
      </c>
      <c r="AN527" s="156">
        <f t="shared" si="297"/>
        <v>0</v>
      </c>
      <c r="AO527" s="156">
        <f t="shared" si="297"/>
        <v>0</v>
      </c>
      <c r="AP527" s="156">
        <f t="shared" si="297"/>
        <v>0</v>
      </c>
      <c r="AQ527" s="156">
        <f t="shared" si="297"/>
        <v>0</v>
      </c>
      <c r="AR527" s="156">
        <f t="shared" si="297"/>
        <v>0</v>
      </c>
      <c r="AS527" s="156">
        <f t="shared" ref="AS527:CG535" si="301">IF(AS506=0,0,AS506/AS$503)</f>
        <v>0</v>
      </c>
      <c r="AT527" s="156">
        <f t="shared" si="301"/>
        <v>0</v>
      </c>
      <c r="AU527" s="156">
        <f t="shared" si="301"/>
        <v>0</v>
      </c>
      <c r="AV527" s="156">
        <f t="shared" si="301"/>
        <v>0</v>
      </c>
      <c r="AW527" s="156">
        <f t="shared" si="301"/>
        <v>0</v>
      </c>
      <c r="AX527" s="156">
        <f t="shared" si="301"/>
        <v>0</v>
      </c>
      <c r="AY527" s="156">
        <f t="shared" si="301"/>
        <v>0</v>
      </c>
      <c r="AZ527" s="156">
        <f t="shared" si="301"/>
        <v>0</v>
      </c>
      <c r="BA527" s="156">
        <f t="shared" si="301"/>
        <v>0</v>
      </c>
      <c r="BB527" s="156">
        <f t="shared" si="301"/>
        <v>0</v>
      </c>
      <c r="BC527" s="156">
        <f t="shared" si="301"/>
        <v>0</v>
      </c>
      <c r="BD527" s="156">
        <f t="shared" si="301"/>
        <v>0</v>
      </c>
      <c r="BE527" s="156">
        <f t="shared" si="301"/>
        <v>0</v>
      </c>
      <c r="BF527" s="156">
        <f t="shared" si="301"/>
        <v>0</v>
      </c>
      <c r="BG527" s="156">
        <f t="shared" si="301"/>
        <v>0</v>
      </c>
      <c r="BH527" s="156">
        <f t="shared" si="301"/>
        <v>0</v>
      </c>
      <c r="BI527" s="156">
        <f t="shared" si="301"/>
        <v>0</v>
      </c>
      <c r="BJ527" s="156">
        <f t="shared" si="301"/>
        <v>0</v>
      </c>
      <c r="BK527" s="156">
        <f t="shared" si="301"/>
        <v>0</v>
      </c>
      <c r="BL527" s="156">
        <f t="shared" si="301"/>
        <v>0</v>
      </c>
      <c r="BM527" s="156">
        <f t="shared" si="301"/>
        <v>0</v>
      </c>
      <c r="BN527" s="156">
        <f t="shared" si="301"/>
        <v>0</v>
      </c>
      <c r="BO527" s="156">
        <f t="shared" si="301"/>
        <v>0</v>
      </c>
      <c r="BP527" s="156">
        <f t="shared" si="301"/>
        <v>0</v>
      </c>
      <c r="BQ527" s="156">
        <f t="shared" si="301"/>
        <v>0</v>
      </c>
      <c r="BR527" s="156">
        <f t="shared" si="301"/>
        <v>0</v>
      </c>
      <c r="BS527" s="156">
        <f t="shared" si="301"/>
        <v>0</v>
      </c>
      <c r="BT527" s="156">
        <f t="shared" si="301"/>
        <v>0</v>
      </c>
      <c r="BU527" s="156">
        <f t="shared" si="301"/>
        <v>0</v>
      </c>
      <c r="BV527" s="156">
        <f t="shared" si="301"/>
        <v>0</v>
      </c>
      <c r="BW527" s="156">
        <f t="shared" si="301"/>
        <v>0</v>
      </c>
      <c r="BX527" s="156">
        <f t="shared" si="301"/>
        <v>0</v>
      </c>
      <c r="BY527" s="156">
        <f t="shared" si="301"/>
        <v>0</v>
      </c>
      <c r="BZ527" s="156">
        <f t="shared" si="301"/>
        <v>0</v>
      </c>
      <c r="CA527" s="156">
        <f t="shared" si="301"/>
        <v>0</v>
      </c>
      <c r="CB527" s="156">
        <f t="shared" si="301"/>
        <v>0</v>
      </c>
      <c r="CC527" s="156">
        <f t="shared" si="301"/>
        <v>0</v>
      </c>
      <c r="CD527" s="156">
        <f t="shared" si="301"/>
        <v>0</v>
      </c>
      <c r="CE527" s="156">
        <f t="shared" si="301"/>
        <v>0</v>
      </c>
      <c r="CF527" s="156">
        <f t="shared" si="301"/>
        <v>0</v>
      </c>
      <c r="CG527" s="156">
        <f t="shared" si="301"/>
        <v>0</v>
      </c>
    </row>
    <row r="528" spans="1:85" ht="14.1" hidden="1" customHeight="1" x14ac:dyDescent="0.2">
      <c r="A528" s="142">
        <f t="shared" si="298"/>
        <v>44</v>
      </c>
      <c r="B528" s="143"/>
      <c r="C528" s="144"/>
      <c r="D528" s="145" t="str">
        <f t="shared" si="300"/>
        <v>(2</v>
      </c>
      <c r="E528" s="145" t="str">
        <f t="shared" si="300"/>
        <v xml:space="preserve">תעודות חוב מסחריות: </v>
      </c>
      <c r="F528" s="145"/>
      <c r="G528" s="145"/>
      <c r="H528" s="145"/>
      <c r="I528" s="146"/>
      <c r="J528" s="156">
        <f t="shared" si="299"/>
        <v>0</v>
      </c>
      <c r="K528" s="156">
        <f t="shared" si="299"/>
        <v>0</v>
      </c>
      <c r="L528" s="156">
        <f t="shared" si="299"/>
        <v>0</v>
      </c>
      <c r="M528" s="156">
        <f t="shared" si="299"/>
        <v>0</v>
      </c>
      <c r="N528" s="156">
        <f t="shared" si="299"/>
        <v>0</v>
      </c>
      <c r="O528" s="156">
        <f t="shared" si="299"/>
        <v>0</v>
      </c>
      <c r="P528" s="156">
        <f t="shared" si="299"/>
        <v>0</v>
      </c>
      <c r="Q528" s="156">
        <f t="shared" si="299"/>
        <v>0</v>
      </c>
      <c r="R528" s="156">
        <f t="shared" si="299"/>
        <v>0</v>
      </c>
      <c r="S528" s="156">
        <f t="shared" si="299"/>
        <v>0</v>
      </c>
      <c r="T528" s="156">
        <f t="shared" si="299"/>
        <v>0</v>
      </c>
      <c r="U528" s="156">
        <f t="shared" si="299"/>
        <v>0</v>
      </c>
      <c r="V528" s="156">
        <f t="shared" si="299"/>
        <v>0</v>
      </c>
      <c r="W528" s="156">
        <f t="shared" si="299"/>
        <v>0</v>
      </c>
      <c r="X528" s="156">
        <f t="shared" si="299"/>
        <v>0</v>
      </c>
      <c r="Y528" s="156">
        <f t="shared" si="299"/>
        <v>0</v>
      </c>
      <c r="Z528" s="156">
        <f t="shared" ref="Z528:CG536" si="302">IF(Z507=0,0,Z507/Z$503)</f>
        <v>0</v>
      </c>
      <c r="AA528" s="156">
        <f t="shared" si="302"/>
        <v>0</v>
      </c>
      <c r="AB528" s="156">
        <f t="shared" si="302"/>
        <v>0</v>
      </c>
      <c r="AC528" s="156">
        <f t="shared" si="302"/>
        <v>0</v>
      </c>
      <c r="AD528" s="156">
        <f t="shared" si="302"/>
        <v>0</v>
      </c>
      <c r="AE528" s="156">
        <f t="shared" si="302"/>
        <v>0</v>
      </c>
      <c r="AF528" s="156">
        <f t="shared" si="302"/>
        <v>0</v>
      </c>
      <c r="AG528" s="156">
        <f t="shared" si="302"/>
        <v>0</v>
      </c>
      <c r="AH528" s="156">
        <f t="shared" si="302"/>
        <v>0</v>
      </c>
      <c r="AI528" s="156">
        <f t="shared" si="302"/>
        <v>0</v>
      </c>
      <c r="AJ528" s="156">
        <f t="shared" si="302"/>
        <v>0</v>
      </c>
      <c r="AK528" s="156">
        <f t="shared" si="302"/>
        <v>0</v>
      </c>
      <c r="AL528" s="156">
        <f t="shared" si="302"/>
        <v>0</v>
      </c>
      <c r="AM528" s="156">
        <f t="shared" si="302"/>
        <v>0</v>
      </c>
      <c r="AN528" s="156">
        <f t="shared" si="302"/>
        <v>0</v>
      </c>
      <c r="AO528" s="156">
        <f t="shared" si="302"/>
        <v>0</v>
      </c>
      <c r="AP528" s="156">
        <f t="shared" si="302"/>
        <v>0</v>
      </c>
      <c r="AQ528" s="156">
        <f t="shared" si="302"/>
        <v>0</v>
      </c>
      <c r="AR528" s="156">
        <f t="shared" si="302"/>
        <v>0</v>
      </c>
      <c r="AS528" s="156">
        <f t="shared" si="302"/>
        <v>0</v>
      </c>
      <c r="AT528" s="156">
        <f t="shared" si="302"/>
        <v>0</v>
      </c>
      <c r="AU528" s="156">
        <f t="shared" si="302"/>
        <v>0</v>
      </c>
      <c r="AV528" s="156">
        <f t="shared" si="302"/>
        <v>0</v>
      </c>
      <c r="AW528" s="156">
        <f t="shared" si="302"/>
        <v>0</v>
      </c>
      <c r="AX528" s="156">
        <f t="shared" si="302"/>
        <v>0</v>
      </c>
      <c r="AY528" s="156">
        <f t="shared" si="302"/>
        <v>0</v>
      </c>
      <c r="AZ528" s="156">
        <f t="shared" si="302"/>
        <v>0</v>
      </c>
      <c r="BA528" s="156">
        <f t="shared" si="302"/>
        <v>0</v>
      </c>
      <c r="BB528" s="156">
        <f t="shared" si="302"/>
        <v>0</v>
      </c>
      <c r="BC528" s="156">
        <f t="shared" si="301"/>
        <v>0</v>
      </c>
      <c r="BD528" s="156">
        <f t="shared" si="301"/>
        <v>0</v>
      </c>
      <c r="BE528" s="156">
        <f t="shared" si="301"/>
        <v>0</v>
      </c>
      <c r="BF528" s="156">
        <f t="shared" si="301"/>
        <v>0</v>
      </c>
      <c r="BG528" s="156">
        <f t="shared" si="301"/>
        <v>0</v>
      </c>
      <c r="BH528" s="156">
        <f t="shared" si="301"/>
        <v>0</v>
      </c>
      <c r="BI528" s="156">
        <f t="shared" si="301"/>
        <v>0</v>
      </c>
      <c r="BJ528" s="156">
        <f t="shared" si="301"/>
        <v>0</v>
      </c>
      <c r="BK528" s="156">
        <f t="shared" si="301"/>
        <v>0</v>
      </c>
      <c r="BL528" s="156">
        <f t="shared" si="301"/>
        <v>0</v>
      </c>
      <c r="BM528" s="156">
        <f t="shared" si="301"/>
        <v>0</v>
      </c>
      <c r="BN528" s="156">
        <f t="shared" si="301"/>
        <v>0</v>
      </c>
      <c r="BO528" s="156">
        <f t="shared" si="301"/>
        <v>0</v>
      </c>
      <c r="BP528" s="156">
        <f t="shared" si="301"/>
        <v>0</v>
      </c>
      <c r="BQ528" s="156">
        <f t="shared" si="301"/>
        <v>0</v>
      </c>
      <c r="BR528" s="156">
        <f t="shared" si="301"/>
        <v>0</v>
      </c>
      <c r="BS528" s="156">
        <f t="shared" si="301"/>
        <v>0</v>
      </c>
      <c r="BT528" s="156">
        <f t="shared" si="301"/>
        <v>0</v>
      </c>
      <c r="BU528" s="156">
        <f t="shared" si="301"/>
        <v>0</v>
      </c>
      <c r="BV528" s="156">
        <f t="shared" si="301"/>
        <v>0</v>
      </c>
      <c r="BW528" s="156">
        <f t="shared" si="301"/>
        <v>0</v>
      </c>
      <c r="BX528" s="156">
        <f t="shared" si="301"/>
        <v>0</v>
      </c>
      <c r="BY528" s="156">
        <f t="shared" si="301"/>
        <v>0</v>
      </c>
      <c r="BZ528" s="156">
        <f t="shared" si="301"/>
        <v>0</v>
      </c>
      <c r="CA528" s="156">
        <f t="shared" si="301"/>
        <v>0</v>
      </c>
      <c r="CB528" s="156">
        <f t="shared" si="301"/>
        <v>0</v>
      </c>
      <c r="CC528" s="156">
        <f t="shared" si="301"/>
        <v>0</v>
      </c>
      <c r="CD528" s="156">
        <f t="shared" si="301"/>
        <v>0</v>
      </c>
      <c r="CE528" s="156">
        <f t="shared" si="301"/>
        <v>0</v>
      </c>
      <c r="CF528" s="156">
        <f t="shared" si="301"/>
        <v>0</v>
      </c>
      <c r="CG528" s="156">
        <f t="shared" si="302"/>
        <v>0</v>
      </c>
    </row>
    <row r="529" spans="1:85" ht="14.1" hidden="1" customHeight="1" x14ac:dyDescent="0.2">
      <c r="A529" s="142">
        <f t="shared" si="298"/>
        <v>96</v>
      </c>
      <c r="B529" s="143"/>
      <c r="C529" s="144"/>
      <c r="D529" s="145" t="str">
        <f t="shared" si="300"/>
        <v>(3</v>
      </c>
      <c r="E529" s="145" t="str">
        <f t="shared" si="300"/>
        <v>אג"ח קונצרני:</v>
      </c>
      <c r="F529" s="145"/>
      <c r="G529" s="145"/>
      <c r="H529" s="145"/>
      <c r="I529" s="146"/>
      <c r="J529" s="156">
        <f t="shared" si="299"/>
        <v>0.1233962158747582</v>
      </c>
      <c r="K529" s="156">
        <f t="shared" si="299"/>
        <v>0</v>
      </c>
      <c r="L529" s="156">
        <f t="shared" si="299"/>
        <v>4.5251268561835332E-2</v>
      </c>
      <c r="M529" s="156">
        <f t="shared" si="299"/>
        <v>7.1087580424746596E-2</v>
      </c>
      <c r="N529" s="156">
        <f t="shared" si="299"/>
        <v>0</v>
      </c>
      <c r="O529" s="156">
        <f t="shared" si="299"/>
        <v>7.7097966103004012E-2</v>
      </c>
      <c r="P529" s="156">
        <f t="shared" si="299"/>
        <v>0</v>
      </c>
      <c r="Q529" s="156">
        <f t="shared" si="299"/>
        <v>6.4891790019103973E-2</v>
      </c>
      <c r="R529" s="156">
        <f t="shared" si="299"/>
        <v>1.7747850900216168E-2</v>
      </c>
      <c r="S529" s="156">
        <f t="shared" si="299"/>
        <v>0.10465974217525371</v>
      </c>
      <c r="T529" s="156">
        <f t="shared" si="299"/>
        <v>2.0502543926766196E-3</v>
      </c>
      <c r="U529" s="156">
        <f t="shared" si="299"/>
        <v>0.1419364334812987</v>
      </c>
      <c r="V529" s="156">
        <f t="shared" si="299"/>
        <v>0</v>
      </c>
      <c r="W529" s="156">
        <f t="shared" si="299"/>
        <v>0</v>
      </c>
      <c r="X529" s="156">
        <f t="shared" si="299"/>
        <v>0</v>
      </c>
      <c r="Y529" s="156">
        <f t="shared" si="299"/>
        <v>8.8614094675964594E-2</v>
      </c>
      <c r="Z529" s="156">
        <f t="shared" si="302"/>
        <v>6.3646205302817383E-3</v>
      </c>
      <c r="AA529" s="156">
        <f t="shared" si="302"/>
        <v>0.18968702802771747</v>
      </c>
      <c r="AB529" s="156">
        <f t="shared" si="302"/>
        <v>0.14520733254428678</v>
      </c>
      <c r="AC529" s="156">
        <f t="shared" si="302"/>
        <v>3.5695405500932413E-2</v>
      </c>
      <c r="AD529" s="156">
        <f t="shared" si="302"/>
        <v>0.26430053349242294</v>
      </c>
      <c r="AE529" s="156">
        <f t="shared" si="302"/>
        <v>9.241197213913753E-2</v>
      </c>
      <c r="AF529" s="156">
        <f t="shared" si="302"/>
        <v>0.10448195027596731</v>
      </c>
      <c r="AG529" s="156">
        <f t="shared" si="302"/>
        <v>0.12335990939794866</v>
      </c>
      <c r="AH529" s="156">
        <f t="shared" si="302"/>
        <v>5.8719142103324573E-2</v>
      </c>
      <c r="AI529" s="156">
        <f t="shared" si="302"/>
        <v>0.1363174691964309</v>
      </c>
      <c r="AJ529" s="156">
        <f t="shared" si="302"/>
        <v>0.11055168867822579</v>
      </c>
      <c r="AK529" s="156">
        <f t="shared" si="302"/>
        <v>0.22131183205538077</v>
      </c>
      <c r="AL529" s="156">
        <f t="shared" si="302"/>
        <v>3.4077768295521602E-2</v>
      </c>
      <c r="AM529" s="156">
        <f t="shared" si="302"/>
        <v>0</v>
      </c>
      <c r="AN529" s="156">
        <f t="shared" si="302"/>
        <v>0</v>
      </c>
      <c r="AO529" s="156">
        <f t="shared" si="302"/>
        <v>0</v>
      </c>
      <c r="AP529" s="156">
        <f t="shared" si="302"/>
        <v>0</v>
      </c>
      <c r="AQ529" s="156">
        <f t="shared" si="302"/>
        <v>0</v>
      </c>
      <c r="AR529" s="156">
        <f t="shared" si="302"/>
        <v>0</v>
      </c>
      <c r="AS529" s="156">
        <f t="shared" si="302"/>
        <v>0</v>
      </c>
      <c r="AT529" s="156">
        <f t="shared" si="302"/>
        <v>0</v>
      </c>
      <c r="AU529" s="156">
        <f t="shared" si="302"/>
        <v>0</v>
      </c>
      <c r="AV529" s="156">
        <f t="shared" si="302"/>
        <v>0</v>
      </c>
      <c r="AW529" s="156">
        <f t="shared" si="302"/>
        <v>0</v>
      </c>
      <c r="AX529" s="156">
        <f t="shared" si="302"/>
        <v>0</v>
      </c>
      <c r="AY529" s="156">
        <f t="shared" si="302"/>
        <v>0</v>
      </c>
      <c r="AZ529" s="156">
        <f t="shared" si="302"/>
        <v>0</v>
      </c>
      <c r="BA529" s="156">
        <f t="shared" si="302"/>
        <v>0</v>
      </c>
      <c r="BB529" s="156">
        <f t="shared" si="302"/>
        <v>0</v>
      </c>
      <c r="BC529" s="156">
        <f t="shared" si="301"/>
        <v>0</v>
      </c>
      <c r="BD529" s="156">
        <f t="shared" si="301"/>
        <v>0</v>
      </c>
      <c r="BE529" s="156">
        <f t="shared" si="301"/>
        <v>0</v>
      </c>
      <c r="BF529" s="156">
        <f t="shared" si="301"/>
        <v>0</v>
      </c>
      <c r="BG529" s="156">
        <f t="shared" si="301"/>
        <v>0</v>
      </c>
      <c r="BH529" s="156">
        <f t="shared" si="301"/>
        <v>0</v>
      </c>
      <c r="BI529" s="156">
        <f t="shared" si="301"/>
        <v>0</v>
      </c>
      <c r="BJ529" s="156">
        <f t="shared" si="301"/>
        <v>0</v>
      </c>
      <c r="BK529" s="156">
        <f t="shared" si="301"/>
        <v>0</v>
      </c>
      <c r="BL529" s="156">
        <f t="shared" si="301"/>
        <v>0</v>
      </c>
      <c r="BM529" s="156">
        <f t="shared" si="301"/>
        <v>0</v>
      </c>
      <c r="BN529" s="156">
        <f t="shared" si="301"/>
        <v>0</v>
      </c>
      <c r="BO529" s="156">
        <f t="shared" si="301"/>
        <v>0</v>
      </c>
      <c r="BP529" s="156">
        <f t="shared" si="301"/>
        <v>0</v>
      </c>
      <c r="BQ529" s="156">
        <f t="shared" si="301"/>
        <v>0</v>
      </c>
      <c r="BR529" s="156">
        <f t="shared" si="301"/>
        <v>0</v>
      </c>
      <c r="BS529" s="156">
        <f t="shared" si="301"/>
        <v>0</v>
      </c>
      <c r="BT529" s="156">
        <f t="shared" si="301"/>
        <v>0</v>
      </c>
      <c r="BU529" s="156">
        <f t="shared" si="301"/>
        <v>0</v>
      </c>
      <c r="BV529" s="156">
        <f t="shared" si="301"/>
        <v>0</v>
      </c>
      <c r="BW529" s="156">
        <f t="shared" si="301"/>
        <v>0</v>
      </c>
      <c r="BX529" s="156">
        <f t="shared" si="301"/>
        <v>0</v>
      </c>
      <c r="BY529" s="156">
        <f t="shared" si="301"/>
        <v>0</v>
      </c>
      <c r="BZ529" s="156">
        <f t="shared" si="301"/>
        <v>0</v>
      </c>
      <c r="CA529" s="156">
        <f t="shared" si="301"/>
        <v>0</v>
      </c>
      <c r="CB529" s="156">
        <f t="shared" si="301"/>
        <v>0</v>
      </c>
      <c r="CC529" s="156">
        <f t="shared" si="301"/>
        <v>0</v>
      </c>
      <c r="CD529" s="156">
        <f t="shared" si="301"/>
        <v>0</v>
      </c>
      <c r="CE529" s="156">
        <f t="shared" si="301"/>
        <v>0</v>
      </c>
      <c r="CF529" s="156">
        <f t="shared" si="301"/>
        <v>0</v>
      </c>
      <c r="CG529" s="156">
        <f t="shared" si="302"/>
        <v>0</v>
      </c>
    </row>
    <row r="530" spans="1:85" ht="14.1" hidden="1" customHeight="1" x14ac:dyDescent="0.2">
      <c r="A530" s="142">
        <f t="shared" si="298"/>
        <v>155</v>
      </c>
      <c r="B530" s="143"/>
      <c r="C530" s="144"/>
      <c r="D530" s="145" t="str">
        <f t="shared" si="300"/>
        <v>4)</v>
      </c>
      <c r="E530" s="145" t="str">
        <f t="shared" si="300"/>
        <v>מניות (למעט חברות מוחזקות)</v>
      </c>
      <c r="F530" s="145"/>
      <c r="G530" s="145"/>
      <c r="H530" s="145"/>
      <c r="I530" s="146"/>
      <c r="J530" s="156">
        <f t="shared" si="299"/>
        <v>0.2303523758509855</v>
      </c>
      <c r="K530" s="156">
        <f t="shared" si="299"/>
        <v>0</v>
      </c>
      <c r="L530" s="156">
        <f t="shared" si="299"/>
        <v>0.25738912664273472</v>
      </c>
      <c r="M530" s="156">
        <f t="shared" si="299"/>
        <v>0.31265624365449768</v>
      </c>
      <c r="N530" s="156">
        <f t="shared" si="299"/>
        <v>0</v>
      </c>
      <c r="O530" s="156">
        <f t="shared" si="299"/>
        <v>3.9348351668974477E-2</v>
      </c>
      <c r="P530" s="156">
        <f t="shared" si="299"/>
        <v>0.35032598525136482</v>
      </c>
      <c r="Q530" s="156">
        <f t="shared" si="299"/>
        <v>0.21425800188397068</v>
      </c>
      <c r="R530" s="156">
        <f t="shared" si="299"/>
        <v>0</v>
      </c>
      <c r="S530" s="156">
        <f t="shared" si="299"/>
        <v>0</v>
      </c>
      <c r="T530" s="156">
        <f t="shared" si="299"/>
        <v>0.544182563887599</v>
      </c>
      <c r="U530" s="156">
        <f t="shared" si="299"/>
        <v>0.26231011115139602</v>
      </c>
      <c r="V530" s="156">
        <f t="shared" si="299"/>
        <v>0</v>
      </c>
      <c r="W530" s="156">
        <f t="shared" si="299"/>
        <v>0</v>
      </c>
      <c r="X530" s="156">
        <f t="shared" si="299"/>
        <v>0</v>
      </c>
      <c r="Y530" s="156">
        <f t="shared" si="299"/>
        <v>2.1661132843507742E-2</v>
      </c>
      <c r="Z530" s="156">
        <f t="shared" si="302"/>
        <v>0.42933041812819545</v>
      </c>
      <c r="AA530" s="156">
        <f t="shared" si="302"/>
        <v>0.18832777340268061</v>
      </c>
      <c r="AB530" s="156">
        <f t="shared" si="302"/>
        <v>0</v>
      </c>
      <c r="AC530" s="156">
        <f t="shared" si="302"/>
        <v>0.41174381848910702</v>
      </c>
      <c r="AD530" s="156">
        <f t="shared" si="302"/>
        <v>0.19221429152618327</v>
      </c>
      <c r="AE530" s="156">
        <f t="shared" si="302"/>
        <v>0.33136009982237191</v>
      </c>
      <c r="AF530" s="156">
        <f t="shared" si="302"/>
        <v>0.28455787208936806</v>
      </c>
      <c r="AG530" s="156">
        <f t="shared" si="302"/>
        <v>0.20577403351342732</v>
      </c>
      <c r="AH530" s="156">
        <f t="shared" si="302"/>
        <v>0.10210231107070808</v>
      </c>
      <c r="AI530" s="156">
        <f t="shared" si="302"/>
        <v>0.1300534623867122</v>
      </c>
      <c r="AJ530" s="156">
        <f t="shared" si="302"/>
        <v>4.5458135935796387E-3</v>
      </c>
      <c r="AK530" s="156">
        <f t="shared" si="302"/>
        <v>0.15330477297175799</v>
      </c>
      <c r="AL530" s="156">
        <f t="shared" si="302"/>
        <v>0.32907873622266354</v>
      </c>
      <c r="AM530" s="156">
        <f t="shared" si="302"/>
        <v>0</v>
      </c>
      <c r="AN530" s="156">
        <f t="shared" si="302"/>
        <v>0</v>
      </c>
      <c r="AO530" s="156">
        <f t="shared" si="302"/>
        <v>0</v>
      </c>
      <c r="AP530" s="156">
        <f t="shared" si="302"/>
        <v>0</v>
      </c>
      <c r="AQ530" s="156">
        <f t="shared" si="302"/>
        <v>0</v>
      </c>
      <c r="AR530" s="156">
        <f t="shared" si="302"/>
        <v>0</v>
      </c>
      <c r="AS530" s="156">
        <f t="shared" si="302"/>
        <v>0</v>
      </c>
      <c r="AT530" s="156">
        <f t="shared" si="302"/>
        <v>0</v>
      </c>
      <c r="AU530" s="156">
        <f t="shared" si="302"/>
        <v>0</v>
      </c>
      <c r="AV530" s="156">
        <f t="shared" si="302"/>
        <v>0</v>
      </c>
      <c r="AW530" s="156">
        <f t="shared" si="302"/>
        <v>0</v>
      </c>
      <c r="AX530" s="156">
        <f t="shared" si="302"/>
        <v>0</v>
      </c>
      <c r="AY530" s="156">
        <f t="shared" si="302"/>
        <v>0</v>
      </c>
      <c r="AZ530" s="156">
        <f t="shared" si="302"/>
        <v>0</v>
      </c>
      <c r="BA530" s="156">
        <f t="shared" si="302"/>
        <v>0</v>
      </c>
      <c r="BB530" s="156">
        <f t="shared" si="302"/>
        <v>0</v>
      </c>
      <c r="BC530" s="156">
        <f t="shared" si="301"/>
        <v>0</v>
      </c>
      <c r="BD530" s="156">
        <f t="shared" si="301"/>
        <v>0</v>
      </c>
      <c r="BE530" s="156">
        <f t="shared" si="301"/>
        <v>0</v>
      </c>
      <c r="BF530" s="156">
        <f t="shared" si="301"/>
        <v>0</v>
      </c>
      <c r="BG530" s="156">
        <f t="shared" si="301"/>
        <v>0</v>
      </c>
      <c r="BH530" s="156">
        <f t="shared" si="301"/>
        <v>0</v>
      </c>
      <c r="BI530" s="156">
        <f t="shared" si="301"/>
        <v>0</v>
      </c>
      <c r="BJ530" s="156">
        <f t="shared" si="301"/>
        <v>0</v>
      </c>
      <c r="BK530" s="156">
        <f t="shared" si="301"/>
        <v>0</v>
      </c>
      <c r="BL530" s="156">
        <f t="shared" si="301"/>
        <v>0</v>
      </c>
      <c r="BM530" s="156">
        <f t="shared" si="301"/>
        <v>0</v>
      </c>
      <c r="BN530" s="156">
        <f t="shared" si="301"/>
        <v>0</v>
      </c>
      <c r="BO530" s="156">
        <f t="shared" si="301"/>
        <v>0</v>
      </c>
      <c r="BP530" s="156">
        <f t="shared" si="301"/>
        <v>0</v>
      </c>
      <c r="BQ530" s="156">
        <f t="shared" si="301"/>
        <v>0</v>
      </c>
      <c r="BR530" s="156">
        <f t="shared" si="301"/>
        <v>0</v>
      </c>
      <c r="BS530" s="156">
        <f t="shared" si="301"/>
        <v>0</v>
      </c>
      <c r="BT530" s="156">
        <f t="shared" si="301"/>
        <v>0</v>
      </c>
      <c r="BU530" s="156">
        <f t="shared" si="301"/>
        <v>0</v>
      </c>
      <c r="BV530" s="156">
        <f t="shared" si="301"/>
        <v>0</v>
      </c>
      <c r="BW530" s="156">
        <f t="shared" si="301"/>
        <v>0</v>
      </c>
      <c r="BX530" s="156">
        <f t="shared" si="301"/>
        <v>0</v>
      </c>
      <c r="BY530" s="156">
        <f t="shared" si="301"/>
        <v>0</v>
      </c>
      <c r="BZ530" s="156">
        <f t="shared" si="301"/>
        <v>0</v>
      </c>
      <c r="CA530" s="156">
        <f t="shared" si="301"/>
        <v>0</v>
      </c>
      <c r="CB530" s="156">
        <f t="shared" si="301"/>
        <v>0</v>
      </c>
      <c r="CC530" s="156">
        <f t="shared" si="301"/>
        <v>0</v>
      </c>
      <c r="CD530" s="156">
        <f t="shared" si="301"/>
        <v>0</v>
      </c>
      <c r="CE530" s="156">
        <f t="shared" si="301"/>
        <v>0</v>
      </c>
      <c r="CF530" s="156">
        <f t="shared" si="301"/>
        <v>0</v>
      </c>
      <c r="CG530" s="156">
        <f t="shared" si="302"/>
        <v>0</v>
      </c>
    </row>
    <row r="531" spans="1:85" ht="14.1" hidden="1" customHeight="1" x14ac:dyDescent="0.2">
      <c r="A531" s="142">
        <f t="shared" si="298"/>
        <v>175</v>
      </c>
      <c r="B531" s="143"/>
      <c r="C531" s="144"/>
      <c r="D531" s="145" t="str">
        <f t="shared" si="300"/>
        <v>5)</v>
      </c>
      <c r="E531" s="145" t="str">
        <f t="shared" si="300"/>
        <v>השקעות בקרנות סל</v>
      </c>
      <c r="F531" s="145"/>
      <c r="G531" s="145"/>
      <c r="H531" s="145"/>
      <c r="I531" s="146"/>
      <c r="J531" s="156">
        <f t="shared" si="299"/>
        <v>0.123105215914492</v>
      </c>
      <c r="K531" s="156">
        <f t="shared" si="299"/>
        <v>0</v>
      </c>
      <c r="L531" s="156">
        <f t="shared" si="299"/>
        <v>0.14472440848076926</v>
      </c>
      <c r="M531" s="156">
        <f t="shared" si="299"/>
        <v>0.10453183079342143</v>
      </c>
      <c r="N531" s="156">
        <f t="shared" si="299"/>
        <v>0</v>
      </c>
      <c r="O531" s="156">
        <f t="shared" si="299"/>
        <v>4.6575908355685237E-2</v>
      </c>
      <c r="P531" s="156">
        <f t="shared" si="299"/>
        <v>0.40858253548055434</v>
      </c>
      <c r="Q531" s="156">
        <f t="shared" si="299"/>
        <v>0.17800243630954235</v>
      </c>
      <c r="R531" s="156">
        <f t="shared" si="299"/>
        <v>2.4946965592792181E-2</v>
      </c>
      <c r="S531" s="156">
        <f t="shared" si="299"/>
        <v>0</v>
      </c>
      <c r="T531" s="156">
        <f t="shared" si="299"/>
        <v>0.21133726347911766</v>
      </c>
      <c r="U531" s="156">
        <f t="shared" si="299"/>
        <v>0.10876432134108902</v>
      </c>
      <c r="V531" s="156">
        <f t="shared" si="299"/>
        <v>0</v>
      </c>
      <c r="W531" s="156">
        <f t="shared" si="299"/>
        <v>0</v>
      </c>
      <c r="X531" s="156">
        <f t="shared" si="299"/>
        <v>0</v>
      </c>
      <c r="Y531" s="156">
        <f t="shared" si="299"/>
        <v>0</v>
      </c>
      <c r="Z531" s="156">
        <f t="shared" si="302"/>
        <v>0.51876629863033263</v>
      </c>
      <c r="AA531" s="156">
        <f t="shared" si="302"/>
        <v>0.23419880810984572</v>
      </c>
      <c r="AB531" s="156">
        <f t="shared" si="302"/>
        <v>0</v>
      </c>
      <c r="AC531" s="156">
        <f t="shared" si="302"/>
        <v>0.32341431754790889</v>
      </c>
      <c r="AD531" s="156">
        <f t="shared" si="302"/>
        <v>0.1231734125305344</v>
      </c>
      <c r="AE531" s="156">
        <f t="shared" si="302"/>
        <v>0.14299991636394738</v>
      </c>
      <c r="AF531" s="156">
        <f t="shared" si="302"/>
        <v>0.1350734551336546</v>
      </c>
      <c r="AG531" s="156">
        <f t="shared" si="302"/>
        <v>0.13525063802922618</v>
      </c>
      <c r="AH531" s="156">
        <f t="shared" si="302"/>
        <v>0.27836505304053649</v>
      </c>
      <c r="AI531" s="156">
        <f t="shared" si="302"/>
        <v>0.45251081931899417</v>
      </c>
      <c r="AJ531" s="156">
        <f t="shared" si="302"/>
        <v>0</v>
      </c>
      <c r="AK531" s="156">
        <f t="shared" si="302"/>
        <v>1.0362685199333491E-2</v>
      </c>
      <c r="AL531" s="156">
        <f t="shared" si="302"/>
        <v>2.254153869041815E-2</v>
      </c>
      <c r="AM531" s="156">
        <f t="shared" si="302"/>
        <v>0</v>
      </c>
      <c r="AN531" s="156">
        <f t="shared" si="302"/>
        <v>0</v>
      </c>
      <c r="AO531" s="156">
        <f t="shared" si="302"/>
        <v>0</v>
      </c>
      <c r="AP531" s="156">
        <f t="shared" si="302"/>
        <v>0</v>
      </c>
      <c r="AQ531" s="156">
        <f t="shared" si="302"/>
        <v>0</v>
      </c>
      <c r="AR531" s="156">
        <f t="shared" si="302"/>
        <v>0</v>
      </c>
      <c r="AS531" s="156">
        <f t="shared" si="302"/>
        <v>0</v>
      </c>
      <c r="AT531" s="156">
        <f t="shared" si="302"/>
        <v>0</v>
      </c>
      <c r="AU531" s="156">
        <f t="shared" si="302"/>
        <v>0</v>
      </c>
      <c r="AV531" s="156">
        <f t="shared" si="302"/>
        <v>0</v>
      </c>
      <c r="AW531" s="156">
        <f t="shared" si="302"/>
        <v>0</v>
      </c>
      <c r="AX531" s="156">
        <f t="shared" si="302"/>
        <v>0</v>
      </c>
      <c r="AY531" s="156">
        <f t="shared" si="302"/>
        <v>0</v>
      </c>
      <c r="AZ531" s="156">
        <f t="shared" si="302"/>
        <v>0</v>
      </c>
      <c r="BA531" s="156">
        <f t="shared" si="302"/>
        <v>0</v>
      </c>
      <c r="BB531" s="156">
        <f t="shared" si="302"/>
        <v>0</v>
      </c>
      <c r="BC531" s="156">
        <f t="shared" si="301"/>
        <v>0</v>
      </c>
      <c r="BD531" s="156">
        <f t="shared" si="301"/>
        <v>0</v>
      </c>
      <c r="BE531" s="156">
        <f t="shared" si="301"/>
        <v>0</v>
      </c>
      <c r="BF531" s="156">
        <f t="shared" si="301"/>
        <v>0</v>
      </c>
      <c r="BG531" s="156">
        <f t="shared" si="301"/>
        <v>0</v>
      </c>
      <c r="BH531" s="156">
        <f t="shared" si="301"/>
        <v>0</v>
      </c>
      <c r="BI531" s="156">
        <f t="shared" si="301"/>
        <v>0</v>
      </c>
      <c r="BJ531" s="156">
        <f t="shared" si="301"/>
        <v>0</v>
      </c>
      <c r="BK531" s="156">
        <f t="shared" si="301"/>
        <v>0</v>
      </c>
      <c r="BL531" s="156">
        <f t="shared" si="301"/>
        <v>0</v>
      </c>
      <c r="BM531" s="156">
        <f t="shared" si="301"/>
        <v>0</v>
      </c>
      <c r="BN531" s="156">
        <f t="shared" si="301"/>
        <v>0</v>
      </c>
      <c r="BO531" s="156">
        <f t="shared" si="301"/>
        <v>0</v>
      </c>
      <c r="BP531" s="156">
        <f t="shared" si="301"/>
        <v>0</v>
      </c>
      <c r="BQ531" s="156">
        <f t="shared" si="301"/>
        <v>0</v>
      </c>
      <c r="BR531" s="156">
        <f t="shared" si="301"/>
        <v>0</v>
      </c>
      <c r="BS531" s="156">
        <f t="shared" si="301"/>
        <v>0</v>
      </c>
      <c r="BT531" s="156">
        <f t="shared" si="301"/>
        <v>0</v>
      </c>
      <c r="BU531" s="156">
        <f t="shared" si="301"/>
        <v>0</v>
      </c>
      <c r="BV531" s="156">
        <f t="shared" si="301"/>
        <v>0</v>
      </c>
      <c r="BW531" s="156">
        <f t="shared" si="301"/>
        <v>0</v>
      </c>
      <c r="BX531" s="156">
        <f t="shared" si="301"/>
        <v>0</v>
      </c>
      <c r="BY531" s="156">
        <f t="shared" si="301"/>
        <v>0</v>
      </c>
      <c r="BZ531" s="156">
        <f t="shared" si="301"/>
        <v>0</v>
      </c>
      <c r="CA531" s="156">
        <f t="shared" si="301"/>
        <v>0</v>
      </c>
      <c r="CB531" s="156">
        <f t="shared" si="301"/>
        <v>0</v>
      </c>
      <c r="CC531" s="156">
        <f t="shared" si="301"/>
        <v>0</v>
      </c>
      <c r="CD531" s="156">
        <f t="shared" si="301"/>
        <v>0</v>
      </c>
      <c r="CE531" s="156">
        <f t="shared" si="301"/>
        <v>0</v>
      </c>
      <c r="CF531" s="156">
        <f t="shared" si="301"/>
        <v>0</v>
      </c>
      <c r="CG531" s="156">
        <f t="shared" si="302"/>
        <v>0</v>
      </c>
    </row>
    <row r="532" spans="1:85" ht="14.1" hidden="1" customHeight="1" x14ac:dyDescent="0.2">
      <c r="A532" s="142">
        <f t="shared" si="298"/>
        <v>189</v>
      </c>
      <c r="B532" s="143"/>
      <c r="C532" s="144"/>
      <c r="D532" s="145" t="str">
        <f t="shared" si="300"/>
        <v>6)</v>
      </c>
      <c r="E532" s="145" t="str">
        <f t="shared" si="300"/>
        <v>תעודות השתתפות בקרנות נאמנות</v>
      </c>
      <c r="F532" s="145"/>
      <c r="G532" s="145"/>
      <c r="H532" s="145"/>
      <c r="I532" s="146"/>
      <c r="J532" s="156">
        <f t="shared" si="299"/>
        <v>3.1899280907968779E-2</v>
      </c>
      <c r="K532" s="156">
        <f t="shared" si="299"/>
        <v>0</v>
      </c>
      <c r="L532" s="156">
        <f t="shared" si="299"/>
        <v>1.4097558378956045E-2</v>
      </c>
      <c r="M532" s="156">
        <f t="shared" si="299"/>
        <v>1.7861371783300703E-2</v>
      </c>
      <c r="N532" s="156">
        <f t="shared" si="299"/>
        <v>0</v>
      </c>
      <c r="O532" s="156">
        <f t="shared" si="299"/>
        <v>2.7111881689787587E-3</v>
      </c>
      <c r="P532" s="156">
        <f t="shared" si="299"/>
        <v>1.0256630514722989E-2</v>
      </c>
      <c r="Q532" s="156">
        <f t="shared" si="299"/>
        <v>1.1225949706718214E-2</v>
      </c>
      <c r="R532" s="156">
        <f t="shared" si="299"/>
        <v>0</v>
      </c>
      <c r="S532" s="156">
        <f t="shared" si="299"/>
        <v>1.514714412698492E-2</v>
      </c>
      <c r="T532" s="156">
        <f t="shared" si="299"/>
        <v>0.10490705297699561</v>
      </c>
      <c r="U532" s="156">
        <f t="shared" si="299"/>
        <v>5.5564591719454749E-2</v>
      </c>
      <c r="V532" s="156">
        <f t="shared" si="299"/>
        <v>0</v>
      </c>
      <c r="W532" s="156">
        <f t="shared" si="299"/>
        <v>0</v>
      </c>
      <c r="X532" s="156">
        <f t="shared" si="299"/>
        <v>0</v>
      </c>
      <c r="Y532" s="156">
        <f t="shared" si="299"/>
        <v>0</v>
      </c>
      <c r="Z532" s="156">
        <f t="shared" si="302"/>
        <v>0</v>
      </c>
      <c r="AA532" s="156">
        <f t="shared" si="302"/>
        <v>0</v>
      </c>
      <c r="AB532" s="156">
        <f t="shared" si="302"/>
        <v>0</v>
      </c>
      <c r="AC532" s="156">
        <f t="shared" si="302"/>
        <v>0</v>
      </c>
      <c r="AD532" s="156">
        <f t="shared" si="302"/>
        <v>0</v>
      </c>
      <c r="AE532" s="156">
        <f t="shared" si="302"/>
        <v>1.775345262177663E-2</v>
      </c>
      <c r="AF532" s="156">
        <f t="shared" si="302"/>
        <v>1.447675617268126E-2</v>
      </c>
      <c r="AG532" s="156">
        <f t="shared" si="302"/>
        <v>8.4879813875561212E-3</v>
      </c>
      <c r="AH532" s="156">
        <f t="shared" si="302"/>
        <v>2.6266746900224128E-3</v>
      </c>
      <c r="AI532" s="156">
        <f t="shared" si="302"/>
        <v>0</v>
      </c>
      <c r="AJ532" s="156">
        <f t="shared" si="302"/>
        <v>4.8103692834196812E-2</v>
      </c>
      <c r="AK532" s="156">
        <f t="shared" si="302"/>
        <v>5.9588854846112926E-2</v>
      </c>
      <c r="AL532" s="156">
        <f t="shared" si="302"/>
        <v>7.3713580406773838E-2</v>
      </c>
      <c r="AM532" s="156">
        <f t="shared" si="302"/>
        <v>0</v>
      </c>
      <c r="AN532" s="156">
        <f t="shared" si="302"/>
        <v>0</v>
      </c>
      <c r="AO532" s="156">
        <f t="shared" si="302"/>
        <v>0</v>
      </c>
      <c r="AP532" s="156">
        <f t="shared" si="302"/>
        <v>0</v>
      </c>
      <c r="AQ532" s="156">
        <f t="shared" si="302"/>
        <v>0</v>
      </c>
      <c r="AR532" s="156">
        <f t="shared" si="302"/>
        <v>0</v>
      </c>
      <c r="AS532" s="156">
        <f t="shared" si="302"/>
        <v>0</v>
      </c>
      <c r="AT532" s="156">
        <f t="shared" si="302"/>
        <v>0</v>
      </c>
      <c r="AU532" s="156">
        <f t="shared" si="302"/>
        <v>0</v>
      </c>
      <c r="AV532" s="156">
        <f t="shared" si="302"/>
        <v>0</v>
      </c>
      <c r="AW532" s="156">
        <f t="shared" si="302"/>
        <v>0</v>
      </c>
      <c r="AX532" s="156">
        <f t="shared" si="302"/>
        <v>0</v>
      </c>
      <c r="AY532" s="156">
        <f t="shared" si="302"/>
        <v>0</v>
      </c>
      <c r="AZ532" s="156">
        <f t="shared" si="302"/>
        <v>0</v>
      </c>
      <c r="BA532" s="156">
        <f t="shared" si="302"/>
        <v>0</v>
      </c>
      <c r="BB532" s="156">
        <f t="shared" si="302"/>
        <v>0</v>
      </c>
      <c r="BC532" s="156">
        <f t="shared" si="301"/>
        <v>0</v>
      </c>
      <c r="BD532" s="156">
        <f t="shared" si="301"/>
        <v>0</v>
      </c>
      <c r="BE532" s="156">
        <f t="shared" si="301"/>
        <v>0</v>
      </c>
      <c r="BF532" s="156">
        <f t="shared" si="301"/>
        <v>0</v>
      </c>
      <c r="BG532" s="156">
        <f t="shared" si="301"/>
        <v>0</v>
      </c>
      <c r="BH532" s="156">
        <f t="shared" si="301"/>
        <v>0</v>
      </c>
      <c r="BI532" s="156">
        <f t="shared" si="301"/>
        <v>0</v>
      </c>
      <c r="BJ532" s="156">
        <f t="shared" si="301"/>
        <v>0</v>
      </c>
      <c r="BK532" s="156">
        <f t="shared" si="301"/>
        <v>0</v>
      </c>
      <c r="BL532" s="156">
        <f t="shared" si="301"/>
        <v>0</v>
      </c>
      <c r="BM532" s="156">
        <f t="shared" si="301"/>
        <v>0</v>
      </c>
      <c r="BN532" s="156">
        <f t="shared" si="301"/>
        <v>0</v>
      </c>
      <c r="BO532" s="156">
        <f t="shared" si="301"/>
        <v>0</v>
      </c>
      <c r="BP532" s="156">
        <f t="shared" si="301"/>
        <v>0</v>
      </c>
      <c r="BQ532" s="156">
        <f t="shared" si="301"/>
        <v>0</v>
      </c>
      <c r="BR532" s="156">
        <f t="shared" si="301"/>
        <v>0</v>
      </c>
      <c r="BS532" s="156">
        <f t="shared" si="301"/>
        <v>0</v>
      </c>
      <c r="BT532" s="156">
        <f t="shared" si="301"/>
        <v>0</v>
      </c>
      <c r="BU532" s="156">
        <f t="shared" si="301"/>
        <v>0</v>
      </c>
      <c r="BV532" s="156">
        <f t="shared" si="301"/>
        <v>0</v>
      </c>
      <c r="BW532" s="156">
        <f t="shared" si="301"/>
        <v>0</v>
      </c>
      <c r="BX532" s="156">
        <f t="shared" si="301"/>
        <v>0</v>
      </c>
      <c r="BY532" s="156">
        <f t="shared" si="301"/>
        <v>0</v>
      </c>
      <c r="BZ532" s="156">
        <f t="shared" si="301"/>
        <v>0</v>
      </c>
      <c r="CA532" s="156">
        <f t="shared" si="301"/>
        <v>0</v>
      </c>
      <c r="CB532" s="156">
        <f t="shared" si="301"/>
        <v>0</v>
      </c>
      <c r="CC532" s="156">
        <f t="shared" si="301"/>
        <v>0</v>
      </c>
      <c r="CD532" s="156">
        <f t="shared" si="301"/>
        <v>0</v>
      </c>
      <c r="CE532" s="156">
        <f t="shared" si="301"/>
        <v>0</v>
      </c>
      <c r="CF532" s="156">
        <f t="shared" si="301"/>
        <v>0</v>
      </c>
      <c r="CG532" s="156">
        <f t="shared" si="302"/>
        <v>0</v>
      </c>
    </row>
    <row r="533" spans="1:85" ht="14.1" hidden="1" customHeight="1" x14ac:dyDescent="0.2">
      <c r="A533" s="142">
        <f t="shared" si="298"/>
        <v>197</v>
      </c>
      <c r="B533" s="143"/>
      <c r="C533" s="144"/>
      <c r="D533" s="145" t="str">
        <f t="shared" si="300"/>
        <v>7)</v>
      </c>
      <c r="E533" s="145" t="str">
        <f t="shared" si="300"/>
        <v>קרנות השקעה</v>
      </c>
      <c r="F533" s="145"/>
      <c r="G533" s="145"/>
      <c r="H533" s="145"/>
      <c r="I533" s="146"/>
      <c r="J533" s="156">
        <f t="shared" si="299"/>
        <v>3.4721891018272617E-2</v>
      </c>
      <c r="K533" s="156">
        <f t="shared" si="299"/>
        <v>0</v>
      </c>
      <c r="L533" s="156">
        <f t="shared" si="299"/>
        <v>9.3685565645107674E-2</v>
      </c>
      <c r="M533" s="156">
        <f t="shared" si="299"/>
        <v>0.1606363974030238</v>
      </c>
      <c r="N533" s="156">
        <f t="shared" si="299"/>
        <v>0</v>
      </c>
      <c r="O533" s="156">
        <f t="shared" si="299"/>
        <v>1.2786927267555894E-2</v>
      </c>
      <c r="P533" s="156">
        <f t="shared" si="299"/>
        <v>9.5872003832405388E-3</v>
      </c>
      <c r="Q533" s="156">
        <f t="shared" si="299"/>
        <v>9.5324671887716581E-2</v>
      </c>
      <c r="R533" s="156">
        <f t="shared" si="299"/>
        <v>0</v>
      </c>
      <c r="S533" s="156">
        <f t="shared" si="299"/>
        <v>0</v>
      </c>
      <c r="T533" s="156">
        <f t="shared" si="299"/>
        <v>0</v>
      </c>
      <c r="U533" s="156">
        <f t="shared" si="299"/>
        <v>9.6250229349420524E-4</v>
      </c>
      <c r="V533" s="156">
        <f t="shared" si="299"/>
        <v>0</v>
      </c>
      <c r="W533" s="156">
        <f t="shared" si="299"/>
        <v>0</v>
      </c>
      <c r="X533" s="156">
        <f t="shared" si="299"/>
        <v>0</v>
      </c>
      <c r="Y533" s="156">
        <f t="shared" si="299"/>
        <v>0</v>
      </c>
      <c r="Z533" s="156">
        <f t="shared" si="302"/>
        <v>0</v>
      </c>
      <c r="AA533" s="156">
        <f t="shared" si="302"/>
        <v>0</v>
      </c>
      <c r="AB533" s="156">
        <f t="shared" si="302"/>
        <v>2.3599793587967101E-3</v>
      </c>
      <c r="AC533" s="156">
        <f t="shared" si="302"/>
        <v>0</v>
      </c>
      <c r="AD533" s="156">
        <f t="shared" si="302"/>
        <v>3.8051781227079117E-3</v>
      </c>
      <c r="AE533" s="156">
        <f t="shared" si="302"/>
        <v>0.10949565141014093</v>
      </c>
      <c r="AF533" s="156">
        <f t="shared" si="302"/>
        <v>9.2675471295059056E-2</v>
      </c>
      <c r="AG533" s="156">
        <f t="shared" si="302"/>
        <v>0.10215219151291464</v>
      </c>
      <c r="AH533" s="156">
        <f t="shared" si="302"/>
        <v>5.4358274481668648E-2</v>
      </c>
      <c r="AI533" s="156">
        <f t="shared" si="302"/>
        <v>0</v>
      </c>
      <c r="AJ533" s="156">
        <f t="shared" si="302"/>
        <v>0</v>
      </c>
      <c r="AK533" s="156">
        <f t="shared" si="302"/>
        <v>0</v>
      </c>
      <c r="AL533" s="156">
        <f t="shared" si="302"/>
        <v>0</v>
      </c>
      <c r="AM533" s="156">
        <f t="shared" si="302"/>
        <v>0</v>
      </c>
      <c r="AN533" s="156">
        <f t="shared" si="302"/>
        <v>0</v>
      </c>
      <c r="AO533" s="156">
        <f t="shared" si="302"/>
        <v>0</v>
      </c>
      <c r="AP533" s="156">
        <f t="shared" si="302"/>
        <v>0</v>
      </c>
      <c r="AQ533" s="156">
        <f t="shared" si="302"/>
        <v>0</v>
      </c>
      <c r="AR533" s="156">
        <f t="shared" si="302"/>
        <v>0</v>
      </c>
      <c r="AS533" s="156">
        <f t="shared" si="302"/>
        <v>0</v>
      </c>
      <c r="AT533" s="156">
        <f t="shared" si="302"/>
        <v>0</v>
      </c>
      <c r="AU533" s="156">
        <f t="shared" si="302"/>
        <v>0</v>
      </c>
      <c r="AV533" s="156">
        <f t="shared" si="302"/>
        <v>0</v>
      </c>
      <c r="AW533" s="156">
        <f t="shared" si="302"/>
        <v>0</v>
      </c>
      <c r="AX533" s="156">
        <f t="shared" si="302"/>
        <v>0</v>
      </c>
      <c r="AY533" s="156">
        <f t="shared" si="302"/>
        <v>0</v>
      </c>
      <c r="AZ533" s="156">
        <f t="shared" si="302"/>
        <v>0</v>
      </c>
      <c r="BA533" s="156">
        <f t="shared" si="302"/>
        <v>0</v>
      </c>
      <c r="BB533" s="156">
        <f t="shared" si="302"/>
        <v>0</v>
      </c>
      <c r="BC533" s="156">
        <f t="shared" si="301"/>
        <v>0</v>
      </c>
      <c r="BD533" s="156">
        <f t="shared" si="301"/>
        <v>0</v>
      </c>
      <c r="BE533" s="156">
        <f t="shared" si="301"/>
        <v>0</v>
      </c>
      <c r="BF533" s="156">
        <f t="shared" si="301"/>
        <v>0</v>
      </c>
      <c r="BG533" s="156">
        <f t="shared" si="301"/>
        <v>0</v>
      </c>
      <c r="BH533" s="156">
        <f t="shared" si="301"/>
        <v>0</v>
      </c>
      <c r="BI533" s="156">
        <f t="shared" si="301"/>
        <v>0</v>
      </c>
      <c r="BJ533" s="156">
        <f t="shared" si="301"/>
        <v>0</v>
      </c>
      <c r="BK533" s="156">
        <f t="shared" si="301"/>
        <v>0</v>
      </c>
      <c r="BL533" s="156">
        <f t="shared" si="301"/>
        <v>0</v>
      </c>
      <c r="BM533" s="156">
        <f t="shared" si="301"/>
        <v>0</v>
      </c>
      <c r="BN533" s="156">
        <f t="shared" si="301"/>
        <v>0</v>
      </c>
      <c r="BO533" s="156">
        <f t="shared" si="301"/>
        <v>0</v>
      </c>
      <c r="BP533" s="156">
        <f t="shared" si="301"/>
        <v>0</v>
      </c>
      <c r="BQ533" s="156">
        <f t="shared" si="301"/>
        <v>0</v>
      </c>
      <c r="BR533" s="156">
        <f t="shared" si="301"/>
        <v>0</v>
      </c>
      <c r="BS533" s="156">
        <f t="shared" si="301"/>
        <v>0</v>
      </c>
      <c r="BT533" s="156">
        <f t="shared" si="301"/>
        <v>0</v>
      </c>
      <c r="BU533" s="156">
        <f t="shared" si="301"/>
        <v>0</v>
      </c>
      <c r="BV533" s="156">
        <f t="shared" si="301"/>
        <v>0</v>
      </c>
      <c r="BW533" s="156">
        <f t="shared" si="301"/>
        <v>0</v>
      </c>
      <c r="BX533" s="156">
        <f t="shared" si="301"/>
        <v>0</v>
      </c>
      <c r="BY533" s="156">
        <f t="shared" si="301"/>
        <v>0</v>
      </c>
      <c r="BZ533" s="156">
        <f t="shared" si="301"/>
        <v>0</v>
      </c>
      <c r="CA533" s="156">
        <f t="shared" si="301"/>
        <v>0</v>
      </c>
      <c r="CB533" s="156">
        <f t="shared" si="301"/>
        <v>0</v>
      </c>
      <c r="CC533" s="156">
        <f t="shared" si="301"/>
        <v>0</v>
      </c>
      <c r="CD533" s="156">
        <f t="shared" si="301"/>
        <v>0</v>
      </c>
      <c r="CE533" s="156">
        <f t="shared" si="301"/>
        <v>0</v>
      </c>
      <c r="CF533" s="156">
        <f t="shared" si="301"/>
        <v>0</v>
      </c>
      <c r="CG533" s="156">
        <f t="shared" si="302"/>
        <v>0</v>
      </c>
    </row>
    <row r="534" spans="1:85" ht="14.1" hidden="1" customHeight="1" x14ac:dyDescent="0.2">
      <c r="A534" s="142">
        <f t="shared" si="298"/>
        <v>209</v>
      </c>
      <c r="B534" s="143"/>
      <c r="C534" s="144"/>
      <c r="D534" s="145" t="str">
        <f t="shared" si="300"/>
        <v>8)</v>
      </c>
      <c r="E534" s="145" t="str">
        <f t="shared" si="300"/>
        <v>כתבי אופציה (WARRANTS)</v>
      </c>
      <c r="F534" s="145"/>
      <c r="G534" s="145"/>
      <c r="H534" s="145"/>
      <c r="I534" s="146"/>
      <c r="J534" s="156">
        <f t="shared" si="299"/>
        <v>4.8161489641487332E-4</v>
      </c>
      <c r="K534" s="156">
        <f t="shared" si="299"/>
        <v>0</v>
      </c>
      <c r="L534" s="156">
        <f t="shared" si="299"/>
        <v>8.6321190949929394E-6</v>
      </c>
      <c r="M534" s="156">
        <f t="shared" si="299"/>
        <v>6.393505251757923E-4</v>
      </c>
      <c r="N534" s="156">
        <f t="shared" si="299"/>
        <v>0</v>
      </c>
      <c r="O534" s="156">
        <f t="shared" si="299"/>
        <v>0</v>
      </c>
      <c r="P534" s="156">
        <f t="shared" si="299"/>
        <v>8.5960478225798249E-4</v>
      </c>
      <c r="Q534" s="156">
        <f t="shared" si="299"/>
        <v>3.200956616857548E-4</v>
      </c>
      <c r="R534" s="156">
        <f t="shared" si="299"/>
        <v>0</v>
      </c>
      <c r="S534" s="156">
        <f t="shared" si="299"/>
        <v>0</v>
      </c>
      <c r="T534" s="156">
        <f t="shared" si="299"/>
        <v>0</v>
      </c>
      <c r="U534" s="156">
        <f t="shared" si="299"/>
        <v>1.5395827857432214E-5</v>
      </c>
      <c r="V534" s="156">
        <f t="shared" si="299"/>
        <v>0</v>
      </c>
      <c r="W534" s="156">
        <f t="shared" si="299"/>
        <v>0</v>
      </c>
      <c r="X534" s="156">
        <f t="shared" si="299"/>
        <v>0</v>
      </c>
      <c r="Y534" s="156">
        <f t="shared" si="299"/>
        <v>2.0011535645353436E-5</v>
      </c>
      <c r="Z534" s="156">
        <f t="shared" si="302"/>
        <v>6.043228537572556E-5</v>
      </c>
      <c r="AA534" s="156">
        <f t="shared" si="302"/>
        <v>9.9505940498628457E-5</v>
      </c>
      <c r="AB534" s="156">
        <f t="shared" si="302"/>
        <v>2.266925484391542E-5</v>
      </c>
      <c r="AC534" s="156">
        <f t="shared" si="302"/>
        <v>4.2292768399606793E-4</v>
      </c>
      <c r="AD534" s="156">
        <f t="shared" si="302"/>
        <v>2.299140735344102E-4</v>
      </c>
      <c r="AE534" s="156">
        <f t="shared" si="302"/>
        <v>7.8655051981403731E-4</v>
      </c>
      <c r="AF534" s="156">
        <f t="shared" si="302"/>
        <v>7.1817532257983637E-4</v>
      </c>
      <c r="AG534" s="156">
        <f t="shared" si="302"/>
        <v>4.813917915144858E-4</v>
      </c>
      <c r="AH534" s="156">
        <f t="shared" si="302"/>
        <v>5.642491853351801E-4</v>
      </c>
      <c r="AI534" s="156">
        <f t="shared" si="302"/>
        <v>0</v>
      </c>
      <c r="AJ534" s="156">
        <f t="shared" si="302"/>
        <v>1.3259449012236579E-3</v>
      </c>
      <c r="AK534" s="156">
        <f t="shared" si="302"/>
        <v>2.7048848414434759E-3</v>
      </c>
      <c r="AL534" s="156">
        <f t="shared" si="302"/>
        <v>6.1526320287565942E-3</v>
      </c>
      <c r="AM534" s="156">
        <f t="shared" si="302"/>
        <v>0</v>
      </c>
      <c r="AN534" s="156">
        <f t="shared" si="302"/>
        <v>0</v>
      </c>
      <c r="AO534" s="156">
        <f t="shared" si="302"/>
        <v>0</v>
      </c>
      <c r="AP534" s="156">
        <f t="shared" si="302"/>
        <v>0</v>
      </c>
      <c r="AQ534" s="156">
        <f t="shared" si="302"/>
        <v>0</v>
      </c>
      <c r="AR534" s="156">
        <f t="shared" si="302"/>
        <v>0</v>
      </c>
      <c r="AS534" s="156">
        <f t="shared" si="302"/>
        <v>0</v>
      </c>
      <c r="AT534" s="156">
        <f t="shared" si="302"/>
        <v>0</v>
      </c>
      <c r="AU534" s="156">
        <f t="shared" si="302"/>
        <v>0</v>
      </c>
      <c r="AV534" s="156">
        <f t="shared" si="302"/>
        <v>0</v>
      </c>
      <c r="AW534" s="156">
        <f t="shared" si="302"/>
        <v>0</v>
      </c>
      <c r="AX534" s="156">
        <f t="shared" si="302"/>
        <v>0</v>
      </c>
      <c r="AY534" s="156">
        <f t="shared" si="302"/>
        <v>0</v>
      </c>
      <c r="AZ534" s="156">
        <f t="shared" si="302"/>
        <v>0</v>
      </c>
      <c r="BA534" s="156">
        <f t="shared" si="302"/>
        <v>0</v>
      </c>
      <c r="BB534" s="156">
        <f t="shared" si="302"/>
        <v>0</v>
      </c>
      <c r="BC534" s="156">
        <f t="shared" si="301"/>
        <v>0</v>
      </c>
      <c r="BD534" s="156">
        <f t="shared" si="301"/>
        <v>0</v>
      </c>
      <c r="BE534" s="156">
        <f t="shared" si="301"/>
        <v>0</v>
      </c>
      <c r="BF534" s="156">
        <f t="shared" si="301"/>
        <v>0</v>
      </c>
      <c r="BG534" s="156">
        <f t="shared" si="301"/>
        <v>0</v>
      </c>
      <c r="BH534" s="156">
        <f t="shared" si="301"/>
        <v>0</v>
      </c>
      <c r="BI534" s="156">
        <f t="shared" si="301"/>
        <v>0</v>
      </c>
      <c r="BJ534" s="156">
        <f t="shared" si="301"/>
        <v>0</v>
      </c>
      <c r="BK534" s="156">
        <f t="shared" si="301"/>
        <v>0</v>
      </c>
      <c r="BL534" s="156">
        <f t="shared" si="301"/>
        <v>0</v>
      </c>
      <c r="BM534" s="156">
        <f t="shared" si="301"/>
        <v>0</v>
      </c>
      <c r="BN534" s="156">
        <f t="shared" si="301"/>
        <v>0</v>
      </c>
      <c r="BO534" s="156">
        <f t="shared" si="301"/>
        <v>0</v>
      </c>
      <c r="BP534" s="156">
        <f t="shared" si="301"/>
        <v>0</v>
      </c>
      <c r="BQ534" s="156">
        <f t="shared" si="301"/>
        <v>0</v>
      </c>
      <c r="BR534" s="156">
        <f t="shared" si="301"/>
        <v>0</v>
      </c>
      <c r="BS534" s="156">
        <f t="shared" si="301"/>
        <v>0</v>
      </c>
      <c r="BT534" s="156">
        <f t="shared" si="301"/>
        <v>0</v>
      </c>
      <c r="BU534" s="156">
        <f t="shared" si="301"/>
        <v>0</v>
      </c>
      <c r="BV534" s="156">
        <f t="shared" si="301"/>
        <v>0</v>
      </c>
      <c r="BW534" s="156">
        <f t="shared" si="301"/>
        <v>0</v>
      </c>
      <c r="BX534" s="156">
        <f t="shared" si="301"/>
        <v>0</v>
      </c>
      <c r="BY534" s="156">
        <f t="shared" si="301"/>
        <v>0</v>
      </c>
      <c r="BZ534" s="156">
        <f t="shared" si="301"/>
        <v>0</v>
      </c>
      <c r="CA534" s="156">
        <f t="shared" si="301"/>
        <v>0</v>
      </c>
      <c r="CB534" s="156">
        <f t="shared" si="301"/>
        <v>0</v>
      </c>
      <c r="CC534" s="156">
        <f t="shared" si="301"/>
        <v>0</v>
      </c>
      <c r="CD534" s="156">
        <f t="shared" si="301"/>
        <v>0</v>
      </c>
      <c r="CE534" s="156">
        <f t="shared" si="301"/>
        <v>0</v>
      </c>
      <c r="CF534" s="156">
        <f t="shared" si="301"/>
        <v>0</v>
      </c>
      <c r="CG534" s="156">
        <f t="shared" si="302"/>
        <v>0</v>
      </c>
    </row>
    <row r="535" spans="1:85" ht="14.1" hidden="1" customHeight="1" x14ac:dyDescent="0.2">
      <c r="A535" s="142">
        <f t="shared" si="298"/>
        <v>217</v>
      </c>
      <c r="B535" s="143"/>
      <c r="C535" s="144"/>
      <c r="D535" s="145" t="str">
        <f t="shared" si="300"/>
        <v>9)</v>
      </c>
      <c r="E535" s="145" t="str">
        <f t="shared" si="300"/>
        <v>חוזים עתידיים</v>
      </c>
      <c r="F535" s="145"/>
      <c r="G535" s="145"/>
      <c r="H535" s="145"/>
      <c r="I535" s="146"/>
      <c r="J535" s="156">
        <f t="shared" si="299"/>
        <v>1.0382572479548442E-2</v>
      </c>
      <c r="K535" s="156">
        <f t="shared" si="299"/>
        <v>0</v>
      </c>
      <c r="L535" s="156">
        <f t="shared" si="299"/>
        <v>1.0609920685212382E-2</v>
      </c>
      <c r="M535" s="156">
        <f t="shared" si="299"/>
        <v>5.5693005975738811E-3</v>
      </c>
      <c r="N535" s="156">
        <f t="shared" si="299"/>
        <v>0</v>
      </c>
      <c r="O535" s="156">
        <f t="shared" si="299"/>
        <v>4.292390140834091E-3</v>
      </c>
      <c r="P535" s="156">
        <f t="shared" si="299"/>
        <v>1.4780969514124507E-2</v>
      </c>
      <c r="Q535" s="156">
        <f t="shared" si="299"/>
        <v>5.6865306353306947E-3</v>
      </c>
      <c r="R535" s="156">
        <f t="shared" si="299"/>
        <v>0</v>
      </c>
      <c r="S535" s="156">
        <f t="shared" si="299"/>
        <v>1.0580165258149565E-4</v>
      </c>
      <c r="T535" s="156">
        <f t="shared" si="299"/>
        <v>2.0279086048283598E-2</v>
      </c>
      <c r="U535" s="156">
        <f t="shared" si="299"/>
        <v>1.1217555103494746E-2</v>
      </c>
      <c r="V535" s="156">
        <f t="shared" si="299"/>
        <v>0</v>
      </c>
      <c r="W535" s="156">
        <f t="shared" si="299"/>
        <v>0</v>
      </c>
      <c r="X535" s="156">
        <f t="shared" si="299"/>
        <v>0</v>
      </c>
      <c r="Y535" s="156">
        <f t="shared" si="299"/>
        <v>1.2496286451028564E-5</v>
      </c>
      <c r="Z535" s="156">
        <f t="shared" si="302"/>
        <v>0</v>
      </c>
      <c r="AA535" s="156">
        <f t="shared" si="302"/>
        <v>3.5313305943860617E-6</v>
      </c>
      <c r="AB535" s="156">
        <f t="shared" si="302"/>
        <v>0</v>
      </c>
      <c r="AC535" s="156">
        <f t="shared" si="302"/>
        <v>2.2360279344371396E-2</v>
      </c>
      <c r="AD535" s="156">
        <f t="shared" si="302"/>
        <v>1.4823386176929226E-2</v>
      </c>
      <c r="AE535" s="156">
        <f t="shared" si="302"/>
        <v>4.9995818875518457E-3</v>
      </c>
      <c r="AF535" s="156">
        <f t="shared" si="302"/>
        <v>1.2783399061484004E-2</v>
      </c>
      <c r="AG535" s="156">
        <f t="shared" si="302"/>
        <v>8.7890394970043077E-3</v>
      </c>
      <c r="AH535" s="156">
        <f t="shared" si="302"/>
        <v>3.9544809117037436E-3</v>
      </c>
      <c r="AI535" s="156">
        <f t="shared" si="302"/>
        <v>-3.0229176954776559E-3</v>
      </c>
      <c r="AJ535" s="156">
        <f t="shared" si="302"/>
        <v>0</v>
      </c>
      <c r="AK535" s="156">
        <f t="shared" si="302"/>
        <v>2.2705947334396827E-2</v>
      </c>
      <c r="AL535" s="156">
        <f t="shared" si="302"/>
        <v>5.6745508342254732E-2</v>
      </c>
      <c r="AM535" s="156">
        <f t="shared" si="302"/>
        <v>0</v>
      </c>
      <c r="AN535" s="156">
        <f t="shared" si="302"/>
        <v>0</v>
      </c>
      <c r="AO535" s="156">
        <f t="shared" si="302"/>
        <v>0</v>
      </c>
      <c r="AP535" s="156">
        <f t="shared" si="302"/>
        <v>0</v>
      </c>
      <c r="AQ535" s="156">
        <f t="shared" si="302"/>
        <v>0</v>
      </c>
      <c r="AR535" s="156">
        <f t="shared" si="302"/>
        <v>0</v>
      </c>
      <c r="AS535" s="156">
        <f t="shared" si="302"/>
        <v>0</v>
      </c>
      <c r="AT535" s="156">
        <f t="shared" si="302"/>
        <v>0</v>
      </c>
      <c r="AU535" s="156">
        <f t="shared" si="302"/>
        <v>0</v>
      </c>
      <c r="AV535" s="156">
        <f t="shared" si="302"/>
        <v>0</v>
      </c>
      <c r="AW535" s="156">
        <f t="shared" si="302"/>
        <v>0</v>
      </c>
      <c r="AX535" s="156">
        <f t="shared" si="302"/>
        <v>0</v>
      </c>
      <c r="AY535" s="156">
        <f t="shared" si="302"/>
        <v>0</v>
      </c>
      <c r="AZ535" s="156">
        <f t="shared" si="302"/>
        <v>0</v>
      </c>
      <c r="BA535" s="156">
        <f t="shared" si="302"/>
        <v>0</v>
      </c>
      <c r="BB535" s="156">
        <f t="shared" si="302"/>
        <v>0</v>
      </c>
      <c r="BC535" s="156">
        <f t="shared" si="301"/>
        <v>0</v>
      </c>
      <c r="BD535" s="156">
        <f t="shared" si="301"/>
        <v>0</v>
      </c>
      <c r="BE535" s="156">
        <f t="shared" si="301"/>
        <v>0</v>
      </c>
      <c r="BF535" s="156">
        <f t="shared" si="301"/>
        <v>0</v>
      </c>
      <c r="BG535" s="156">
        <f t="shared" ref="BG535:CF542" si="303">IF(BG514=0,0,BG514/BG$503)</f>
        <v>0</v>
      </c>
      <c r="BH535" s="156">
        <f t="shared" si="303"/>
        <v>0</v>
      </c>
      <c r="BI535" s="156">
        <f t="shared" si="303"/>
        <v>0</v>
      </c>
      <c r="BJ535" s="156">
        <f t="shared" si="303"/>
        <v>0</v>
      </c>
      <c r="BK535" s="156">
        <f t="shared" si="303"/>
        <v>0</v>
      </c>
      <c r="BL535" s="156">
        <f t="shared" si="303"/>
        <v>0</v>
      </c>
      <c r="BM535" s="156">
        <f t="shared" si="303"/>
        <v>0</v>
      </c>
      <c r="BN535" s="156">
        <f t="shared" si="303"/>
        <v>0</v>
      </c>
      <c r="BO535" s="156">
        <f t="shared" si="303"/>
        <v>0</v>
      </c>
      <c r="BP535" s="156">
        <f t="shared" si="303"/>
        <v>0</v>
      </c>
      <c r="BQ535" s="156">
        <f t="shared" si="303"/>
        <v>0</v>
      </c>
      <c r="BR535" s="156">
        <f t="shared" si="303"/>
        <v>0</v>
      </c>
      <c r="BS535" s="156">
        <f t="shared" si="303"/>
        <v>0</v>
      </c>
      <c r="BT535" s="156">
        <f t="shared" si="303"/>
        <v>0</v>
      </c>
      <c r="BU535" s="156">
        <f t="shared" si="303"/>
        <v>0</v>
      </c>
      <c r="BV535" s="156">
        <f t="shared" si="303"/>
        <v>0</v>
      </c>
      <c r="BW535" s="156">
        <f t="shared" si="303"/>
        <v>0</v>
      </c>
      <c r="BX535" s="156">
        <f t="shared" si="303"/>
        <v>0</v>
      </c>
      <c r="BY535" s="156">
        <f t="shared" si="303"/>
        <v>0</v>
      </c>
      <c r="BZ535" s="156">
        <f t="shared" si="303"/>
        <v>0</v>
      </c>
      <c r="CA535" s="156">
        <f t="shared" si="303"/>
        <v>0</v>
      </c>
      <c r="CB535" s="156">
        <f t="shared" si="303"/>
        <v>0</v>
      </c>
      <c r="CC535" s="156">
        <f t="shared" si="303"/>
        <v>0</v>
      </c>
      <c r="CD535" s="156">
        <f t="shared" si="303"/>
        <v>0</v>
      </c>
      <c r="CE535" s="156">
        <f t="shared" si="303"/>
        <v>0</v>
      </c>
      <c r="CF535" s="156">
        <f t="shared" si="303"/>
        <v>0</v>
      </c>
      <c r="CG535" s="156">
        <f t="shared" si="302"/>
        <v>0</v>
      </c>
    </row>
    <row r="536" spans="1:85" ht="14.1" hidden="1" customHeight="1" x14ac:dyDescent="0.2">
      <c r="A536" s="142">
        <f t="shared" si="298"/>
        <v>234</v>
      </c>
      <c r="B536" s="143"/>
      <c r="C536" s="144"/>
      <c r="D536" s="145" t="str">
        <f t="shared" si="300"/>
        <v>10)</v>
      </c>
      <c r="E536" s="145" t="str">
        <f t="shared" si="300"/>
        <v>אופציות - (OPTIONS)</v>
      </c>
      <c r="F536" s="145"/>
      <c r="G536" s="145"/>
      <c r="H536" s="145"/>
      <c r="I536" s="146"/>
      <c r="J536" s="156">
        <f t="shared" si="299"/>
        <v>2.0139403704985428E-5</v>
      </c>
      <c r="K536" s="156">
        <f t="shared" si="299"/>
        <v>0</v>
      </c>
      <c r="L536" s="156">
        <f t="shared" si="299"/>
        <v>0</v>
      </c>
      <c r="M536" s="156">
        <f t="shared" si="299"/>
        <v>0</v>
      </c>
      <c r="N536" s="156">
        <f t="shared" si="299"/>
        <v>0</v>
      </c>
      <c r="O536" s="156">
        <f t="shared" si="299"/>
        <v>0</v>
      </c>
      <c r="P536" s="156">
        <f t="shared" si="299"/>
        <v>0</v>
      </c>
      <c r="Q536" s="156">
        <f t="shared" si="299"/>
        <v>0</v>
      </c>
      <c r="R536" s="156">
        <f t="shared" si="299"/>
        <v>0</v>
      </c>
      <c r="S536" s="156">
        <f t="shared" si="299"/>
        <v>0</v>
      </c>
      <c r="T536" s="156">
        <f t="shared" si="299"/>
        <v>-1.0127713854359906E-8</v>
      </c>
      <c r="U536" s="156">
        <f t="shared" si="299"/>
        <v>-3.2276368673862083E-9</v>
      </c>
      <c r="V536" s="156">
        <f t="shared" si="299"/>
        <v>0</v>
      </c>
      <c r="W536" s="156">
        <f t="shared" si="299"/>
        <v>0</v>
      </c>
      <c r="X536" s="156">
        <f t="shared" si="299"/>
        <v>0</v>
      </c>
      <c r="Y536" s="156">
        <f t="shared" si="299"/>
        <v>0</v>
      </c>
      <c r="Z536" s="156">
        <f t="shared" si="302"/>
        <v>4.9702187049981822E-4</v>
      </c>
      <c r="AA536" s="156">
        <f t="shared" si="302"/>
        <v>4.2937769727194157E-4</v>
      </c>
      <c r="AB536" s="156">
        <f t="shared" si="302"/>
        <v>0</v>
      </c>
      <c r="AC536" s="156">
        <f t="shared" si="302"/>
        <v>0</v>
      </c>
      <c r="AD536" s="156">
        <f t="shared" si="302"/>
        <v>0</v>
      </c>
      <c r="AE536" s="156">
        <f t="shared" si="302"/>
        <v>0</v>
      </c>
      <c r="AF536" s="156">
        <f t="shared" si="302"/>
        <v>0</v>
      </c>
      <c r="AG536" s="156">
        <f t="shared" si="302"/>
        <v>0</v>
      </c>
      <c r="AH536" s="156">
        <f t="shared" si="302"/>
        <v>0</v>
      </c>
      <c r="AI536" s="156">
        <f t="shared" si="302"/>
        <v>0</v>
      </c>
      <c r="AJ536" s="156">
        <f t="shared" si="302"/>
        <v>0</v>
      </c>
      <c r="AK536" s="156">
        <f t="shared" si="302"/>
        <v>0</v>
      </c>
      <c r="AL536" s="156">
        <f t="shared" si="302"/>
        <v>0</v>
      </c>
      <c r="AM536" s="156">
        <f t="shared" si="302"/>
        <v>0</v>
      </c>
      <c r="AN536" s="156">
        <f t="shared" si="302"/>
        <v>0</v>
      </c>
      <c r="AO536" s="156">
        <f t="shared" ref="AO536:CG542" si="304">IF(AO515=0,0,AO515/AO$503)</f>
        <v>0</v>
      </c>
      <c r="AP536" s="156">
        <f t="shared" si="304"/>
        <v>0</v>
      </c>
      <c r="AQ536" s="156">
        <f t="shared" si="304"/>
        <v>0</v>
      </c>
      <c r="AR536" s="156">
        <f t="shared" si="304"/>
        <v>0</v>
      </c>
      <c r="AS536" s="156">
        <f t="shared" si="304"/>
        <v>0</v>
      </c>
      <c r="AT536" s="156">
        <f t="shared" si="304"/>
        <v>0</v>
      </c>
      <c r="AU536" s="156">
        <f t="shared" si="304"/>
        <v>0</v>
      </c>
      <c r="AV536" s="156">
        <f t="shared" si="304"/>
        <v>0</v>
      </c>
      <c r="AW536" s="156">
        <f t="shared" si="304"/>
        <v>0</v>
      </c>
      <c r="AX536" s="156">
        <f t="shared" si="304"/>
        <v>0</v>
      </c>
      <c r="AY536" s="156">
        <f t="shared" si="304"/>
        <v>0</v>
      </c>
      <c r="AZ536" s="156">
        <f t="shared" si="304"/>
        <v>0</v>
      </c>
      <c r="BA536" s="156">
        <f t="shared" si="304"/>
        <v>0</v>
      </c>
      <c r="BB536" s="156">
        <f t="shared" si="304"/>
        <v>0</v>
      </c>
      <c r="BC536" s="156">
        <f t="shared" si="304"/>
        <v>0</v>
      </c>
      <c r="BD536" s="156">
        <f t="shared" si="304"/>
        <v>0</v>
      </c>
      <c r="BE536" s="156">
        <f t="shared" si="304"/>
        <v>0</v>
      </c>
      <c r="BF536" s="156">
        <f t="shared" si="304"/>
        <v>0</v>
      </c>
      <c r="BG536" s="156">
        <f t="shared" si="304"/>
        <v>0</v>
      </c>
      <c r="BH536" s="156">
        <f t="shared" si="304"/>
        <v>0</v>
      </c>
      <c r="BI536" s="156">
        <f t="shared" si="304"/>
        <v>0</v>
      </c>
      <c r="BJ536" s="156">
        <f t="shared" si="304"/>
        <v>0</v>
      </c>
      <c r="BK536" s="156">
        <f t="shared" si="304"/>
        <v>0</v>
      </c>
      <c r="BL536" s="156">
        <f t="shared" si="304"/>
        <v>0</v>
      </c>
      <c r="BM536" s="156">
        <f t="shared" si="304"/>
        <v>0</v>
      </c>
      <c r="BN536" s="156">
        <f t="shared" si="304"/>
        <v>0</v>
      </c>
      <c r="BO536" s="156">
        <f t="shared" si="304"/>
        <v>0</v>
      </c>
      <c r="BP536" s="156">
        <f t="shared" si="304"/>
        <v>0</v>
      </c>
      <c r="BQ536" s="156">
        <f t="shared" si="304"/>
        <v>0</v>
      </c>
      <c r="BR536" s="156">
        <f t="shared" si="304"/>
        <v>0</v>
      </c>
      <c r="BS536" s="156">
        <f t="shared" si="304"/>
        <v>0</v>
      </c>
      <c r="BT536" s="156">
        <f t="shared" si="304"/>
        <v>0</v>
      </c>
      <c r="BU536" s="156">
        <f t="shared" si="304"/>
        <v>0</v>
      </c>
      <c r="BV536" s="156">
        <f t="shared" si="304"/>
        <v>0</v>
      </c>
      <c r="BW536" s="156">
        <f t="shared" si="304"/>
        <v>0</v>
      </c>
      <c r="BX536" s="156">
        <f t="shared" si="304"/>
        <v>0</v>
      </c>
      <c r="BY536" s="156">
        <f t="shared" si="304"/>
        <v>0</v>
      </c>
      <c r="BZ536" s="156">
        <f t="shared" si="304"/>
        <v>0</v>
      </c>
      <c r="CA536" s="156">
        <f t="shared" si="304"/>
        <v>0</v>
      </c>
      <c r="CB536" s="156">
        <f t="shared" si="303"/>
        <v>0</v>
      </c>
      <c r="CC536" s="156">
        <f t="shared" si="303"/>
        <v>0</v>
      </c>
      <c r="CD536" s="156">
        <f t="shared" si="303"/>
        <v>0</v>
      </c>
      <c r="CE536" s="156">
        <f t="shared" si="303"/>
        <v>0</v>
      </c>
      <c r="CF536" s="156">
        <f t="shared" si="303"/>
        <v>0</v>
      </c>
      <c r="CG536" s="156">
        <f t="shared" si="304"/>
        <v>0</v>
      </c>
    </row>
    <row r="537" spans="1:85" ht="14.1" hidden="1" customHeight="1" x14ac:dyDescent="0.2">
      <c r="A537" s="142">
        <f t="shared" si="298"/>
        <v>280</v>
      </c>
      <c r="B537" s="143"/>
      <c r="C537" s="144"/>
      <c r="D537" s="145" t="str">
        <f t="shared" si="300"/>
        <v>11)</v>
      </c>
      <c r="E537" s="145" t="str">
        <f t="shared" si="300"/>
        <v>מוצרים מובנים</v>
      </c>
      <c r="F537" s="145"/>
      <c r="G537" s="145"/>
      <c r="H537" s="145"/>
      <c r="I537" s="146"/>
      <c r="J537" s="156">
        <f t="shared" si="299"/>
        <v>0</v>
      </c>
      <c r="K537" s="156">
        <f t="shared" si="299"/>
        <v>0</v>
      </c>
      <c r="L537" s="156">
        <f t="shared" si="299"/>
        <v>0</v>
      </c>
      <c r="M537" s="156">
        <f t="shared" si="299"/>
        <v>0</v>
      </c>
      <c r="N537" s="156">
        <f t="shared" si="299"/>
        <v>0</v>
      </c>
      <c r="O537" s="156">
        <f t="shared" si="299"/>
        <v>0</v>
      </c>
      <c r="P537" s="156">
        <f t="shared" si="299"/>
        <v>0</v>
      </c>
      <c r="Q537" s="156">
        <f t="shared" si="299"/>
        <v>0</v>
      </c>
      <c r="R537" s="156">
        <f t="shared" si="299"/>
        <v>0</v>
      </c>
      <c r="S537" s="156">
        <f t="shared" si="299"/>
        <v>0</v>
      </c>
      <c r="T537" s="156">
        <f t="shared" si="299"/>
        <v>0</v>
      </c>
      <c r="U537" s="156">
        <f t="shared" si="299"/>
        <v>0</v>
      </c>
      <c r="V537" s="156">
        <f t="shared" si="299"/>
        <v>0</v>
      </c>
      <c r="W537" s="156">
        <f t="shared" si="299"/>
        <v>0</v>
      </c>
      <c r="X537" s="156">
        <f t="shared" si="299"/>
        <v>0</v>
      </c>
      <c r="Y537" s="156">
        <f t="shared" si="299"/>
        <v>0</v>
      </c>
      <c r="Z537" s="156">
        <f t="shared" ref="Z537:CG540" si="305">IF(Z516=0,0,Z516/Z$503)</f>
        <v>0</v>
      </c>
      <c r="AA537" s="156">
        <f t="shared" si="305"/>
        <v>0</v>
      </c>
      <c r="AB537" s="156">
        <f t="shared" si="305"/>
        <v>0</v>
      </c>
      <c r="AC537" s="156">
        <f t="shared" si="305"/>
        <v>0</v>
      </c>
      <c r="AD537" s="156">
        <f t="shared" si="305"/>
        <v>0</v>
      </c>
      <c r="AE537" s="156">
        <f t="shared" si="305"/>
        <v>0</v>
      </c>
      <c r="AF537" s="156">
        <f t="shared" si="305"/>
        <v>0</v>
      </c>
      <c r="AG537" s="156">
        <f t="shared" si="305"/>
        <v>0</v>
      </c>
      <c r="AH537" s="156">
        <f t="shared" si="305"/>
        <v>0</v>
      </c>
      <c r="AI537" s="156">
        <f t="shared" si="305"/>
        <v>0</v>
      </c>
      <c r="AJ537" s="156">
        <f t="shared" si="305"/>
        <v>0</v>
      </c>
      <c r="AK537" s="156">
        <f t="shared" si="305"/>
        <v>0</v>
      </c>
      <c r="AL537" s="156">
        <f t="shared" si="305"/>
        <v>0</v>
      </c>
      <c r="AM537" s="156">
        <f t="shared" si="305"/>
        <v>0</v>
      </c>
      <c r="AN537" s="156">
        <f t="shared" si="305"/>
        <v>0</v>
      </c>
      <c r="AO537" s="156">
        <f t="shared" si="305"/>
        <v>0</v>
      </c>
      <c r="AP537" s="156">
        <f t="shared" si="305"/>
        <v>0</v>
      </c>
      <c r="AQ537" s="156">
        <f t="shared" si="305"/>
        <v>0</v>
      </c>
      <c r="AR537" s="156">
        <f t="shared" si="305"/>
        <v>0</v>
      </c>
      <c r="AS537" s="156">
        <f t="shared" si="305"/>
        <v>0</v>
      </c>
      <c r="AT537" s="156">
        <f t="shared" si="305"/>
        <v>0</v>
      </c>
      <c r="AU537" s="156">
        <f t="shared" si="305"/>
        <v>0</v>
      </c>
      <c r="AV537" s="156">
        <f t="shared" si="305"/>
        <v>0</v>
      </c>
      <c r="AW537" s="156">
        <f t="shared" si="305"/>
        <v>0</v>
      </c>
      <c r="AX537" s="156">
        <f t="shared" si="305"/>
        <v>0</v>
      </c>
      <c r="AY537" s="156">
        <f t="shared" si="305"/>
        <v>0</v>
      </c>
      <c r="AZ537" s="156">
        <f t="shared" si="305"/>
        <v>0</v>
      </c>
      <c r="BA537" s="156">
        <f t="shared" si="305"/>
        <v>0</v>
      </c>
      <c r="BB537" s="156">
        <f t="shared" si="305"/>
        <v>0</v>
      </c>
      <c r="BC537" s="156">
        <f t="shared" si="304"/>
        <v>0</v>
      </c>
      <c r="BD537" s="156">
        <f t="shared" si="304"/>
        <v>0</v>
      </c>
      <c r="BE537" s="156">
        <f t="shared" si="304"/>
        <v>0</v>
      </c>
      <c r="BF537" s="156">
        <f t="shared" si="304"/>
        <v>0</v>
      </c>
      <c r="BG537" s="156">
        <f t="shared" si="304"/>
        <v>0</v>
      </c>
      <c r="BH537" s="156">
        <f t="shared" si="304"/>
        <v>0</v>
      </c>
      <c r="BI537" s="156">
        <f t="shared" si="304"/>
        <v>0</v>
      </c>
      <c r="BJ537" s="156">
        <f t="shared" si="304"/>
        <v>0</v>
      </c>
      <c r="BK537" s="156">
        <f t="shared" si="304"/>
        <v>0</v>
      </c>
      <c r="BL537" s="156">
        <f t="shared" si="304"/>
        <v>0</v>
      </c>
      <c r="BM537" s="156">
        <f t="shared" si="304"/>
        <v>0</v>
      </c>
      <c r="BN537" s="156">
        <f t="shared" si="304"/>
        <v>0</v>
      </c>
      <c r="BO537" s="156">
        <f t="shared" si="304"/>
        <v>0</v>
      </c>
      <c r="BP537" s="156">
        <f t="shared" si="304"/>
        <v>0</v>
      </c>
      <c r="BQ537" s="156">
        <f t="shared" si="304"/>
        <v>0</v>
      </c>
      <c r="BR537" s="156">
        <f t="shared" si="304"/>
        <v>0</v>
      </c>
      <c r="BS537" s="156">
        <f t="shared" si="304"/>
        <v>0</v>
      </c>
      <c r="BT537" s="156">
        <f t="shared" si="304"/>
        <v>0</v>
      </c>
      <c r="BU537" s="156">
        <f t="shared" si="304"/>
        <v>0</v>
      </c>
      <c r="BV537" s="156">
        <f t="shared" si="304"/>
        <v>0</v>
      </c>
      <c r="BW537" s="156">
        <f t="shared" si="304"/>
        <v>0</v>
      </c>
      <c r="BX537" s="156">
        <f t="shared" si="304"/>
        <v>0</v>
      </c>
      <c r="BY537" s="156">
        <f t="shared" si="304"/>
        <v>0</v>
      </c>
      <c r="BZ537" s="156">
        <f t="shared" si="304"/>
        <v>0</v>
      </c>
      <c r="CA537" s="156">
        <f t="shared" si="304"/>
        <v>0</v>
      </c>
      <c r="CB537" s="156">
        <f t="shared" si="303"/>
        <v>0</v>
      </c>
      <c r="CC537" s="156">
        <f t="shared" si="303"/>
        <v>0</v>
      </c>
      <c r="CD537" s="156">
        <f t="shared" si="303"/>
        <v>0</v>
      </c>
      <c r="CE537" s="156">
        <f t="shared" si="303"/>
        <v>0</v>
      </c>
      <c r="CF537" s="156">
        <f t="shared" si="303"/>
        <v>0</v>
      </c>
      <c r="CG537" s="156">
        <f t="shared" si="305"/>
        <v>0</v>
      </c>
    </row>
    <row r="538" spans="1:85" ht="14.1" hidden="1" customHeight="1" x14ac:dyDescent="0.2">
      <c r="A538" s="142">
        <f t="shared" si="298"/>
        <v>392</v>
      </c>
      <c r="B538" s="143"/>
      <c r="C538" s="144" t="str">
        <f t="shared" ref="C538:D542" si="306">VLOOKUP($A538,$A$11:$M$501,C$501,0)</f>
        <v xml:space="preserve">ג. </v>
      </c>
      <c r="D538" s="145" t="str">
        <f t="shared" si="306"/>
        <v>הלוואות (למעט לחברות מוחזקות):</v>
      </c>
      <c r="E538" s="145"/>
      <c r="F538" s="145"/>
      <c r="G538" s="145"/>
      <c r="H538" s="145"/>
      <c r="I538" s="146"/>
      <c r="J538" s="156">
        <f t="shared" si="299"/>
        <v>1.1269824340172844E-2</v>
      </c>
      <c r="K538" s="156">
        <f t="shared" si="299"/>
        <v>0</v>
      </c>
      <c r="L538" s="156">
        <f t="shared" si="299"/>
        <v>1.2067833284483387E-2</v>
      </c>
      <c r="M538" s="156">
        <f t="shared" si="299"/>
        <v>2.2424590280860156E-2</v>
      </c>
      <c r="N538" s="156">
        <f t="shared" si="299"/>
        <v>0</v>
      </c>
      <c r="O538" s="156">
        <f t="shared" si="299"/>
        <v>1.6178760516986742E-2</v>
      </c>
      <c r="P538" s="156">
        <f t="shared" si="299"/>
        <v>1.9917775854165903E-3</v>
      </c>
      <c r="Q538" s="156">
        <f t="shared" si="299"/>
        <v>1.4358458524512079E-2</v>
      </c>
      <c r="R538" s="156">
        <f t="shared" si="299"/>
        <v>7.6308335536053838E-3</v>
      </c>
      <c r="S538" s="156">
        <f t="shared" si="299"/>
        <v>4.0455554816654056E-3</v>
      </c>
      <c r="T538" s="156">
        <f t="shared" si="299"/>
        <v>0</v>
      </c>
      <c r="U538" s="156">
        <f t="shared" si="299"/>
        <v>1.1142170416820071E-2</v>
      </c>
      <c r="V538" s="156">
        <f t="shared" si="299"/>
        <v>0</v>
      </c>
      <c r="W538" s="156">
        <f t="shared" si="299"/>
        <v>0</v>
      </c>
      <c r="X538" s="156">
        <f t="shared" si="299"/>
        <v>0</v>
      </c>
      <c r="Y538" s="156">
        <f t="shared" si="299"/>
        <v>2.2668088848928733E-3</v>
      </c>
      <c r="Z538" s="156">
        <f t="shared" si="305"/>
        <v>0</v>
      </c>
      <c r="AA538" s="156">
        <f t="shared" si="305"/>
        <v>9.5415215035086244E-3</v>
      </c>
      <c r="AB538" s="156">
        <f t="shared" si="305"/>
        <v>1.2958940438434381E-2</v>
      </c>
      <c r="AC538" s="156">
        <f t="shared" si="305"/>
        <v>0</v>
      </c>
      <c r="AD538" s="156">
        <f t="shared" si="305"/>
        <v>1.7162855566299436E-2</v>
      </c>
      <c r="AE538" s="156">
        <f t="shared" si="305"/>
        <v>1.5452393091400288E-2</v>
      </c>
      <c r="AF538" s="156">
        <f t="shared" si="305"/>
        <v>1.2126672359630773E-2</v>
      </c>
      <c r="AG538" s="156">
        <f t="shared" si="305"/>
        <v>1.5454734595566203E-2</v>
      </c>
      <c r="AH538" s="156">
        <f t="shared" si="305"/>
        <v>3.6695439542613981E-3</v>
      </c>
      <c r="AI538" s="156">
        <f t="shared" si="305"/>
        <v>0</v>
      </c>
      <c r="AJ538" s="156">
        <f t="shared" si="305"/>
        <v>0</v>
      </c>
      <c r="AK538" s="156">
        <f t="shared" si="305"/>
        <v>4.3699385818541051E-3</v>
      </c>
      <c r="AL538" s="156">
        <f t="shared" si="305"/>
        <v>0</v>
      </c>
      <c r="AM538" s="156">
        <f t="shared" si="305"/>
        <v>0</v>
      </c>
      <c r="AN538" s="156">
        <f t="shared" si="305"/>
        <v>0</v>
      </c>
      <c r="AO538" s="156">
        <f t="shared" si="305"/>
        <v>0</v>
      </c>
      <c r="AP538" s="156">
        <f t="shared" si="305"/>
        <v>0</v>
      </c>
      <c r="AQ538" s="156">
        <f t="shared" si="305"/>
        <v>0</v>
      </c>
      <c r="AR538" s="156">
        <f t="shared" si="305"/>
        <v>0</v>
      </c>
      <c r="AS538" s="156">
        <f t="shared" si="305"/>
        <v>0</v>
      </c>
      <c r="AT538" s="156">
        <f t="shared" si="305"/>
        <v>0</v>
      </c>
      <c r="AU538" s="156">
        <f t="shared" si="305"/>
        <v>0</v>
      </c>
      <c r="AV538" s="156">
        <f t="shared" si="305"/>
        <v>0</v>
      </c>
      <c r="AW538" s="156">
        <f t="shared" si="305"/>
        <v>0</v>
      </c>
      <c r="AX538" s="156">
        <f t="shared" si="305"/>
        <v>0</v>
      </c>
      <c r="AY538" s="156">
        <f t="shared" si="305"/>
        <v>0</v>
      </c>
      <c r="AZ538" s="156">
        <f t="shared" si="305"/>
        <v>0</v>
      </c>
      <c r="BA538" s="156">
        <f t="shared" si="305"/>
        <v>0</v>
      </c>
      <c r="BB538" s="156">
        <f t="shared" si="305"/>
        <v>0</v>
      </c>
      <c r="BC538" s="156">
        <f t="shared" si="304"/>
        <v>0</v>
      </c>
      <c r="BD538" s="156">
        <f t="shared" si="304"/>
        <v>0</v>
      </c>
      <c r="BE538" s="156">
        <f t="shared" si="304"/>
        <v>0</v>
      </c>
      <c r="BF538" s="156">
        <f t="shared" si="304"/>
        <v>0</v>
      </c>
      <c r="BG538" s="156">
        <f t="shared" si="304"/>
        <v>0</v>
      </c>
      <c r="BH538" s="156">
        <f t="shared" si="304"/>
        <v>0</v>
      </c>
      <c r="BI538" s="156">
        <f t="shared" si="304"/>
        <v>0</v>
      </c>
      <c r="BJ538" s="156">
        <f t="shared" si="304"/>
        <v>0</v>
      </c>
      <c r="BK538" s="156">
        <f t="shared" si="304"/>
        <v>0</v>
      </c>
      <c r="BL538" s="156">
        <f t="shared" si="304"/>
        <v>0</v>
      </c>
      <c r="BM538" s="156">
        <f t="shared" si="304"/>
        <v>0</v>
      </c>
      <c r="BN538" s="156">
        <f t="shared" si="304"/>
        <v>0</v>
      </c>
      <c r="BO538" s="156">
        <f t="shared" si="304"/>
        <v>0</v>
      </c>
      <c r="BP538" s="156">
        <f t="shared" si="304"/>
        <v>0</v>
      </c>
      <c r="BQ538" s="156">
        <f t="shared" si="304"/>
        <v>0</v>
      </c>
      <c r="BR538" s="156">
        <f t="shared" si="304"/>
        <v>0</v>
      </c>
      <c r="BS538" s="156">
        <f t="shared" si="304"/>
        <v>0</v>
      </c>
      <c r="BT538" s="156">
        <f t="shared" si="304"/>
        <v>0</v>
      </c>
      <c r="BU538" s="156">
        <f t="shared" si="304"/>
        <v>0</v>
      </c>
      <c r="BV538" s="156">
        <f t="shared" si="304"/>
        <v>0</v>
      </c>
      <c r="BW538" s="156">
        <f t="shared" si="304"/>
        <v>0</v>
      </c>
      <c r="BX538" s="156">
        <f t="shared" si="304"/>
        <v>0</v>
      </c>
      <c r="BY538" s="156">
        <f t="shared" si="304"/>
        <v>0</v>
      </c>
      <c r="BZ538" s="156">
        <f t="shared" si="304"/>
        <v>0</v>
      </c>
      <c r="CA538" s="156">
        <f t="shared" si="304"/>
        <v>0</v>
      </c>
      <c r="CB538" s="156">
        <f t="shared" si="303"/>
        <v>0</v>
      </c>
      <c r="CC538" s="156">
        <f t="shared" si="303"/>
        <v>0</v>
      </c>
      <c r="CD538" s="156">
        <f t="shared" si="303"/>
        <v>0</v>
      </c>
      <c r="CE538" s="156">
        <f t="shared" si="303"/>
        <v>0</v>
      </c>
      <c r="CF538" s="156">
        <f t="shared" si="303"/>
        <v>0</v>
      </c>
      <c r="CG538" s="156">
        <f t="shared" si="305"/>
        <v>0</v>
      </c>
    </row>
    <row r="539" spans="1:85" ht="14.1" hidden="1" customHeight="1" x14ac:dyDescent="0.2">
      <c r="A539" s="142">
        <f t="shared" si="298"/>
        <v>417</v>
      </c>
      <c r="B539" s="143"/>
      <c r="C539" s="144" t="str">
        <f t="shared" si="306"/>
        <v xml:space="preserve">ד. </v>
      </c>
      <c r="D539" s="145" t="str">
        <f t="shared" si="306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99"/>
        <v>0</v>
      </c>
      <c r="K539" s="156">
        <f t="shared" si="299"/>
        <v>0</v>
      </c>
      <c r="L539" s="156">
        <f t="shared" si="299"/>
        <v>0</v>
      </c>
      <c r="M539" s="156">
        <f t="shared" si="299"/>
        <v>0</v>
      </c>
      <c r="N539" s="156">
        <f t="shared" si="299"/>
        <v>0</v>
      </c>
      <c r="O539" s="156">
        <f t="shared" si="299"/>
        <v>0</v>
      </c>
      <c r="P539" s="156">
        <f t="shared" si="299"/>
        <v>0</v>
      </c>
      <c r="Q539" s="156">
        <f t="shared" si="299"/>
        <v>0</v>
      </c>
      <c r="R539" s="156">
        <f t="shared" si="299"/>
        <v>0</v>
      </c>
      <c r="S539" s="156">
        <f t="shared" si="299"/>
        <v>0</v>
      </c>
      <c r="T539" s="156">
        <f t="shared" si="299"/>
        <v>0</v>
      </c>
      <c r="U539" s="156">
        <f t="shared" si="299"/>
        <v>0</v>
      </c>
      <c r="V539" s="156">
        <f t="shared" si="299"/>
        <v>0</v>
      </c>
      <c r="W539" s="156">
        <f t="shared" si="299"/>
        <v>0</v>
      </c>
      <c r="X539" s="156">
        <f t="shared" si="299"/>
        <v>0</v>
      </c>
      <c r="Y539" s="156">
        <f t="shared" si="299"/>
        <v>0</v>
      </c>
      <c r="Z539" s="156">
        <f t="shared" si="305"/>
        <v>0</v>
      </c>
      <c r="AA539" s="156">
        <f t="shared" si="305"/>
        <v>0</v>
      </c>
      <c r="AB539" s="156">
        <f t="shared" si="305"/>
        <v>0</v>
      </c>
      <c r="AC539" s="156">
        <f t="shared" si="305"/>
        <v>0</v>
      </c>
      <c r="AD539" s="156">
        <f t="shared" si="305"/>
        <v>0</v>
      </c>
      <c r="AE539" s="156">
        <f t="shared" si="305"/>
        <v>0</v>
      </c>
      <c r="AF539" s="156">
        <f t="shared" si="305"/>
        <v>0</v>
      </c>
      <c r="AG539" s="156">
        <f t="shared" si="305"/>
        <v>0</v>
      </c>
      <c r="AH539" s="156">
        <f t="shared" si="305"/>
        <v>0</v>
      </c>
      <c r="AI539" s="156">
        <f t="shared" si="305"/>
        <v>0</v>
      </c>
      <c r="AJ539" s="156">
        <f t="shared" si="305"/>
        <v>0</v>
      </c>
      <c r="AK539" s="156">
        <f t="shared" si="305"/>
        <v>0</v>
      </c>
      <c r="AL539" s="156">
        <f t="shared" si="305"/>
        <v>0</v>
      </c>
      <c r="AM539" s="156">
        <f t="shared" si="305"/>
        <v>0</v>
      </c>
      <c r="AN539" s="156">
        <f t="shared" si="305"/>
        <v>0</v>
      </c>
      <c r="AO539" s="156">
        <f t="shared" si="305"/>
        <v>0</v>
      </c>
      <c r="AP539" s="156">
        <f t="shared" si="305"/>
        <v>0</v>
      </c>
      <c r="AQ539" s="156">
        <f t="shared" si="305"/>
        <v>0</v>
      </c>
      <c r="AR539" s="156">
        <f t="shared" si="305"/>
        <v>0</v>
      </c>
      <c r="AS539" s="156">
        <f t="shared" si="305"/>
        <v>0</v>
      </c>
      <c r="AT539" s="156">
        <f t="shared" si="305"/>
        <v>0</v>
      </c>
      <c r="AU539" s="156">
        <f t="shared" si="305"/>
        <v>0</v>
      </c>
      <c r="AV539" s="156">
        <f t="shared" si="305"/>
        <v>0</v>
      </c>
      <c r="AW539" s="156">
        <f t="shared" si="305"/>
        <v>0</v>
      </c>
      <c r="AX539" s="156">
        <f t="shared" si="305"/>
        <v>0</v>
      </c>
      <c r="AY539" s="156">
        <f t="shared" si="305"/>
        <v>0</v>
      </c>
      <c r="AZ539" s="156">
        <f t="shared" si="305"/>
        <v>0</v>
      </c>
      <c r="BA539" s="156">
        <f t="shared" si="305"/>
        <v>0</v>
      </c>
      <c r="BB539" s="156">
        <f t="shared" si="305"/>
        <v>0</v>
      </c>
      <c r="BC539" s="156">
        <f t="shared" si="304"/>
        <v>0</v>
      </c>
      <c r="BD539" s="156">
        <f t="shared" si="304"/>
        <v>0</v>
      </c>
      <c r="BE539" s="156">
        <f t="shared" si="304"/>
        <v>0</v>
      </c>
      <c r="BF539" s="156">
        <f t="shared" si="304"/>
        <v>0</v>
      </c>
      <c r="BG539" s="156">
        <f t="shared" si="304"/>
        <v>0</v>
      </c>
      <c r="BH539" s="156">
        <f t="shared" si="304"/>
        <v>0</v>
      </c>
      <c r="BI539" s="156">
        <f t="shared" si="304"/>
        <v>0</v>
      </c>
      <c r="BJ539" s="156">
        <f t="shared" si="304"/>
        <v>0</v>
      </c>
      <c r="BK539" s="156">
        <f t="shared" si="304"/>
        <v>0</v>
      </c>
      <c r="BL539" s="156">
        <f t="shared" si="304"/>
        <v>0</v>
      </c>
      <c r="BM539" s="156">
        <f t="shared" si="304"/>
        <v>0</v>
      </c>
      <c r="BN539" s="156">
        <f t="shared" si="304"/>
        <v>0</v>
      </c>
      <c r="BO539" s="156">
        <f t="shared" si="304"/>
        <v>0</v>
      </c>
      <c r="BP539" s="156">
        <f t="shared" si="304"/>
        <v>0</v>
      </c>
      <c r="BQ539" s="156">
        <f t="shared" si="304"/>
        <v>0</v>
      </c>
      <c r="BR539" s="156">
        <f t="shared" si="304"/>
        <v>0</v>
      </c>
      <c r="BS539" s="156">
        <f t="shared" si="304"/>
        <v>0</v>
      </c>
      <c r="BT539" s="156">
        <f t="shared" si="304"/>
        <v>0</v>
      </c>
      <c r="BU539" s="156">
        <f t="shared" si="304"/>
        <v>0</v>
      </c>
      <c r="BV539" s="156">
        <f t="shared" si="304"/>
        <v>0</v>
      </c>
      <c r="BW539" s="156">
        <f t="shared" si="304"/>
        <v>0</v>
      </c>
      <c r="BX539" s="156">
        <f t="shared" si="304"/>
        <v>0</v>
      </c>
      <c r="BY539" s="156">
        <f t="shared" si="304"/>
        <v>0</v>
      </c>
      <c r="BZ539" s="156">
        <f t="shared" si="304"/>
        <v>0</v>
      </c>
      <c r="CA539" s="156">
        <f t="shared" si="304"/>
        <v>0</v>
      </c>
      <c r="CB539" s="156">
        <f t="shared" si="303"/>
        <v>0</v>
      </c>
      <c r="CC539" s="156">
        <f t="shared" si="303"/>
        <v>0</v>
      </c>
      <c r="CD539" s="156">
        <f t="shared" si="303"/>
        <v>0</v>
      </c>
      <c r="CE539" s="156">
        <f t="shared" si="303"/>
        <v>0</v>
      </c>
      <c r="CF539" s="156">
        <f t="shared" si="303"/>
        <v>0</v>
      </c>
      <c r="CG539" s="156">
        <f t="shared" si="305"/>
        <v>0</v>
      </c>
    </row>
    <row r="540" spans="1:85" ht="14.1" hidden="1" customHeight="1" x14ac:dyDescent="0.2">
      <c r="A540" s="142">
        <f t="shared" si="298"/>
        <v>454</v>
      </c>
      <c r="B540" s="143"/>
      <c r="C540" s="144" t="str">
        <f t="shared" si="306"/>
        <v>ה.</v>
      </c>
      <c r="D540" s="145" t="str">
        <f t="shared" si="306"/>
        <v>השקעות בחברות מוחזקות:</v>
      </c>
      <c r="E540" s="145"/>
      <c r="F540" s="145"/>
      <c r="G540" s="145"/>
      <c r="H540" s="145"/>
      <c r="I540" s="146"/>
      <c r="J540" s="156">
        <f t="shared" si="299"/>
        <v>0</v>
      </c>
      <c r="K540" s="156">
        <f t="shared" si="299"/>
        <v>0</v>
      </c>
      <c r="L540" s="156">
        <f t="shared" si="299"/>
        <v>0</v>
      </c>
      <c r="M540" s="156">
        <f t="shared" si="299"/>
        <v>0</v>
      </c>
      <c r="N540" s="156">
        <f t="shared" si="299"/>
        <v>0</v>
      </c>
      <c r="O540" s="156">
        <f t="shared" si="299"/>
        <v>0</v>
      </c>
      <c r="P540" s="156">
        <f t="shared" si="299"/>
        <v>0</v>
      </c>
      <c r="Q540" s="156">
        <f t="shared" si="299"/>
        <v>0</v>
      </c>
      <c r="R540" s="156">
        <f t="shared" si="299"/>
        <v>0</v>
      </c>
      <c r="S540" s="156">
        <f t="shared" si="299"/>
        <v>0</v>
      </c>
      <c r="T540" s="156">
        <f t="shared" si="299"/>
        <v>0</v>
      </c>
      <c r="U540" s="156">
        <f t="shared" si="299"/>
        <v>0</v>
      </c>
      <c r="V540" s="156">
        <f t="shared" si="299"/>
        <v>0</v>
      </c>
      <c r="W540" s="156">
        <f t="shared" si="299"/>
        <v>0</v>
      </c>
      <c r="X540" s="156">
        <f t="shared" si="299"/>
        <v>0</v>
      </c>
      <c r="Y540" s="156">
        <f t="shared" si="299"/>
        <v>0</v>
      </c>
      <c r="Z540" s="156">
        <f t="shared" si="305"/>
        <v>0</v>
      </c>
      <c r="AA540" s="156">
        <f t="shared" si="305"/>
        <v>0</v>
      </c>
      <c r="AB540" s="156">
        <f t="shared" si="305"/>
        <v>0</v>
      </c>
      <c r="AC540" s="156">
        <f t="shared" si="305"/>
        <v>0</v>
      </c>
      <c r="AD540" s="156">
        <f t="shared" si="305"/>
        <v>0</v>
      </c>
      <c r="AE540" s="156">
        <f t="shared" si="305"/>
        <v>0</v>
      </c>
      <c r="AF540" s="156">
        <f t="shared" si="305"/>
        <v>0</v>
      </c>
      <c r="AG540" s="156">
        <f t="shared" si="305"/>
        <v>0</v>
      </c>
      <c r="AH540" s="156">
        <f t="shared" si="305"/>
        <v>0</v>
      </c>
      <c r="AI540" s="156">
        <f t="shared" si="305"/>
        <v>0</v>
      </c>
      <c r="AJ540" s="156">
        <f t="shared" si="305"/>
        <v>0</v>
      </c>
      <c r="AK540" s="156">
        <f t="shared" si="305"/>
        <v>0</v>
      </c>
      <c r="AL540" s="156">
        <f t="shared" si="305"/>
        <v>0</v>
      </c>
      <c r="AM540" s="156">
        <f t="shared" si="305"/>
        <v>0</v>
      </c>
      <c r="AN540" s="156">
        <f t="shared" si="305"/>
        <v>0</v>
      </c>
      <c r="AO540" s="156">
        <f t="shared" si="305"/>
        <v>0</v>
      </c>
      <c r="AP540" s="156">
        <f t="shared" si="305"/>
        <v>0</v>
      </c>
      <c r="AQ540" s="156">
        <f t="shared" si="305"/>
        <v>0</v>
      </c>
      <c r="AR540" s="156">
        <f t="shared" si="305"/>
        <v>0</v>
      </c>
      <c r="AS540" s="156">
        <f t="shared" si="305"/>
        <v>0</v>
      </c>
      <c r="AT540" s="156">
        <f t="shared" si="305"/>
        <v>0</v>
      </c>
      <c r="AU540" s="156">
        <f t="shared" si="305"/>
        <v>0</v>
      </c>
      <c r="AV540" s="156">
        <f t="shared" si="305"/>
        <v>0</v>
      </c>
      <c r="AW540" s="156">
        <f t="shared" si="305"/>
        <v>0</v>
      </c>
      <c r="AX540" s="156">
        <f t="shared" si="305"/>
        <v>0</v>
      </c>
      <c r="AY540" s="156">
        <f t="shared" si="305"/>
        <v>0</v>
      </c>
      <c r="AZ540" s="156">
        <f t="shared" si="305"/>
        <v>0</v>
      </c>
      <c r="BA540" s="156">
        <f t="shared" si="305"/>
        <v>0</v>
      </c>
      <c r="BB540" s="156">
        <f t="shared" si="305"/>
        <v>0</v>
      </c>
      <c r="BC540" s="156">
        <f t="shared" si="304"/>
        <v>0</v>
      </c>
      <c r="BD540" s="156">
        <f t="shared" si="304"/>
        <v>0</v>
      </c>
      <c r="BE540" s="156">
        <f t="shared" si="304"/>
        <v>0</v>
      </c>
      <c r="BF540" s="156">
        <f t="shared" si="304"/>
        <v>0</v>
      </c>
      <c r="BG540" s="156">
        <f t="shared" si="304"/>
        <v>0</v>
      </c>
      <c r="BH540" s="156">
        <f t="shared" si="304"/>
        <v>0</v>
      </c>
      <c r="BI540" s="156">
        <f t="shared" si="304"/>
        <v>0</v>
      </c>
      <c r="BJ540" s="156">
        <f t="shared" si="304"/>
        <v>0</v>
      </c>
      <c r="BK540" s="156">
        <f t="shared" si="304"/>
        <v>0</v>
      </c>
      <c r="BL540" s="156">
        <f t="shared" si="304"/>
        <v>0</v>
      </c>
      <c r="BM540" s="156">
        <f t="shared" si="304"/>
        <v>0</v>
      </c>
      <c r="BN540" s="156">
        <f t="shared" si="304"/>
        <v>0</v>
      </c>
      <c r="BO540" s="156">
        <f t="shared" si="304"/>
        <v>0</v>
      </c>
      <c r="BP540" s="156">
        <f t="shared" si="304"/>
        <v>0</v>
      </c>
      <c r="BQ540" s="156">
        <f t="shared" si="304"/>
        <v>0</v>
      </c>
      <c r="BR540" s="156">
        <f t="shared" si="304"/>
        <v>0</v>
      </c>
      <c r="BS540" s="156">
        <f t="shared" si="304"/>
        <v>0</v>
      </c>
      <c r="BT540" s="156">
        <f t="shared" si="304"/>
        <v>0</v>
      </c>
      <c r="BU540" s="156">
        <f t="shared" si="304"/>
        <v>0</v>
      </c>
      <c r="BV540" s="156">
        <f t="shared" si="304"/>
        <v>0</v>
      </c>
      <c r="BW540" s="156">
        <f t="shared" si="304"/>
        <v>0</v>
      </c>
      <c r="BX540" s="156">
        <f t="shared" si="304"/>
        <v>0</v>
      </c>
      <c r="BY540" s="156">
        <f t="shared" si="304"/>
        <v>0</v>
      </c>
      <c r="BZ540" s="156">
        <f t="shared" si="304"/>
        <v>0</v>
      </c>
      <c r="CA540" s="156">
        <f t="shared" si="304"/>
        <v>0</v>
      </c>
      <c r="CB540" s="156">
        <f t="shared" si="303"/>
        <v>0</v>
      </c>
      <c r="CC540" s="156">
        <f t="shared" si="303"/>
        <v>0</v>
      </c>
      <c r="CD540" s="156">
        <f t="shared" si="303"/>
        <v>0</v>
      </c>
      <c r="CE540" s="156">
        <f t="shared" si="303"/>
        <v>0</v>
      </c>
      <c r="CF540" s="156">
        <f t="shared" si="303"/>
        <v>0</v>
      </c>
      <c r="CG540" s="156">
        <f t="shared" si="305"/>
        <v>0</v>
      </c>
    </row>
    <row r="541" spans="1:85" ht="14.1" hidden="1" customHeight="1" x14ac:dyDescent="0.2">
      <c r="A541" s="142">
        <f t="shared" si="298"/>
        <v>486</v>
      </c>
      <c r="B541" s="143"/>
      <c r="C541" s="144" t="str">
        <f t="shared" si="306"/>
        <v>ו.</v>
      </c>
      <c r="D541" s="145" t="str">
        <f t="shared" si="306"/>
        <v>זכויות במקרקעין</v>
      </c>
      <c r="E541" s="145"/>
      <c r="F541" s="145"/>
      <c r="G541" s="145"/>
      <c r="H541" s="145"/>
      <c r="I541" s="146"/>
      <c r="J541" s="156">
        <f>IF(J520=0,0,J520/J$503)</f>
        <v>6.9558329630326574E-3</v>
      </c>
      <c r="K541" s="156">
        <f>IF(K520=0,0,K520/K$503)</f>
        <v>0</v>
      </c>
      <c r="L541" s="156">
        <f t="shared" ref="L541:CG542" si="307">IF(L520=0,0,L520/L$503)</f>
        <v>0</v>
      </c>
      <c r="M541" s="156">
        <f t="shared" si="307"/>
        <v>3.88688820601416E-2</v>
      </c>
      <c r="N541" s="156">
        <f t="shared" si="307"/>
        <v>0</v>
      </c>
      <c r="O541" s="156">
        <f t="shared" si="307"/>
        <v>0</v>
      </c>
      <c r="P541" s="156">
        <f t="shared" si="307"/>
        <v>0</v>
      </c>
      <c r="Q541" s="156">
        <f t="shared" si="307"/>
        <v>2.0400753751620915E-2</v>
      </c>
      <c r="R541" s="156">
        <f t="shared" si="307"/>
        <v>0</v>
      </c>
      <c r="S541" s="156">
        <f t="shared" si="307"/>
        <v>0</v>
      </c>
      <c r="T541" s="156">
        <f t="shared" si="307"/>
        <v>0</v>
      </c>
      <c r="U541" s="156">
        <f t="shared" si="307"/>
        <v>0</v>
      </c>
      <c r="V541" s="156">
        <f t="shared" si="307"/>
        <v>0</v>
      </c>
      <c r="W541" s="156">
        <f t="shared" si="307"/>
        <v>0</v>
      </c>
      <c r="X541" s="156">
        <f t="shared" si="307"/>
        <v>0</v>
      </c>
      <c r="Y541" s="156">
        <f t="shared" si="307"/>
        <v>0</v>
      </c>
      <c r="Z541" s="156">
        <f t="shared" si="307"/>
        <v>0</v>
      </c>
      <c r="AA541" s="156">
        <f t="shared" si="307"/>
        <v>0</v>
      </c>
      <c r="AB541" s="156">
        <f t="shared" si="307"/>
        <v>0</v>
      </c>
      <c r="AC541" s="156">
        <f t="shared" si="307"/>
        <v>0</v>
      </c>
      <c r="AD541" s="156">
        <f t="shared" si="307"/>
        <v>0</v>
      </c>
      <c r="AE541" s="156">
        <f t="shared" si="307"/>
        <v>0</v>
      </c>
      <c r="AF541" s="156">
        <f t="shared" si="307"/>
        <v>0</v>
      </c>
      <c r="AG541" s="156">
        <f t="shared" si="307"/>
        <v>0</v>
      </c>
      <c r="AH541" s="156">
        <f t="shared" si="307"/>
        <v>0</v>
      </c>
      <c r="AI541" s="156">
        <f t="shared" si="307"/>
        <v>0</v>
      </c>
      <c r="AJ541" s="156">
        <f t="shared" si="307"/>
        <v>0</v>
      </c>
      <c r="AK541" s="156">
        <f t="shared" si="307"/>
        <v>0</v>
      </c>
      <c r="AL541" s="156">
        <f t="shared" si="307"/>
        <v>0</v>
      </c>
      <c r="AM541" s="156">
        <f t="shared" si="307"/>
        <v>0</v>
      </c>
      <c r="AN541" s="156">
        <f t="shared" si="307"/>
        <v>0</v>
      </c>
      <c r="AO541" s="156">
        <f t="shared" si="307"/>
        <v>0</v>
      </c>
      <c r="AP541" s="156">
        <f t="shared" si="307"/>
        <v>0</v>
      </c>
      <c r="AQ541" s="156">
        <f t="shared" si="307"/>
        <v>0</v>
      </c>
      <c r="AR541" s="156">
        <f t="shared" si="307"/>
        <v>0</v>
      </c>
      <c r="AS541" s="156">
        <f t="shared" si="307"/>
        <v>0</v>
      </c>
      <c r="AT541" s="156">
        <f t="shared" si="307"/>
        <v>0</v>
      </c>
      <c r="AU541" s="156">
        <f t="shared" si="307"/>
        <v>0</v>
      </c>
      <c r="AV541" s="156">
        <f t="shared" si="307"/>
        <v>0</v>
      </c>
      <c r="AW541" s="156">
        <f t="shared" si="307"/>
        <v>0</v>
      </c>
      <c r="AX541" s="156">
        <f t="shared" si="307"/>
        <v>0</v>
      </c>
      <c r="AY541" s="156">
        <f t="shared" si="307"/>
        <v>0</v>
      </c>
      <c r="AZ541" s="156">
        <f t="shared" si="307"/>
        <v>0</v>
      </c>
      <c r="BA541" s="156">
        <f t="shared" si="307"/>
        <v>0</v>
      </c>
      <c r="BB541" s="156">
        <f t="shared" si="307"/>
        <v>0</v>
      </c>
      <c r="BC541" s="156">
        <f t="shared" si="304"/>
        <v>0</v>
      </c>
      <c r="BD541" s="156">
        <f t="shared" si="304"/>
        <v>0</v>
      </c>
      <c r="BE541" s="156">
        <f t="shared" si="304"/>
        <v>0</v>
      </c>
      <c r="BF541" s="156">
        <f t="shared" si="304"/>
        <v>0</v>
      </c>
      <c r="BG541" s="156">
        <f t="shared" si="304"/>
        <v>0</v>
      </c>
      <c r="BH541" s="156">
        <f t="shared" si="304"/>
        <v>0</v>
      </c>
      <c r="BI541" s="156">
        <f t="shared" si="304"/>
        <v>0</v>
      </c>
      <c r="BJ541" s="156">
        <f t="shared" si="304"/>
        <v>0</v>
      </c>
      <c r="BK541" s="156">
        <f t="shared" si="304"/>
        <v>0</v>
      </c>
      <c r="BL541" s="156">
        <f t="shared" si="304"/>
        <v>0</v>
      </c>
      <c r="BM541" s="156">
        <f t="shared" si="304"/>
        <v>0</v>
      </c>
      <c r="BN541" s="156">
        <f t="shared" si="304"/>
        <v>0</v>
      </c>
      <c r="BO541" s="156">
        <f t="shared" si="304"/>
        <v>0</v>
      </c>
      <c r="BP541" s="156">
        <f t="shared" si="304"/>
        <v>0</v>
      </c>
      <c r="BQ541" s="156">
        <f t="shared" si="304"/>
        <v>0</v>
      </c>
      <c r="BR541" s="156">
        <f t="shared" si="304"/>
        <v>0</v>
      </c>
      <c r="BS541" s="156">
        <f t="shared" si="304"/>
        <v>0</v>
      </c>
      <c r="BT541" s="156">
        <f t="shared" si="304"/>
        <v>0</v>
      </c>
      <c r="BU541" s="156">
        <f t="shared" si="304"/>
        <v>0</v>
      </c>
      <c r="BV541" s="156">
        <f t="shared" si="304"/>
        <v>0</v>
      </c>
      <c r="BW541" s="156">
        <f t="shared" si="304"/>
        <v>0</v>
      </c>
      <c r="BX541" s="156">
        <f t="shared" si="304"/>
        <v>0</v>
      </c>
      <c r="BY541" s="156">
        <f t="shared" si="304"/>
        <v>0</v>
      </c>
      <c r="BZ541" s="156">
        <f t="shared" si="304"/>
        <v>0</v>
      </c>
      <c r="CA541" s="156">
        <f t="shared" si="304"/>
        <v>0</v>
      </c>
      <c r="CB541" s="156">
        <f t="shared" si="303"/>
        <v>0</v>
      </c>
      <c r="CC541" s="156">
        <f t="shared" si="303"/>
        <v>0</v>
      </c>
      <c r="CD541" s="156">
        <f t="shared" si="303"/>
        <v>0</v>
      </c>
      <c r="CE541" s="156">
        <f t="shared" si="303"/>
        <v>0</v>
      </c>
      <c r="CF541" s="156">
        <f t="shared" si="303"/>
        <v>0</v>
      </c>
      <c r="CG541" s="156">
        <f t="shared" si="307"/>
        <v>0</v>
      </c>
    </row>
    <row r="542" spans="1:85" ht="14.1" hidden="1" customHeight="1" x14ac:dyDescent="0.2">
      <c r="A542" s="148">
        <f t="shared" si="298"/>
        <v>494</v>
      </c>
      <c r="B542" s="149"/>
      <c r="C542" s="150" t="str">
        <f t="shared" si="306"/>
        <v>ז.</v>
      </c>
      <c r="D542" s="151" t="str">
        <f t="shared" si="306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307"/>
        <v>0</v>
      </c>
      <c r="M542" s="159">
        <f t="shared" si="307"/>
        <v>0</v>
      </c>
      <c r="N542" s="159">
        <f t="shared" si="307"/>
        <v>0</v>
      </c>
      <c r="O542" s="159">
        <f t="shared" si="307"/>
        <v>0</v>
      </c>
      <c r="P542" s="159">
        <f t="shared" si="307"/>
        <v>0</v>
      </c>
      <c r="Q542" s="159">
        <f t="shared" si="307"/>
        <v>0</v>
      </c>
      <c r="R542" s="159">
        <f t="shared" si="307"/>
        <v>0</v>
      </c>
      <c r="S542" s="159">
        <f t="shared" si="307"/>
        <v>0</v>
      </c>
      <c r="T542" s="159">
        <f t="shared" si="307"/>
        <v>0</v>
      </c>
      <c r="U542" s="159">
        <f t="shared" si="307"/>
        <v>0</v>
      </c>
      <c r="V542" s="159">
        <f t="shared" si="307"/>
        <v>0</v>
      </c>
      <c r="W542" s="159">
        <f t="shared" si="307"/>
        <v>0</v>
      </c>
      <c r="X542" s="159">
        <f t="shared" si="307"/>
        <v>0</v>
      </c>
      <c r="Y542" s="159">
        <f t="shared" si="307"/>
        <v>0</v>
      </c>
      <c r="Z542" s="159">
        <f t="shared" si="307"/>
        <v>0</v>
      </c>
      <c r="AA542" s="159">
        <f t="shared" si="307"/>
        <v>0</v>
      </c>
      <c r="AB542" s="159">
        <f t="shared" si="307"/>
        <v>0</v>
      </c>
      <c r="AC542" s="159">
        <f t="shared" si="307"/>
        <v>0</v>
      </c>
      <c r="AD542" s="159">
        <f t="shared" si="307"/>
        <v>0</v>
      </c>
      <c r="AE542" s="159">
        <f t="shared" si="307"/>
        <v>0</v>
      </c>
      <c r="AF542" s="159">
        <f t="shared" si="307"/>
        <v>0</v>
      </c>
      <c r="AG542" s="159">
        <f t="shared" si="307"/>
        <v>0</v>
      </c>
      <c r="AH542" s="159">
        <f t="shared" si="307"/>
        <v>0</v>
      </c>
      <c r="AI542" s="159">
        <f t="shared" si="307"/>
        <v>0</v>
      </c>
      <c r="AJ542" s="159">
        <f t="shared" si="307"/>
        <v>0</v>
      </c>
      <c r="AK542" s="159">
        <f t="shared" si="307"/>
        <v>0</v>
      </c>
      <c r="AL542" s="159">
        <f t="shared" si="307"/>
        <v>0</v>
      </c>
      <c r="AM542" s="159">
        <f t="shared" si="307"/>
        <v>0</v>
      </c>
      <c r="AN542" s="159">
        <f t="shared" si="307"/>
        <v>0</v>
      </c>
      <c r="AO542" s="159">
        <f t="shared" si="307"/>
        <v>0</v>
      </c>
      <c r="AP542" s="159">
        <f t="shared" si="307"/>
        <v>0</v>
      </c>
      <c r="AQ542" s="159">
        <f t="shared" si="307"/>
        <v>0</v>
      </c>
      <c r="AR542" s="159">
        <f t="shared" si="307"/>
        <v>0</v>
      </c>
      <c r="AS542" s="159">
        <f t="shared" si="307"/>
        <v>0</v>
      </c>
      <c r="AT542" s="159">
        <f t="shared" si="307"/>
        <v>0</v>
      </c>
      <c r="AU542" s="159">
        <f t="shared" si="307"/>
        <v>0</v>
      </c>
      <c r="AV542" s="159">
        <f t="shared" si="307"/>
        <v>0</v>
      </c>
      <c r="AW542" s="159">
        <f t="shared" si="307"/>
        <v>0</v>
      </c>
      <c r="AX542" s="159">
        <f t="shared" si="307"/>
        <v>0</v>
      </c>
      <c r="AY542" s="159">
        <f t="shared" si="307"/>
        <v>0</v>
      </c>
      <c r="AZ542" s="159">
        <f t="shared" si="307"/>
        <v>0</v>
      </c>
      <c r="BA542" s="159">
        <f t="shared" si="307"/>
        <v>0</v>
      </c>
      <c r="BB542" s="159">
        <f t="shared" si="307"/>
        <v>0</v>
      </c>
      <c r="BC542" s="159">
        <f t="shared" si="304"/>
        <v>0</v>
      </c>
      <c r="BD542" s="159">
        <f t="shared" si="304"/>
        <v>0</v>
      </c>
      <c r="BE542" s="159">
        <f t="shared" si="304"/>
        <v>0</v>
      </c>
      <c r="BF542" s="159">
        <f t="shared" si="304"/>
        <v>0</v>
      </c>
      <c r="BG542" s="159">
        <f t="shared" si="304"/>
        <v>0</v>
      </c>
      <c r="BH542" s="159">
        <f t="shared" si="304"/>
        <v>0</v>
      </c>
      <c r="BI542" s="159">
        <f t="shared" si="304"/>
        <v>0</v>
      </c>
      <c r="BJ542" s="159">
        <f t="shared" si="304"/>
        <v>0</v>
      </c>
      <c r="BK542" s="159">
        <f t="shared" si="304"/>
        <v>0</v>
      </c>
      <c r="BL542" s="159">
        <f t="shared" si="304"/>
        <v>0</v>
      </c>
      <c r="BM542" s="159">
        <f t="shared" si="304"/>
        <v>0</v>
      </c>
      <c r="BN542" s="159">
        <f t="shared" si="304"/>
        <v>0</v>
      </c>
      <c r="BO542" s="159">
        <f t="shared" si="304"/>
        <v>0</v>
      </c>
      <c r="BP542" s="159">
        <f t="shared" si="304"/>
        <v>0</v>
      </c>
      <c r="BQ542" s="159">
        <f t="shared" si="304"/>
        <v>0</v>
      </c>
      <c r="BR542" s="159">
        <f t="shared" si="304"/>
        <v>0</v>
      </c>
      <c r="BS542" s="159">
        <f t="shared" si="304"/>
        <v>0</v>
      </c>
      <c r="BT542" s="159">
        <f t="shared" si="304"/>
        <v>0</v>
      </c>
      <c r="BU542" s="159">
        <f t="shared" si="304"/>
        <v>0</v>
      </c>
      <c r="BV542" s="159">
        <f t="shared" si="304"/>
        <v>0</v>
      </c>
      <c r="BW542" s="159">
        <f t="shared" si="304"/>
        <v>0</v>
      </c>
      <c r="BX542" s="159">
        <f t="shared" si="304"/>
        <v>0</v>
      </c>
      <c r="BY542" s="159">
        <f t="shared" si="304"/>
        <v>0</v>
      </c>
      <c r="BZ542" s="159">
        <f t="shared" si="304"/>
        <v>0</v>
      </c>
      <c r="CA542" s="159">
        <f t="shared" si="304"/>
        <v>0</v>
      </c>
      <c r="CB542" s="159">
        <f t="shared" si="303"/>
        <v>0</v>
      </c>
      <c r="CC542" s="159">
        <f t="shared" si="303"/>
        <v>0</v>
      </c>
      <c r="CD542" s="159">
        <f t="shared" si="303"/>
        <v>0</v>
      </c>
      <c r="CE542" s="159">
        <f t="shared" si="303"/>
        <v>0</v>
      </c>
      <c r="CF542" s="159">
        <f t="shared" si="303"/>
        <v>0</v>
      </c>
      <c r="CG542" s="159">
        <f t="shared" si="307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B240FE3D-3CB0-4774-916F-DBCDCCB6285E}"/>
</file>

<file path=customXml/itemProps2.xml><?xml version="1.0" encoding="utf-8"?>
<ds:datastoreItem xmlns:ds="http://schemas.openxmlformats.org/officeDocument/2006/customXml" ds:itemID="{A4764B90-6905-4B6B-8B0E-415BB8F7F273}"/>
</file>

<file path=customXml/itemProps3.xml><?xml version="1.0" encoding="utf-8"?>
<ds:datastoreItem xmlns:ds="http://schemas.openxmlformats.org/officeDocument/2006/customXml" ds:itemID="{8BAE1731-497C-4ECE-9989-531628A5F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31.03.21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31.03.21</dc:title>
  <dc:creator>ליזה שלו</dc:creator>
  <cp:lastModifiedBy>User</cp:lastModifiedBy>
  <dcterms:created xsi:type="dcterms:W3CDTF">2022-03-08T12:41:52Z</dcterms:created>
  <dcterms:modified xsi:type="dcterms:W3CDTF">2022-03-08T14:46:35Z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false</vt:lpwstr>
  </property>
  <property fmtid="{D5CDD505-2E9C-101B-9397-08002B2CF9AE}" pid="4" name="מוצג באתר">
    <vt:lpwstr>לא</vt:lpwstr>
  </property>
</Properties>
</file>