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760"/>
  </bookViews>
  <sheets>
    <sheet name="30.09.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Q336" i="1"/>
  <c r="O336" i="1"/>
  <c r="M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F281" i="1" s="1"/>
  <c r="CF280" i="1" s="1"/>
  <c r="CE290" i="1"/>
  <c r="CD290" i="1"/>
  <c r="CC290" i="1"/>
  <c r="CB290" i="1"/>
  <c r="CB282" i="1" s="1"/>
  <c r="CB281" i="1" s="1"/>
  <c r="CB280" i="1" s="1"/>
  <c r="CA290" i="1"/>
  <c r="BZ290" i="1"/>
  <c r="BY290" i="1"/>
  <c r="BX290" i="1"/>
  <c r="BX282" i="1" s="1"/>
  <c r="BX281" i="1" s="1"/>
  <c r="BX280" i="1" s="1"/>
  <c r="BW290" i="1"/>
  <c r="BV290" i="1"/>
  <c r="BU290" i="1"/>
  <c r="BT290" i="1"/>
  <c r="BT282" i="1" s="1"/>
  <c r="BT281" i="1" s="1"/>
  <c r="BT280" i="1" s="1"/>
  <c r="BS290" i="1"/>
  <c r="BR290" i="1"/>
  <c r="BQ290" i="1"/>
  <c r="BP290" i="1"/>
  <c r="BP282" i="1" s="1"/>
  <c r="BP281" i="1" s="1"/>
  <c r="BP280" i="1" s="1"/>
  <c r="BO290" i="1"/>
  <c r="BN290" i="1"/>
  <c r="BM290" i="1"/>
  <c r="BL290" i="1"/>
  <c r="BL282" i="1" s="1"/>
  <c r="BL281" i="1" s="1"/>
  <c r="BL280" i="1" s="1"/>
  <c r="BK290" i="1"/>
  <c r="BJ290" i="1"/>
  <c r="BI290" i="1"/>
  <c r="BH290" i="1"/>
  <c r="BH282" i="1" s="1"/>
  <c r="BH281" i="1" s="1"/>
  <c r="BH280" i="1" s="1"/>
  <c r="BG290" i="1"/>
  <c r="BF290" i="1"/>
  <c r="BE290" i="1"/>
  <c r="BD290" i="1"/>
  <c r="BD282" i="1" s="1"/>
  <c r="BD281" i="1" s="1"/>
  <c r="BD280" i="1" s="1"/>
  <c r="BC290" i="1"/>
  <c r="BB290" i="1"/>
  <c r="BA290" i="1"/>
  <c r="AZ290" i="1"/>
  <c r="AZ282" i="1" s="1"/>
  <c r="AZ281" i="1" s="1"/>
  <c r="AZ280" i="1" s="1"/>
  <c r="AY290" i="1"/>
  <c r="AX290" i="1"/>
  <c r="AW290" i="1"/>
  <c r="AV290" i="1"/>
  <c r="AV282" i="1" s="1"/>
  <c r="AV281" i="1" s="1"/>
  <c r="AV280" i="1" s="1"/>
  <c r="AU290" i="1"/>
  <c r="AT290" i="1"/>
  <c r="AS290" i="1"/>
  <c r="AR290" i="1"/>
  <c r="AR282" i="1" s="1"/>
  <c r="AR281" i="1" s="1"/>
  <c r="AR280" i="1" s="1"/>
  <c r="AQ290" i="1"/>
  <c r="AP290" i="1"/>
  <c r="AO290" i="1"/>
  <c r="AN290" i="1"/>
  <c r="AN282" i="1" s="1"/>
  <c r="AN281" i="1" s="1"/>
  <c r="AN280" i="1" s="1"/>
  <c r="AM290" i="1"/>
  <c r="AL290" i="1"/>
  <c r="AK290" i="1"/>
  <c r="AJ290" i="1"/>
  <c r="AJ282" i="1" s="1"/>
  <c r="AJ281" i="1" s="1"/>
  <c r="AJ280" i="1" s="1"/>
  <c r="AI290" i="1"/>
  <c r="AH290" i="1"/>
  <c r="AG290" i="1"/>
  <c r="AF290" i="1"/>
  <c r="AF282" i="1" s="1"/>
  <c r="AF281" i="1" s="1"/>
  <c r="AF280" i="1" s="1"/>
  <c r="AE290" i="1"/>
  <c r="AD290" i="1"/>
  <c r="AC290" i="1"/>
  <c r="AB290" i="1"/>
  <c r="AB282" i="1" s="1"/>
  <c r="AB281" i="1" s="1"/>
  <c r="AB280" i="1" s="1"/>
  <c r="AA290" i="1"/>
  <c r="Z290" i="1"/>
  <c r="Y290" i="1"/>
  <c r="X290" i="1"/>
  <c r="X282" i="1" s="1"/>
  <c r="X281" i="1" s="1"/>
  <c r="X280" i="1" s="1"/>
  <c r="W290" i="1"/>
  <c r="V290" i="1"/>
  <c r="U290" i="1"/>
  <c r="T290" i="1"/>
  <c r="T282" i="1" s="1"/>
  <c r="T281" i="1" s="1"/>
  <c r="T280" i="1" s="1"/>
  <c r="S290" i="1"/>
  <c r="R290" i="1"/>
  <c r="Q290" i="1"/>
  <c r="P290" i="1"/>
  <c r="P282" i="1" s="1"/>
  <c r="P281" i="1" s="1"/>
  <c r="P280" i="1" s="1"/>
  <c r="O290" i="1"/>
  <c r="N290" i="1"/>
  <c r="M290" i="1"/>
  <c r="L290" i="1"/>
  <c r="L282" i="1" s="1"/>
  <c r="L281" i="1" s="1"/>
  <c r="L280" i="1" s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D282" i="1"/>
  <c r="CD281" i="1" s="1"/>
  <c r="CD280" i="1" s="1"/>
  <c r="BZ282" i="1"/>
  <c r="BZ281" i="1" s="1"/>
  <c r="BZ280" i="1" s="1"/>
  <c r="BV282" i="1"/>
  <c r="BV281" i="1" s="1"/>
  <c r="BV280" i="1" s="1"/>
  <c r="BR282" i="1"/>
  <c r="BR281" i="1" s="1"/>
  <c r="BR280" i="1" s="1"/>
  <c r="BN282" i="1"/>
  <c r="BN281" i="1" s="1"/>
  <c r="BN280" i="1" s="1"/>
  <c r="BJ282" i="1"/>
  <c r="BJ281" i="1" s="1"/>
  <c r="BJ280" i="1" s="1"/>
  <c r="BF282" i="1"/>
  <c r="BF281" i="1" s="1"/>
  <c r="BF280" i="1" s="1"/>
  <c r="BB282" i="1"/>
  <c r="BB281" i="1" s="1"/>
  <c r="BB280" i="1" s="1"/>
  <c r="AX282" i="1"/>
  <c r="AX281" i="1" s="1"/>
  <c r="AX280" i="1" s="1"/>
  <c r="AT282" i="1"/>
  <c r="AT281" i="1" s="1"/>
  <c r="AT280" i="1" s="1"/>
  <c r="AP282" i="1"/>
  <c r="AP281" i="1" s="1"/>
  <c r="AP280" i="1" s="1"/>
  <c r="AL282" i="1"/>
  <c r="AL281" i="1" s="1"/>
  <c r="AL280" i="1" s="1"/>
  <c r="AH282" i="1"/>
  <c r="AH281" i="1" s="1"/>
  <c r="AH280" i="1" s="1"/>
  <c r="AD282" i="1"/>
  <c r="AD281" i="1" s="1"/>
  <c r="AD280" i="1" s="1"/>
  <c r="Z282" i="1"/>
  <c r="Z281" i="1" s="1"/>
  <c r="Z280" i="1" s="1"/>
  <c r="V282" i="1"/>
  <c r="V281" i="1" s="1"/>
  <c r="V280" i="1" s="1"/>
  <c r="R282" i="1"/>
  <c r="R281" i="1" s="1"/>
  <c r="R280" i="1" s="1"/>
  <c r="N282" i="1"/>
  <c r="N281" i="1" s="1"/>
  <c r="N280" i="1" s="1"/>
  <c r="CI281" i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M136" i="1" s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M115" i="1" s="1"/>
  <c r="H115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E11" i="1" s="1"/>
  <c r="CD20" i="1"/>
  <c r="CC20" i="1"/>
  <c r="CB20" i="1"/>
  <c r="CA20" i="1"/>
  <c r="CA11" i="1" s="1"/>
  <c r="BZ20" i="1"/>
  <c r="BY20" i="1"/>
  <c r="BX20" i="1"/>
  <c r="BW20" i="1"/>
  <c r="BW11" i="1" s="1"/>
  <c r="BV20" i="1"/>
  <c r="BU20" i="1"/>
  <c r="BT20" i="1"/>
  <c r="BS20" i="1"/>
  <c r="BS11" i="1" s="1"/>
  <c r="BR20" i="1"/>
  <c r="BQ20" i="1"/>
  <c r="BP20" i="1"/>
  <c r="BO20" i="1"/>
  <c r="BO11" i="1" s="1"/>
  <c r="BN20" i="1"/>
  <c r="BM20" i="1"/>
  <c r="BL20" i="1"/>
  <c r="BK20" i="1"/>
  <c r="BK11" i="1" s="1"/>
  <c r="BJ20" i="1"/>
  <c r="BI20" i="1"/>
  <c r="BH20" i="1"/>
  <c r="BG20" i="1"/>
  <c r="BG11" i="1" s="1"/>
  <c r="BF20" i="1"/>
  <c r="BE20" i="1"/>
  <c r="BD20" i="1"/>
  <c r="BC20" i="1"/>
  <c r="BC11" i="1" s="1"/>
  <c r="BB20" i="1"/>
  <c r="BA20" i="1"/>
  <c r="AZ20" i="1"/>
  <c r="AY20" i="1"/>
  <c r="AY11" i="1" s="1"/>
  <c r="AX20" i="1"/>
  <c r="AW20" i="1"/>
  <c r="AV20" i="1"/>
  <c r="AU20" i="1"/>
  <c r="AU11" i="1" s="1"/>
  <c r="AT20" i="1"/>
  <c r="AS20" i="1"/>
  <c r="AR20" i="1"/>
  <c r="AQ20" i="1"/>
  <c r="AQ11" i="1" s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W11" i="1" s="1"/>
  <c r="V20" i="1"/>
  <c r="U20" i="1"/>
  <c r="T20" i="1"/>
  <c r="S20" i="1"/>
  <c r="S11" i="1" s="1"/>
  <c r="R20" i="1"/>
  <c r="Q20" i="1"/>
  <c r="P20" i="1"/>
  <c r="O20" i="1"/>
  <c r="O11" i="1" s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O12" i="1" s="1"/>
  <c r="AN13" i="1"/>
  <c r="AM13" i="1"/>
  <c r="AM12" i="1" s="1"/>
  <c r="AM11" i="1" s="1"/>
  <c r="AL13" i="1"/>
  <c r="AK13" i="1"/>
  <c r="AK12" i="1" s="1"/>
  <c r="AJ13" i="1"/>
  <c r="AI13" i="1"/>
  <c r="AI12" i="1" s="1"/>
  <c r="AI11" i="1" s="1"/>
  <c r="AH13" i="1"/>
  <c r="AG13" i="1"/>
  <c r="AG12" i="1" s="1"/>
  <c r="AF13" i="1"/>
  <c r="AE13" i="1"/>
  <c r="AE12" i="1" s="1"/>
  <c r="AE11" i="1" s="1"/>
  <c r="AD13" i="1"/>
  <c r="AC13" i="1"/>
  <c r="AC12" i="1" s="1"/>
  <c r="AB13" i="1"/>
  <c r="AA13" i="1"/>
  <c r="AA12" i="1" s="1"/>
  <c r="AA11" i="1" s="1"/>
  <c r="Z13" i="1"/>
  <c r="Y13" i="1"/>
  <c r="Y12" i="1" s="1"/>
  <c r="U13" i="1"/>
  <c r="T13" i="1"/>
  <c r="S13" i="1"/>
  <c r="R13" i="1"/>
  <c r="Q13" i="1"/>
  <c r="P13" i="1"/>
  <c r="O13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N12" i="1"/>
  <c r="AN11" i="1" s="1"/>
  <c r="AL12" i="1"/>
  <c r="AL11" i="1" s="1"/>
  <c r="AJ12" i="1"/>
  <c r="AJ11" i="1" s="1"/>
  <c r="AH12" i="1"/>
  <c r="AH11" i="1" s="1"/>
  <c r="AF12" i="1"/>
  <c r="AF11" i="1" s="1"/>
  <c r="AD12" i="1"/>
  <c r="AD11" i="1" s="1"/>
  <c r="AB12" i="1"/>
  <c r="AB11" i="1" s="1"/>
  <c r="Z12" i="1"/>
  <c r="Z11" i="1" s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J218" i="1"/>
  <c r="L217" i="1"/>
  <c r="J217" i="1" s="1"/>
  <c r="CM217" i="1" s="1"/>
  <c r="C501" i="1"/>
  <c r="L9" i="1"/>
  <c r="C522" i="1"/>
  <c r="AZ2" i="1"/>
  <c r="BE2" i="1"/>
  <c r="M9" i="1"/>
  <c r="C538" i="1"/>
  <c r="D534" i="1"/>
  <c r="CC520" i="1"/>
  <c r="CC541" i="1" s="1"/>
  <c r="BY520" i="1"/>
  <c r="BY541" i="1" s="1"/>
  <c r="BU520" i="1"/>
  <c r="BU541" i="1" s="1"/>
  <c r="BQ520" i="1"/>
  <c r="BQ541" i="1" s="1"/>
  <c r="BM520" i="1"/>
  <c r="BM541" i="1" s="1"/>
  <c r="BI520" i="1"/>
  <c r="BI541" i="1" s="1"/>
  <c r="BE520" i="1"/>
  <c r="BE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CE519" i="1"/>
  <c r="CE540" i="1" s="1"/>
  <c r="CA519" i="1"/>
  <c r="CA540" i="1" s="1"/>
  <c r="BW519" i="1"/>
  <c r="BW540" i="1" s="1"/>
  <c r="BS519" i="1"/>
  <c r="BS540" i="1" s="1"/>
  <c r="BO519" i="1"/>
  <c r="BO540" i="1" s="1"/>
  <c r="BK519" i="1"/>
  <c r="BK540" i="1" s="1"/>
  <c r="BG519" i="1"/>
  <c r="BG540" i="1" s="1"/>
  <c r="BC519" i="1"/>
  <c r="BC540" i="1" s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CC518" i="1"/>
  <c r="CC539" i="1" s="1"/>
  <c r="BY518" i="1"/>
  <c r="BY539" i="1" s="1"/>
  <c r="BU518" i="1"/>
  <c r="BU539" i="1" s="1"/>
  <c r="BQ518" i="1"/>
  <c r="BQ539" i="1" s="1"/>
  <c r="BM518" i="1"/>
  <c r="BM539" i="1" s="1"/>
  <c r="BI518" i="1"/>
  <c r="BI539" i="1" s="1"/>
  <c r="BE518" i="1"/>
  <c r="BE539" i="1" s="1"/>
  <c r="BA518" i="1"/>
  <c r="BA539" i="1" s="1"/>
  <c r="AW518" i="1"/>
  <c r="AW539" i="1" s="1"/>
  <c r="AS518" i="1"/>
  <c r="AS539" i="1" s="1"/>
  <c r="AO518" i="1"/>
  <c r="AO539" i="1" s="1"/>
  <c r="AK518" i="1"/>
  <c r="AK539" i="1" s="1"/>
  <c r="AG518" i="1"/>
  <c r="AG539" i="1" s="1"/>
  <c r="AC518" i="1"/>
  <c r="AC539" i="1" s="1"/>
  <c r="Y518" i="1"/>
  <c r="Y539" i="1" s="1"/>
  <c r="U518" i="1"/>
  <c r="U539" i="1" s="1"/>
  <c r="Q518" i="1"/>
  <c r="Q539" i="1" s="1"/>
  <c r="M518" i="1"/>
  <c r="M539" i="1" s="1"/>
  <c r="D518" i="1"/>
  <c r="CE517" i="1"/>
  <c r="CE538" i="1" s="1"/>
  <c r="CA517" i="1"/>
  <c r="CA538" i="1" s="1"/>
  <c r="BW517" i="1"/>
  <c r="BW538" i="1" s="1"/>
  <c r="BS517" i="1"/>
  <c r="BS538" i="1" s="1"/>
  <c r="BO517" i="1"/>
  <c r="BO538" i="1" s="1"/>
  <c r="BK517" i="1"/>
  <c r="BK538" i="1" s="1"/>
  <c r="BG517" i="1"/>
  <c r="BG538" i="1" s="1"/>
  <c r="BC517" i="1"/>
  <c r="BC538" i="1" s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A517" i="1"/>
  <c r="AA538" i="1" s="1"/>
  <c r="W517" i="1"/>
  <c r="W538" i="1" s="1"/>
  <c r="S517" i="1"/>
  <c r="S538" i="1" s="1"/>
  <c r="O517" i="1"/>
  <c r="CC516" i="1"/>
  <c r="CC537" i="1" s="1"/>
  <c r="BY516" i="1"/>
  <c r="BY537" i="1" s="1"/>
  <c r="BU516" i="1"/>
  <c r="BU537" i="1" s="1"/>
  <c r="BQ516" i="1"/>
  <c r="BQ537" i="1" s="1"/>
  <c r="BM516" i="1"/>
  <c r="BM537" i="1" s="1"/>
  <c r="BI516" i="1"/>
  <c r="BI537" i="1" s="1"/>
  <c r="BE516" i="1"/>
  <c r="BE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CE515" i="1"/>
  <c r="CE536" i="1" s="1"/>
  <c r="CA515" i="1"/>
  <c r="CA536" i="1" s="1"/>
  <c r="BW515" i="1"/>
  <c r="BW536" i="1" s="1"/>
  <c r="BS515" i="1"/>
  <c r="BS536" i="1" s="1"/>
  <c r="BO515" i="1"/>
  <c r="BO536" i="1" s="1"/>
  <c r="BK515" i="1"/>
  <c r="BK536" i="1" s="1"/>
  <c r="BG515" i="1"/>
  <c r="BG536" i="1" s="1"/>
  <c r="BC515" i="1"/>
  <c r="BC536" i="1" s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CB520" i="1"/>
  <c r="CB541" i="1" s="1"/>
  <c r="BT520" i="1"/>
  <c r="BT541" i="1" s="1"/>
  <c r="BL520" i="1"/>
  <c r="BL541" i="1" s="1"/>
  <c r="BD520" i="1"/>
  <c r="BD541" i="1" s="1"/>
  <c r="AV520" i="1"/>
  <c r="AV541" i="1" s="1"/>
  <c r="AN520" i="1"/>
  <c r="AN541" i="1" s="1"/>
  <c r="AF520" i="1"/>
  <c r="AF541" i="1" s="1"/>
  <c r="X520" i="1"/>
  <c r="X541" i="1" s="1"/>
  <c r="P520" i="1"/>
  <c r="P541" i="1" s="1"/>
  <c r="C520" i="1"/>
  <c r="BZ519" i="1"/>
  <c r="BZ540" i="1" s="1"/>
  <c r="BR519" i="1"/>
  <c r="BR540" i="1" s="1"/>
  <c r="BJ519" i="1"/>
  <c r="BJ540" i="1" s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CF518" i="1"/>
  <c r="CF539" i="1" s="1"/>
  <c r="BX518" i="1"/>
  <c r="BX539" i="1" s="1"/>
  <c r="BP518" i="1"/>
  <c r="BP539" i="1" s="1"/>
  <c r="BH518" i="1"/>
  <c r="BH539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CD517" i="1"/>
  <c r="CD538" i="1" s="1"/>
  <c r="BV517" i="1"/>
  <c r="BV538" i="1" s="1"/>
  <c r="BN517" i="1"/>
  <c r="BN538" i="1" s="1"/>
  <c r="BF517" i="1"/>
  <c r="BF538" i="1" s="1"/>
  <c r="AX517" i="1"/>
  <c r="AX538" i="1" s="1"/>
  <c r="AP517" i="1"/>
  <c r="AP538" i="1" s="1"/>
  <c r="AH517" i="1"/>
  <c r="Z517" i="1"/>
  <c r="Z538" i="1" s="1"/>
  <c r="R517" i="1"/>
  <c r="CB516" i="1"/>
  <c r="CB537" i="1" s="1"/>
  <c r="BT516" i="1"/>
  <c r="BT537" i="1" s="1"/>
  <c r="BL516" i="1"/>
  <c r="BL537" i="1" s="1"/>
  <c r="BD516" i="1"/>
  <c r="BD537" i="1" s="1"/>
  <c r="AV516" i="1"/>
  <c r="AV537" i="1" s="1"/>
  <c r="AN516" i="1"/>
  <c r="AN537" i="1" s="1"/>
  <c r="AF516" i="1"/>
  <c r="X516" i="1"/>
  <c r="X537" i="1" s="1"/>
  <c r="P516" i="1"/>
  <c r="C516" i="1"/>
  <c r="BZ515" i="1"/>
  <c r="BZ536" i="1" s="1"/>
  <c r="BR515" i="1"/>
  <c r="BR536" i="1" s="1"/>
  <c r="BJ515" i="1"/>
  <c r="BJ536" i="1" s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CE514" i="1"/>
  <c r="CE535" i="1" s="1"/>
  <c r="CA514" i="1"/>
  <c r="CA535" i="1" s="1"/>
  <c r="BW514" i="1"/>
  <c r="BW535" i="1" s="1"/>
  <c r="BS514" i="1"/>
  <c r="BS535" i="1" s="1"/>
  <c r="BO514" i="1"/>
  <c r="BO535" i="1" s="1"/>
  <c r="BK514" i="1"/>
  <c r="BK535" i="1" s="1"/>
  <c r="BG514" i="1"/>
  <c r="BG535" i="1" s="1"/>
  <c r="BC514" i="1"/>
  <c r="BC535" i="1" s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E535" i="1" s="1"/>
  <c r="AA514" i="1"/>
  <c r="W514" i="1"/>
  <c r="W535" i="1" s="1"/>
  <c r="S514" i="1"/>
  <c r="S535" i="1" s="1"/>
  <c r="O514" i="1"/>
  <c r="O535" i="1" s="1"/>
  <c r="K514" i="1"/>
  <c r="K535" i="1" s="1"/>
  <c r="CC513" i="1"/>
  <c r="CC534" i="1" s="1"/>
  <c r="BY513" i="1"/>
  <c r="BY534" i="1" s="1"/>
  <c r="BU513" i="1"/>
  <c r="BU534" i="1" s="1"/>
  <c r="BQ513" i="1"/>
  <c r="BQ534" i="1" s="1"/>
  <c r="BM513" i="1"/>
  <c r="BM534" i="1" s="1"/>
  <c r="BI513" i="1"/>
  <c r="BI534" i="1" s="1"/>
  <c r="BE513" i="1"/>
  <c r="BE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U513" i="1"/>
  <c r="Q513" i="1"/>
  <c r="M513" i="1"/>
  <c r="E513" i="1"/>
  <c r="CE512" i="1"/>
  <c r="CE533" i="1" s="1"/>
  <c r="CA512" i="1"/>
  <c r="CA533" i="1" s="1"/>
  <c r="BW512" i="1"/>
  <c r="BW533" i="1" s="1"/>
  <c r="BS512" i="1"/>
  <c r="BS533" i="1" s="1"/>
  <c r="BO512" i="1"/>
  <c r="BO533" i="1" s="1"/>
  <c r="BK512" i="1"/>
  <c r="BK533" i="1" s="1"/>
  <c r="BG512" i="1"/>
  <c r="BG533" i="1" s="1"/>
  <c r="BC512" i="1"/>
  <c r="BC533" i="1" s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C511" i="1"/>
  <c r="CC532" i="1" s="1"/>
  <c r="BY511" i="1"/>
  <c r="BY532" i="1" s="1"/>
  <c r="BU511" i="1"/>
  <c r="BU532" i="1" s="1"/>
  <c r="BQ511" i="1"/>
  <c r="BQ532" i="1" s="1"/>
  <c r="BM511" i="1"/>
  <c r="BM532" i="1" s="1"/>
  <c r="BI511" i="1"/>
  <c r="BI532" i="1" s="1"/>
  <c r="BE511" i="1"/>
  <c r="BE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CE510" i="1"/>
  <c r="CE531" i="1" s="1"/>
  <c r="CA510" i="1"/>
  <c r="CA531" i="1" s="1"/>
  <c r="BW510" i="1"/>
  <c r="BW531" i="1" s="1"/>
  <c r="BS510" i="1"/>
  <c r="BS531" i="1" s="1"/>
  <c r="BO510" i="1"/>
  <c r="BO531" i="1" s="1"/>
  <c r="BK510" i="1"/>
  <c r="BK531" i="1" s="1"/>
  <c r="BG510" i="1"/>
  <c r="BG531" i="1" s="1"/>
  <c r="BC510" i="1"/>
  <c r="BC531" i="1" s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CC509" i="1"/>
  <c r="CC530" i="1" s="1"/>
  <c r="BY509" i="1"/>
  <c r="BY530" i="1" s="1"/>
  <c r="BU509" i="1"/>
  <c r="BU530" i="1" s="1"/>
  <c r="BQ509" i="1"/>
  <c r="BQ530" i="1" s="1"/>
  <c r="BM509" i="1"/>
  <c r="BM530" i="1" s="1"/>
  <c r="BI509" i="1"/>
  <c r="BI530" i="1" s="1"/>
  <c r="BE509" i="1"/>
  <c r="BE530" i="1" s="1"/>
  <c r="BA509" i="1"/>
  <c r="BA530" i="1" s="1"/>
  <c r="AW509" i="1"/>
  <c r="AW530" i="1" s="1"/>
  <c r="AS509" i="1"/>
  <c r="AS530" i="1" s="1"/>
  <c r="AO509" i="1"/>
  <c r="AK509" i="1"/>
  <c r="AK530" i="1" s="1"/>
  <c r="AG509" i="1"/>
  <c r="AC509" i="1"/>
  <c r="Y509" i="1"/>
  <c r="U509" i="1"/>
  <c r="Q509" i="1"/>
  <c r="M509" i="1"/>
  <c r="E509" i="1"/>
  <c r="CE508" i="1"/>
  <c r="CE529" i="1" s="1"/>
  <c r="CA508" i="1"/>
  <c r="CA529" i="1" s="1"/>
  <c r="BW508" i="1"/>
  <c r="BW529" i="1" s="1"/>
  <c r="BS508" i="1"/>
  <c r="BS529" i="1" s="1"/>
  <c r="BO508" i="1"/>
  <c r="BO529" i="1" s="1"/>
  <c r="BK508" i="1"/>
  <c r="BK529" i="1" s="1"/>
  <c r="BG508" i="1"/>
  <c r="BG529" i="1" s="1"/>
  <c r="BC508" i="1"/>
  <c r="BC529" i="1" s="1"/>
  <c r="AY508" i="1"/>
  <c r="AY529" i="1" s="1"/>
  <c r="AU508" i="1"/>
  <c r="AU529" i="1" s="1"/>
  <c r="AQ508" i="1"/>
  <c r="AQ529" i="1" s="1"/>
  <c r="AM508" i="1"/>
  <c r="AI508" i="1"/>
  <c r="AE508" i="1"/>
  <c r="AA508" i="1"/>
  <c r="W508" i="1"/>
  <c r="W529" i="1" s="1"/>
  <c r="S508" i="1"/>
  <c r="S529" i="1" s="1"/>
  <c r="O508" i="1"/>
  <c r="E507" i="1"/>
  <c r="CE506" i="1"/>
  <c r="CE527" i="1" s="1"/>
  <c r="CA506" i="1"/>
  <c r="CA527" i="1" s="1"/>
  <c r="BW506" i="1"/>
  <c r="BW527" i="1" s="1"/>
  <c r="BS506" i="1"/>
  <c r="BS527" i="1" s="1"/>
  <c r="BO506" i="1"/>
  <c r="BO527" i="1" s="1"/>
  <c r="BK506" i="1"/>
  <c r="BK527" i="1" s="1"/>
  <c r="BG506" i="1"/>
  <c r="BG527" i="1" s="1"/>
  <c r="BC506" i="1"/>
  <c r="BC527" i="1" s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C505" i="1"/>
  <c r="CC526" i="1" s="1"/>
  <c r="BY505" i="1"/>
  <c r="BY526" i="1" s="1"/>
  <c r="BU505" i="1"/>
  <c r="BU526" i="1" s="1"/>
  <c r="BQ505" i="1"/>
  <c r="BQ526" i="1" s="1"/>
  <c r="BM505" i="1"/>
  <c r="BM526" i="1" s="1"/>
  <c r="BI505" i="1"/>
  <c r="BI526" i="1" s="1"/>
  <c r="BE505" i="1"/>
  <c r="BE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A503" i="1"/>
  <c r="BV520" i="1"/>
  <c r="BV541" i="1" s="1"/>
  <c r="BF520" i="1"/>
  <c r="BF541" i="1" s="1"/>
  <c r="AP520" i="1"/>
  <c r="AP541" i="1" s="1"/>
  <c r="Z520" i="1"/>
  <c r="Z541" i="1" s="1"/>
  <c r="J520" i="1"/>
  <c r="J541" i="1" s="1"/>
  <c r="BT519" i="1"/>
  <c r="BT540" i="1" s="1"/>
  <c r="BD519" i="1"/>
  <c r="BD540" i="1" s="1"/>
  <c r="AN519" i="1"/>
  <c r="AN540" i="1" s="1"/>
  <c r="X519" i="1"/>
  <c r="X540" i="1" s="1"/>
  <c r="C519" i="1"/>
  <c r="BR518" i="1"/>
  <c r="BR539" i="1" s="1"/>
  <c r="BB518" i="1"/>
  <c r="BB539" i="1" s="1"/>
  <c r="AL518" i="1"/>
  <c r="AL539" i="1" s="1"/>
  <c r="V518" i="1"/>
  <c r="V539" i="1" s="1"/>
  <c r="CF517" i="1"/>
  <c r="CF538" i="1" s="1"/>
  <c r="BP517" i="1"/>
  <c r="BP538" i="1" s="1"/>
  <c r="AZ517" i="1"/>
  <c r="AZ538" i="1" s="1"/>
  <c r="AJ517" i="1"/>
  <c r="AJ538" i="1" s="1"/>
  <c r="T517" i="1"/>
  <c r="T538" i="1" s="1"/>
  <c r="CD516" i="1"/>
  <c r="CD537" i="1" s="1"/>
  <c r="BN516" i="1"/>
  <c r="BN537" i="1" s="1"/>
  <c r="AX516" i="1"/>
  <c r="AX537" i="1" s="1"/>
  <c r="AH516" i="1"/>
  <c r="R516" i="1"/>
  <c r="CB515" i="1"/>
  <c r="CB536" i="1" s="1"/>
  <c r="BL515" i="1"/>
  <c r="BL536" i="1" s="1"/>
  <c r="AV515" i="1"/>
  <c r="AV536" i="1" s="1"/>
  <c r="AF515" i="1"/>
  <c r="AF536" i="1" s="1"/>
  <c r="P515" i="1"/>
  <c r="P536" i="1" s="1"/>
  <c r="CF514" i="1"/>
  <c r="CF535" i="1" s="1"/>
  <c r="BX514" i="1"/>
  <c r="BX535" i="1" s="1"/>
  <c r="BP514" i="1"/>
  <c r="BP535" i="1" s="1"/>
  <c r="BH514" i="1"/>
  <c r="BH535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L535" i="1" s="1"/>
  <c r="CD513" i="1"/>
  <c r="CD534" i="1" s="1"/>
  <c r="BV513" i="1"/>
  <c r="BV534" i="1" s="1"/>
  <c r="BN513" i="1"/>
  <c r="BN534" i="1" s="1"/>
  <c r="BF513" i="1"/>
  <c r="BF534" i="1" s="1"/>
  <c r="AX513" i="1"/>
  <c r="AX534" i="1" s="1"/>
  <c r="AP513" i="1"/>
  <c r="AP534" i="1" s="1"/>
  <c r="AH513" i="1"/>
  <c r="Z513" i="1"/>
  <c r="Z534" i="1" s="1"/>
  <c r="R513" i="1"/>
  <c r="R534" i="1" s="1"/>
  <c r="J513" i="1"/>
  <c r="CB512" i="1"/>
  <c r="CB533" i="1" s="1"/>
  <c r="BT512" i="1"/>
  <c r="BT533" i="1" s="1"/>
  <c r="BL512" i="1"/>
  <c r="BL533" i="1" s="1"/>
  <c r="BD512" i="1"/>
  <c r="BD533" i="1" s="1"/>
  <c r="AV512" i="1"/>
  <c r="AV533" i="1" s="1"/>
  <c r="AN512" i="1"/>
  <c r="AN533" i="1" s="1"/>
  <c r="AF512" i="1"/>
  <c r="X512" i="1"/>
  <c r="X533" i="1" s="1"/>
  <c r="P512" i="1"/>
  <c r="D512" i="1"/>
  <c r="BZ511" i="1"/>
  <c r="BZ532" i="1" s="1"/>
  <c r="BR511" i="1"/>
  <c r="BR532" i="1" s="1"/>
  <c r="BJ511" i="1"/>
  <c r="BJ532" i="1" s="1"/>
  <c r="BB511" i="1"/>
  <c r="BB532" i="1" s="1"/>
  <c r="AT511" i="1"/>
  <c r="AT532" i="1" s="1"/>
  <c r="AL511" i="1"/>
  <c r="AL532" i="1" s="1"/>
  <c r="AD511" i="1"/>
  <c r="V511" i="1"/>
  <c r="V532" i="1" s="1"/>
  <c r="N511" i="1"/>
  <c r="N532" i="1" s="1"/>
  <c r="CF510" i="1"/>
  <c r="CF531" i="1" s="1"/>
  <c r="BX510" i="1"/>
  <c r="BX531" i="1" s="1"/>
  <c r="BP510" i="1"/>
  <c r="BP531" i="1" s="1"/>
  <c r="BH510" i="1"/>
  <c r="BH531" i="1" s="1"/>
  <c r="AZ510" i="1"/>
  <c r="AZ531" i="1" s="1"/>
  <c r="AR510" i="1"/>
  <c r="AR531" i="1" s="1"/>
  <c r="AJ510" i="1"/>
  <c r="AJ531" i="1" s="1"/>
  <c r="AB510" i="1"/>
  <c r="AB531" i="1" s="1"/>
  <c r="T510" i="1"/>
  <c r="L510" i="1"/>
  <c r="CD509" i="1"/>
  <c r="CD530" i="1" s="1"/>
  <c r="BV509" i="1"/>
  <c r="BV530" i="1" s="1"/>
  <c r="BN509" i="1"/>
  <c r="BN530" i="1" s="1"/>
  <c r="BF509" i="1"/>
  <c r="BF530" i="1" s="1"/>
  <c r="AX509" i="1"/>
  <c r="AX530" i="1" s="1"/>
  <c r="AP509" i="1"/>
  <c r="AP530" i="1" s="1"/>
  <c r="AH509" i="1"/>
  <c r="Z509" i="1"/>
  <c r="R509" i="1"/>
  <c r="R530" i="1" s="1"/>
  <c r="J509" i="1"/>
  <c r="CB508" i="1"/>
  <c r="CB529" i="1" s="1"/>
  <c r="BT508" i="1"/>
  <c r="BT529" i="1" s="1"/>
  <c r="BL508" i="1"/>
  <c r="BL529" i="1" s="1"/>
  <c r="BD508" i="1"/>
  <c r="BD529" i="1" s="1"/>
  <c r="AV508" i="1"/>
  <c r="AV529" i="1" s="1"/>
  <c r="AN508" i="1"/>
  <c r="AN529" i="1" s="1"/>
  <c r="AF508" i="1"/>
  <c r="X508" i="1"/>
  <c r="X529" i="1" s="1"/>
  <c r="P508" i="1"/>
  <c r="D508" i="1"/>
  <c r="BZ507" i="1"/>
  <c r="BZ528" i="1" s="1"/>
  <c r="BR507" i="1"/>
  <c r="BR528" i="1" s="1"/>
  <c r="BJ507" i="1"/>
  <c r="BJ528" i="1" s="1"/>
  <c r="BB507" i="1"/>
  <c r="BB528" i="1" s="1"/>
  <c r="AT507" i="1"/>
  <c r="AT528" i="1" s="1"/>
  <c r="AL507" i="1"/>
  <c r="AD507" i="1"/>
  <c r="V507" i="1"/>
  <c r="V528" i="1" s="1"/>
  <c r="N507" i="1"/>
  <c r="N528" i="1" s="1"/>
  <c r="CD505" i="1"/>
  <c r="CD526" i="1" s="1"/>
  <c r="BV505" i="1"/>
  <c r="BV526" i="1" s="1"/>
  <c r="BN505" i="1"/>
  <c r="BN526" i="1" s="1"/>
  <c r="BF505" i="1"/>
  <c r="BF526" i="1" s="1"/>
  <c r="AX505" i="1"/>
  <c r="AX526" i="1" s="1"/>
  <c r="AP505" i="1"/>
  <c r="AP526" i="1" s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BR520" i="1"/>
  <c r="BR541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CF519" i="1"/>
  <c r="CF540" i="1" s="1"/>
  <c r="BP519" i="1"/>
  <c r="BP540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CD518" i="1"/>
  <c r="CD539" i="1" s="1"/>
  <c r="BN518" i="1"/>
  <c r="BN539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CB517" i="1"/>
  <c r="CB538" i="1" s="1"/>
  <c r="BL517" i="1"/>
  <c r="BL538" i="1" s="1"/>
  <c r="AV517" i="1"/>
  <c r="AV538" i="1" s="1"/>
  <c r="AN517" i="1"/>
  <c r="AN538" i="1" s="1"/>
  <c r="AF517" i="1"/>
  <c r="X517" i="1"/>
  <c r="X538" i="1" s="1"/>
  <c r="P517" i="1"/>
  <c r="P538" i="1" s="1"/>
  <c r="C517" i="1"/>
  <c r="BZ516" i="1"/>
  <c r="BZ537" i="1" s="1"/>
  <c r="BJ516" i="1"/>
  <c r="BJ537" i="1" s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BX515" i="1"/>
  <c r="BX536" i="1" s="1"/>
  <c r="BH515" i="1"/>
  <c r="BH536" i="1" s="1"/>
  <c r="AZ515" i="1"/>
  <c r="AZ536" i="1" s="1"/>
  <c r="AR515" i="1"/>
  <c r="AR536" i="1" s="1"/>
  <c r="AJ515" i="1"/>
  <c r="AJ536" i="1" s="1"/>
  <c r="AB515" i="1"/>
  <c r="AB536" i="1" s="1"/>
  <c r="T515" i="1"/>
  <c r="T536" i="1" s="1"/>
  <c r="L515" i="1"/>
  <c r="L536" i="1" s="1"/>
  <c r="D515" i="1"/>
  <c r="CD514" i="1"/>
  <c r="CD535" i="1" s="1"/>
  <c r="BV514" i="1"/>
  <c r="BV535" i="1" s="1"/>
  <c r="BN514" i="1"/>
  <c r="BN535" i="1" s="1"/>
  <c r="BF514" i="1"/>
  <c r="BF535" i="1" s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H535" i="1" s="1"/>
  <c r="AD514" i="1"/>
  <c r="AD535" i="1" s="1"/>
  <c r="Z514" i="1"/>
  <c r="V514" i="1"/>
  <c r="V535" i="1" s="1"/>
  <c r="R514" i="1"/>
  <c r="R535" i="1" s="1"/>
  <c r="N514" i="1"/>
  <c r="N535" i="1" s="1"/>
  <c r="J514" i="1"/>
  <c r="CB513" i="1"/>
  <c r="CB534" i="1" s="1"/>
  <c r="BT513" i="1"/>
  <c r="BT534" i="1" s="1"/>
  <c r="BL513" i="1"/>
  <c r="BL534" i="1" s="1"/>
  <c r="BD513" i="1"/>
  <c r="BD534" i="1" s="1"/>
  <c r="AZ513" i="1"/>
  <c r="AZ534" i="1" s="1"/>
  <c r="AV513" i="1"/>
  <c r="AV534" i="1" s="1"/>
  <c r="AR513" i="1"/>
  <c r="AR534" i="1" s="1"/>
  <c r="AN513" i="1"/>
  <c r="AN534" i="1" s="1"/>
  <c r="AJ513" i="1"/>
  <c r="AJ534" i="1" s="1"/>
  <c r="AF513" i="1"/>
  <c r="AB513" i="1"/>
  <c r="AB534" i="1" s="1"/>
  <c r="X513" i="1"/>
  <c r="X534" i="1" s="1"/>
  <c r="T513" i="1"/>
  <c r="P513" i="1"/>
  <c r="L513" i="1"/>
  <c r="D513" i="1"/>
  <c r="BZ512" i="1"/>
  <c r="BZ533" i="1" s="1"/>
  <c r="BR512" i="1"/>
  <c r="BR533" i="1" s="1"/>
  <c r="BJ512" i="1"/>
  <c r="BJ533" i="1" s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CF511" i="1"/>
  <c r="CF532" i="1" s="1"/>
  <c r="BX511" i="1"/>
  <c r="BX532" i="1" s="1"/>
  <c r="BP511" i="1"/>
  <c r="BP532" i="1" s="1"/>
  <c r="BH511" i="1"/>
  <c r="BH532" i="1" s="1"/>
  <c r="AZ511" i="1"/>
  <c r="AZ532" i="1" s="1"/>
  <c r="AV511" i="1"/>
  <c r="AV532" i="1" s="1"/>
  <c r="AR511" i="1"/>
  <c r="AR532" i="1" s="1"/>
  <c r="AN511" i="1"/>
  <c r="AN532" i="1" s="1"/>
  <c r="AJ511" i="1"/>
  <c r="AJ532" i="1" s="1"/>
  <c r="AF511" i="1"/>
  <c r="AB511" i="1"/>
  <c r="X511" i="1"/>
  <c r="X532" i="1" s="1"/>
  <c r="T511" i="1"/>
  <c r="T532" i="1" s="1"/>
  <c r="P511" i="1"/>
  <c r="L511" i="1"/>
  <c r="D511" i="1"/>
  <c r="CD510" i="1"/>
  <c r="CD531" i="1" s="1"/>
  <c r="BV510" i="1"/>
  <c r="BV531" i="1" s="1"/>
  <c r="BN510" i="1"/>
  <c r="BN531" i="1" s="1"/>
  <c r="BF510" i="1"/>
  <c r="BF531" i="1" s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CB509" i="1"/>
  <c r="CB530" i="1" s="1"/>
  <c r="BT509" i="1"/>
  <c r="BT530" i="1" s="1"/>
  <c r="BL509" i="1"/>
  <c r="BL530" i="1" s="1"/>
  <c r="BD509" i="1"/>
  <c r="BD530" i="1" s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X530" i="1" s="1"/>
  <c r="T509" i="1"/>
  <c r="P509" i="1"/>
  <c r="L509" i="1"/>
  <c r="D509" i="1"/>
  <c r="BZ508" i="1"/>
  <c r="BZ529" i="1" s="1"/>
  <c r="BR508" i="1"/>
  <c r="BR529" i="1" s="1"/>
  <c r="BJ508" i="1"/>
  <c r="BJ529" i="1" s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CF507" i="1"/>
  <c r="CF528" i="1" s="1"/>
  <c r="BX507" i="1"/>
  <c r="BX528" i="1" s="1"/>
  <c r="BP507" i="1"/>
  <c r="BP528" i="1" s="1"/>
  <c r="BH507" i="1"/>
  <c r="BH528" i="1" s="1"/>
  <c r="AZ507" i="1"/>
  <c r="AZ528" i="1" s="1"/>
  <c r="AV507" i="1"/>
  <c r="AV528" i="1" s="1"/>
  <c r="AR507" i="1"/>
  <c r="AR528" i="1" s="1"/>
  <c r="AN507" i="1"/>
  <c r="AJ507" i="1"/>
  <c r="AF507" i="1"/>
  <c r="AB507" i="1"/>
  <c r="X507" i="1"/>
  <c r="X528" i="1" s="1"/>
  <c r="T507" i="1"/>
  <c r="T528" i="1" s="1"/>
  <c r="P507" i="1"/>
  <c r="P528" i="1" s="1"/>
  <c r="L507" i="1"/>
  <c r="D507" i="1"/>
  <c r="CB505" i="1"/>
  <c r="CB526" i="1" s="1"/>
  <c r="BT505" i="1"/>
  <c r="BT526" i="1" s="1"/>
  <c r="BL505" i="1"/>
  <c r="BL526" i="1" s="1"/>
  <c r="BD505" i="1"/>
  <c r="BD526" i="1" s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X526" i="1" s="1"/>
  <c r="T505" i="1"/>
  <c r="P505" i="1"/>
  <c r="P526" i="1" s="1"/>
  <c r="L505" i="1"/>
  <c r="D505" i="1"/>
  <c r="J13" i="1"/>
  <c r="CM13" i="1" s="1"/>
  <c r="M12" i="1"/>
  <c r="J114" i="1"/>
  <c r="CM114" i="1" s="1"/>
  <c r="J191" i="1"/>
  <c r="CM191" i="1" s="1"/>
  <c r="K189" i="1"/>
  <c r="J189" i="1" s="1"/>
  <c r="CM189" i="1" s="1"/>
  <c r="J234" i="1"/>
  <c r="CM234" i="1" s="1"/>
  <c r="J310" i="1"/>
  <c r="K309" i="1"/>
  <c r="J309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J6" i="1"/>
  <c r="CJ5" i="1"/>
  <c r="CJ4" i="1"/>
  <c r="CJ3" i="1"/>
  <c r="CJ2" i="1"/>
  <c r="CJ9" i="1"/>
  <c r="K11" i="1"/>
  <c r="J26" i="1"/>
  <c r="CM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J96" i="1"/>
  <c r="J99" i="1"/>
  <c r="CM99" i="1" s="1"/>
  <c r="K98" i="1"/>
  <c r="M98" i="1"/>
  <c r="M97" i="1" s="1"/>
  <c r="O98" i="1"/>
  <c r="O97" i="1" s="1"/>
  <c r="O96" i="1" s="1"/>
  <c r="Q98" i="1"/>
  <c r="Q97" i="1" s="1"/>
  <c r="S98" i="1"/>
  <c r="S97" i="1" s="1"/>
  <c r="S96" i="1" s="1"/>
  <c r="U98" i="1"/>
  <c r="U97" i="1" s="1"/>
  <c r="W98" i="1"/>
  <c r="W97" i="1" s="1"/>
  <c r="W96" i="1" s="1"/>
  <c r="Y98" i="1"/>
  <c r="Y97" i="1" s="1"/>
  <c r="AA98" i="1"/>
  <c r="AA97" i="1" s="1"/>
  <c r="AA96" i="1" s="1"/>
  <c r="AC98" i="1"/>
  <c r="AC97" i="1" s="1"/>
  <c r="AE98" i="1"/>
  <c r="AE97" i="1" s="1"/>
  <c r="AE96" i="1" s="1"/>
  <c r="AG98" i="1"/>
  <c r="AG97" i="1" s="1"/>
  <c r="AI98" i="1"/>
  <c r="AI97" i="1" s="1"/>
  <c r="AI96" i="1" s="1"/>
  <c r="AK98" i="1"/>
  <c r="AK97" i="1" s="1"/>
  <c r="AM98" i="1"/>
  <c r="AM97" i="1" s="1"/>
  <c r="AM96" i="1" s="1"/>
  <c r="AO98" i="1"/>
  <c r="AO97" i="1" s="1"/>
  <c r="AQ98" i="1"/>
  <c r="AQ97" i="1" s="1"/>
  <c r="AQ96" i="1" s="1"/>
  <c r="AS98" i="1"/>
  <c r="AS97" i="1" s="1"/>
  <c r="AU98" i="1"/>
  <c r="AU97" i="1" s="1"/>
  <c r="AU96" i="1" s="1"/>
  <c r="AW98" i="1"/>
  <c r="AW97" i="1" s="1"/>
  <c r="AY98" i="1"/>
  <c r="AY97" i="1" s="1"/>
  <c r="AY96" i="1" s="1"/>
  <c r="BA98" i="1"/>
  <c r="BA97" i="1" s="1"/>
  <c r="BC98" i="1"/>
  <c r="BC97" i="1" s="1"/>
  <c r="BC96" i="1" s="1"/>
  <c r="BE98" i="1"/>
  <c r="BE97" i="1" s="1"/>
  <c r="BG98" i="1"/>
  <c r="BG97" i="1" s="1"/>
  <c r="BG96" i="1" s="1"/>
  <c r="BI98" i="1"/>
  <c r="BI97" i="1" s="1"/>
  <c r="BK98" i="1"/>
  <c r="BK97" i="1" s="1"/>
  <c r="BK96" i="1" s="1"/>
  <c r="BM98" i="1"/>
  <c r="BM97" i="1" s="1"/>
  <c r="BO98" i="1"/>
  <c r="BO97" i="1" s="1"/>
  <c r="BO96" i="1" s="1"/>
  <c r="BQ98" i="1"/>
  <c r="BQ97" i="1" s="1"/>
  <c r="BS98" i="1"/>
  <c r="BS97" i="1" s="1"/>
  <c r="BS96" i="1" s="1"/>
  <c r="BU98" i="1"/>
  <c r="BU97" i="1" s="1"/>
  <c r="BW98" i="1"/>
  <c r="BW97" i="1" s="1"/>
  <c r="BW96" i="1" s="1"/>
  <c r="BY98" i="1"/>
  <c r="BY97" i="1" s="1"/>
  <c r="CA98" i="1"/>
  <c r="CA97" i="1" s="1"/>
  <c r="CA96" i="1" s="1"/>
  <c r="CC98" i="1"/>
  <c r="CC97" i="1" s="1"/>
  <c r="CE98" i="1"/>
  <c r="CE97" i="1" s="1"/>
  <c r="CE96" i="1" s="1"/>
  <c r="CG98" i="1"/>
  <c r="CG97" i="1" s="1"/>
  <c r="J145" i="1"/>
  <c r="CM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K156" i="1"/>
  <c r="J235" i="1"/>
  <c r="CM235" i="1" s="1"/>
  <c r="J283" i="1"/>
  <c r="CM283" i="1" s="1"/>
  <c r="K282" i="1"/>
  <c r="J419" i="1"/>
  <c r="CM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D8" i="1"/>
  <c r="BA8" i="1"/>
  <c r="BD9" i="1"/>
  <c r="BA9" i="1"/>
  <c r="BA501" i="1" l="1"/>
  <c r="BD501" i="1"/>
  <c r="J478" i="1"/>
  <c r="K470" i="1"/>
  <c r="K417" i="1"/>
  <c r="J418" i="1"/>
  <c r="CM418" i="1" s="1"/>
  <c r="J282" i="1"/>
  <c r="K281" i="1"/>
  <c r="K97" i="1"/>
  <c r="J98" i="1"/>
  <c r="CM98" i="1" s="1"/>
  <c r="J59" i="1"/>
  <c r="CD45" i="1"/>
  <c r="CD44" i="1" s="1"/>
  <c r="BZ45" i="1"/>
  <c r="BZ44" i="1" s="1"/>
  <c r="BZ24" i="1" s="1"/>
  <c r="BV45" i="1"/>
  <c r="BV44" i="1" s="1"/>
  <c r="BR45" i="1"/>
  <c r="BR44" i="1" s="1"/>
  <c r="BR24" i="1" s="1"/>
  <c r="BN45" i="1"/>
  <c r="BN44" i="1" s="1"/>
  <c r="BJ45" i="1"/>
  <c r="BJ44" i="1" s="1"/>
  <c r="BJ24" i="1" s="1"/>
  <c r="BF45" i="1"/>
  <c r="BF44" i="1" s="1"/>
  <c r="BB45" i="1"/>
  <c r="BB44" i="1" s="1"/>
  <c r="AX45" i="1"/>
  <c r="AX44" i="1" s="1"/>
  <c r="AT45" i="1"/>
  <c r="AT44" i="1" s="1"/>
  <c r="AP45" i="1"/>
  <c r="AP44" i="1" s="1"/>
  <c r="AL45" i="1"/>
  <c r="AL44" i="1" s="1"/>
  <c r="AH45" i="1"/>
  <c r="AH44" i="1" s="1"/>
  <c r="AD45" i="1"/>
  <c r="AD44" i="1" s="1"/>
  <c r="Z45" i="1"/>
  <c r="Z44" i="1" s="1"/>
  <c r="V45" i="1"/>
  <c r="V44" i="1" s="1"/>
  <c r="R45" i="1"/>
  <c r="R44" i="1" s="1"/>
  <c r="N45" i="1"/>
  <c r="N44" i="1" s="1"/>
  <c r="J46" i="1"/>
  <c r="K45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W24" i="1"/>
  <c r="S24" i="1"/>
  <c r="O24" i="1"/>
  <c r="J25" i="1"/>
  <c r="J505" i="1" s="1"/>
  <c r="J510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I503" i="1"/>
  <c r="AG503" i="1"/>
  <c r="AG524" i="1" s="1"/>
  <c r="AE503" i="1"/>
  <c r="AC503" i="1"/>
  <c r="AA503" i="1"/>
  <c r="Y503" i="1"/>
  <c r="Y524" i="1" s="1"/>
  <c r="W503" i="1"/>
  <c r="W524" i="1" s="1"/>
  <c r="U503" i="1"/>
  <c r="S503" i="1"/>
  <c r="Q503" i="1"/>
  <c r="Q524" i="1" s="1"/>
  <c r="O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D503" i="1"/>
  <c r="Z503" i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F503" i="1"/>
  <c r="AB503" i="1"/>
  <c r="X503" i="1"/>
  <c r="X524" i="1" s="1"/>
  <c r="T503" i="1"/>
  <c r="P503" i="1"/>
  <c r="L503" i="1"/>
  <c r="C503" i="1"/>
  <c r="Q526" i="1"/>
  <c r="Y526" i="1"/>
  <c r="AG526" i="1"/>
  <c r="AO526" i="1"/>
  <c r="CG505" i="1"/>
  <c r="CG526" i="1" s="1"/>
  <c r="CG507" i="1"/>
  <c r="CG528" i="1" s="1"/>
  <c r="AO530" i="1"/>
  <c r="CG509" i="1"/>
  <c r="CG530" i="1" s="1"/>
  <c r="K510" i="1"/>
  <c r="K531" i="1" s="1"/>
  <c r="Q532" i="1"/>
  <c r="AG532" i="1"/>
  <c r="CG511" i="1"/>
  <c r="CG532" i="1" s="1"/>
  <c r="Q534" i="1"/>
  <c r="Y534" i="1"/>
  <c r="AG534" i="1"/>
  <c r="CG513" i="1"/>
  <c r="CG534" i="1" s="1"/>
  <c r="AG537" i="1"/>
  <c r="CG516" i="1"/>
  <c r="CG537" i="1" s="1"/>
  <c r="CG518" i="1"/>
  <c r="CG539" i="1" s="1"/>
  <c r="CG520" i="1"/>
  <c r="CG541" i="1" s="1"/>
  <c r="J393" i="1"/>
  <c r="K392" i="1"/>
  <c r="J392" i="1" s="1"/>
  <c r="J516" i="1" s="1"/>
  <c r="J364" i="1"/>
  <c r="K336" i="1"/>
  <c r="J336" i="1" s="1"/>
  <c r="CM336" i="1" s="1"/>
  <c r="C523" i="1"/>
  <c r="B523" i="1"/>
  <c r="J156" i="1"/>
  <c r="CM156" i="1" s="1"/>
  <c r="K155" i="1"/>
  <c r="J135" i="1"/>
  <c r="CM135" i="1" s="1"/>
  <c r="CG96" i="1"/>
  <c r="CC96" i="1"/>
  <c r="CC507" i="1" s="1"/>
  <c r="CC528" i="1" s="1"/>
  <c r="BY96" i="1"/>
  <c r="BY507" i="1" s="1"/>
  <c r="BY528" i="1" s="1"/>
  <c r="BU96" i="1"/>
  <c r="BU507" i="1" s="1"/>
  <c r="BU528" i="1" s="1"/>
  <c r="BQ96" i="1"/>
  <c r="BQ507" i="1" s="1"/>
  <c r="BQ528" i="1" s="1"/>
  <c r="BM96" i="1"/>
  <c r="BM507" i="1" s="1"/>
  <c r="BM528" i="1" s="1"/>
  <c r="BI96" i="1"/>
  <c r="BI507" i="1" s="1"/>
  <c r="BI528" i="1" s="1"/>
  <c r="BE96" i="1"/>
  <c r="BE507" i="1" s="1"/>
  <c r="BE528" i="1" s="1"/>
  <c r="BA96" i="1"/>
  <c r="BA507" i="1" s="1"/>
  <c r="BA528" i="1" s="1"/>
  <c r="AW96" i="1"/>
  <c r="AW507" i="1" s="1"/>
  <c r="AW528" i="1" s="1"/>
  <c r="AS96" i="1"/>
  <c r="AS507" i="1" s="1"/>
  <c r="AS528" i="1" s="1"/>
  <c r="AO96" i="1"/>
  <c r="AO507" i="1" s="1"/>
  <c r="AK96" i="1"/>
  <c r="AK507" i="1" s="1"/>
  <c r="AG96" i="1"/>
  <c r="AG507" i="1" s="1"/>
  <c r="AC96" i="1"/>
  <c r="AC507" i="1" s="1"/>
  <c r="Y96" i="1"/>
  <c r="Y507" i="1" s="1"/>
  <c r="U96" i="1"/>
  <c r="U507" i="1" s="1"/>
  <c r="Q96" i="1"/>
  <c r="Q507" i="1" s="1"/>
  <c r="M96" i="1"/>
  <c r="M507" i="1" s="1"/>
  <c r="CF45" i="1"/>
  <c r="CF44" i="1" s="1"/>
  <c r="CB45" i="1"/>
  <c r="CB44" i="1" s="1"/>
  <c r="CB24" i="1" s="1"/>
  <c r="BX45" i="1"/>
  <c r="BX44" i="1" s="1"/>
  <c r="BT45" i="1"/>
  <c r="BT44" i="1" s="1"/>
  <c r="BT24" i="1" s="1"/>
  <c r="BP45" i="1"/>
  <c r="BP44" i="1" s="1"/>
  <c r="BL45" i="1"/>
  <c r="BL44" i="1" s="1"/>
  <c r="BL24" i="1" s="1"/>
  <c r="BH45" i="1"/>
  <c r="BH44" i="1" s="1"/>
  <c r="BD45" i="1"/>
  <c r="BD44" i="1" s="1"/>
  <c r="BD24" i="1" s="1"/>
  <c r="AZ45" i="1"/>
  <c r="AZ44" i="1" s="1"/>
  <c r="AV45" i="1"/>
  <c r="AV44" i="1" s="1"/>
  <c r="AV24" i="1" s="1"/>
  <c r="AR45" i="1"/>
  <c r="AR44" i="1" s="1"/>
  <c r="AN45" i="1"/>
  <c r="AN44" i="1" s="1"/>
  <c r="AN24" i="1" s="1"/>
  <c r="AJ45" i="1"/>
  <c r="AJ44" i="1" s="1"/>
  <c r="AF45" i="1"/>
  <c r="AF44" i="1" s="1"/>
  <c r="AF24" i="1" s="1"/>
  <c r="AB45" i="1"/>
  <c r="AB44" i="1" s="1"/>
  <c r="X45" i="1"/>
  <c r="X44" i="1" s="1"/>
  <c r="X24" i="1" s="1"/>
  <c r="T45" i="1"/>
  <c r="T44" i="1" s="1"/>
  <c r="P45" i="1"/>
  <c r="P44" i="1" s="1"/>
  <c r="P24" i="1" s="1"/>
  <c r="L45" i="1"/>
  <c r="L44" i="1" s="1"/>
  <c r="CG24" i="1"/>
  <c r="CG10" i="1" s="1"/>
  <c r="CC24" i="1"/>
  <c r="CC10" i="1" s="1"/>
  <c r="CC502" i="1" s="1"/>
  <c r="CC523" i="1" s="1"/>
  <c r="BY24" i="1"/>
  <c r="BY10" i="1" s="1"/>
  <c r="BY502" i="1" s="1"/>
  <c r="BY523" i="1" s="1"/>
  <c r="BU24" i="1"/>
  <c r="BU10" i="1" s="1"/>
  <c r="BU502" i="1" s="1"/>
  <c r="BU523" i="1" s="1"/>
  <c r="BQ24" i="1"/>
  <c r="BQ10" i="1" s="1"/>
  <c r="BQ502" i="1" s="1"/>
  <c r="BQ523" i="1" s="1"/>
  <c r="BM24" i="1"/>
  <c r="BM10" i="1" s="1"/>
  <c r="BM502" i="1" s="1"/>
  <c r="BM523" i="1" s="1"/>
  <c r="BI24" i="1"/>
  <c r="BI10" i="1" s="1"/>
  <c r="BI502" i="1" s="1"/>
  <c r="BI523" i="1" s="1"/>
  <c r="BE24" i="1"/>
  <c r="BE10" i="1" s="1"/>
  <c r="BE502" i="1" s="1"/>
  <c r="BE523" i="1" s="1"/>
  <c r="BA24" i="1"/>
  <c r="BA10" i="1" s="1"/>
  <c r="BA502" i="1" s="1"/>
  <c r="BA523" i="1" s="1"/>
  <c r="AW24" i="1"/>
  <c r="AW10" i="1" s="1"/>
  <c r="AW502" i="1" s="1"/>
  <c r="AW523" i="1" s="1"/>
  <c r="AS24" i="1"/>
  <c r="AS10" i="1" s="1"/>
  <c r="AS502" i="1" s="1"/>
  <c r="AS523" i="1" s="1"/>
  <c r="AO24" i="1"/>
  <c r="AO10" i="1" s="1"/>
  <c r="AO502" i="1" s="1"/>
  <c r="AO523" i="1" s="1"/>
  <c r="AK24" i="1"/>
  <c r="AK10" i="1" s="1"/>
  <c r="AK502" i="1" s="1"/>
  <c r="AK523" i="1" s="1"/>
  <c r="AG24" i="1"/>
  <c r="AG10" i="1" s="1"/>
  <c r="AG502" i="1" s="1"/>
  <c r="AG523" i="1" s="1"/>
  <c r="AC24" i="1"/>
  <c r="AC10" i="1" s="1"/>
  <c r="AC502" i="1" s="1"/>
  <c r="AC523" i="1" s="1"/>
  <c r="Y24" i="1"/>
  <c r="Y10" i="1" s="1"/>
  <c r="Y502" i="1" s="1"/>
  <c r="Y523" i="1" s="1"/>
  <c r="U24" i="1"/>
  <c r="U10" i="1" s="1"/>
  <c r="U502" i="1" s="1"/>
  <c r="U523" i="1" s="1"/>
  <c r="Q24" i="1"/>
  <c r="Q10" i="1" s="1"/>
  <c r="Q502" i="1" s="1"/>
  <c r="Q523" i="1" s="1"/>
  <c r="M24" i="1"/>
  <c r="M504" i="1" s="1"/>
  <c r="M525" i="1" s="1"/>
  <c r="J12" i="1"/>
  <c r="M11" i="1"/>
  <c r="M10" i="1" s="1"/>
  <c r="M502" i="1" s="1"/>
  <c r="M523" i="1" s="1"/>
  <c r="BH505" i="1"/>
  <c r="BH526" i="1" s="1"/>
  <c r="BP505" i="1"/>
  <c r="BP526" i="1" s="1"/>
  <c r="BX505" i="1"/>
  <c r="BX526" i="1" s="1"/>
  <c r="CF505" i="1"/>
  <c r="CF526" i="1" s="1"/>
  <c r="BR506" i="1"/>
  <c r="BR527" i="1" s="1"/>
  <c r="BD507" i="1"/>
  <c r="BD528" i="1" s="1"/>
  <c r="BL507" i="1"/>
  <c r="BL528" i="1" s="1"/>
  <c r="BT507" i="1"/>
  <c r="BT528" i="1" s="1"/>
  <c r="CB507" i="1"/>
  <c r="CB528" i="1" s="1"/>
  <c r="BF508" i="1"/>
  <c r="BF529" i="1" s="1"/>
  <c r="BN508" i="1"/>
  <c r="BN529" i="1" s="1"/>
  <c r="BV508" i="1"/>
  <c r="BV529" i="1" s="1"/>
  <c r="CD508" i="1"/>
  <c r="CD529" i="1" s="1"/>
  <c r="BH509" i="1"/>
  <c r="BH530" i="1" s="1"/>
  <c r="BP509" i="1"/>
  <c r="BP530" i="1" s="1"/>
  <c r="BX509" i="1"/>
  <c r="BX530" i="1" s="1"/>
  <c r="CF509" i="1"/>
  <c r="CF530" i="1" s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BF512" i="1"/>
  <c r="BF533" i="1" s="1"/>
  <c r="BN512" i="1"/>
  <c r="BN533" i="1" s="1"/>
  <c r="BV512" i="1"/>
  <c r="BV533" i="1" s="1"/>
  <c r="CD512" i="1"/>
  <c r="CD533" i="1" s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N505" i="1"/>
  <c r="N526" i="1" s="1"/>
  <c r="V505" i="1"/>
  <c r="V526" i="1" s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X506" i="1"/>
  <c r="X527" i="1" s="1"/>
  <c r="AN506" i="1"/>
  <c r="AN527" i="1" s="1"/>
  <c r="BD506" i="1"/>
  <c r="BD527" i="1" s="1"/>
  <c r="BT506" i="1"/>
  <c r="BT527" i="1" s="1"/>
  <c r="R507" i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T508" i="1"/>
  <c r="AB508" i="1"/>
  <c r="AB529" i="1" s="1"/>
  <c r="AJ508" i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AB512" i="1"/>
  <c r="AJ512" i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Q504" i="1"/>
  <c r="Q525" i="1" s="1"/>
  <c r="Y504" i="1"/>
  <c r="Y525" i="1" s="1"/>
  <c r="AG504" i="1"/>
  <c r="AG525" i="1" s="1"/>
  <c r="AO504" i="1"/>
  <c r="AO525" i="1" s="1"/>
  <c r="AW504" i="1"/>
  <c r="AW525" i="1" s="1"/>
  <c r="BE504" i="1"/>
  <c r="BE525" i="1" s="1"/>
  <c r="BM504" i="1"/>
  <c r="BM525" i="1" s="1"/>
  <c r="BU504" i="1"/>
  <c r="BU525" i="1" s="1"/>
  <c r="CC504" i="1"/>
  <c r="CC525" i="1" s="1"/>
  <c r="K505" i="1"/>
  <c r="K526" i="1" s="1"/>
  <c r="O505" i="1"/>
  <c r="S505" i="1"/>
  <c r="W505" i="1"/>
  <c r="W526" i="1" s="1"/>
  <c r="AA505" i="1"/>
  <c r="AE505" i="1"/>
  <c r="AI505" i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W507" i="1"/>
  <c r="W528" i="1" s="1"/>
  <c r="AA507" i="1"/>
  <c r="AE507" i="1"/>
  <c r="AI507" i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Y508" i="1"/>
  <c r="Y529" i="1" s="1"/>
  <c r="AC508" i="1"/>
  <c r="AG508" i="1"/>
  <c r="AG529" i="1" s="1"/>
  <c r="AK508" i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M531" i="1" s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Y512" i="1"/>
  <c r="Y533" i="1" s="1"/>
  <c r="AC512" i="1"/>
  <c r="AG512" i="1"/>
  <c r="AG533" i="1" s="1"/>
  <c r="AK512" i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S513" i="1"/>
  <c r="W513" i="1"/>
  <c r="W534" i="1" s="1"/>
  <c r="AA513" i="1"/>
  <c r="AE513" i="1"/>
  <c r="AI513" i="1"/>
  <c r="AM513" i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T516" i="1"/>
  <c r="T537" i="1" s="1"/>
  <c r="AB516" i="1"/>
  <c r="AJ516" i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S516" i="1"/>
  <c r="W516" i="1"/>
  <c r="W537" i="1" s="1"/>
  <c r="AA516" i="1"/>
  <c r="AE516" i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BE9" i="1"/>
  <c r="AZ9" i="1"/>
  <c r="BE8" i="1"/>
  <c r="AZ8" i="1"/>
  <c r="AZ501" i="1" l="1"/>
  <c r="BE501" i="1"/>
  <c r="BG2" i="1"/>
  <c r="P10" i="1"/>
  <c r="P502" i="1" s="1"/>
  <c r="P504" i="1"/>
  <c r="X10" i="1"/>
  <c r="X502" i="1" s="1"/>
  <c r="X523" i="1" s="1"/>
  <c r="X504" i="1"/>
  <c r="X525" i="1" s="1"/>
  <c r="AF10" i="1"/>
  <c r="AF502" i="1" s="1"/>
  <c r="AF504" i="1"/>
  <c r="AN10" i="1"/>
  <c r="AN502" i="1" s="1"/>
  <c r="AN504" i="1"/>
  <c r="AV10" i="1"/>
  <c r="AV502" i="1" s="1"/>
  <c r="AV523" i="1" s="1"/>
  <c r="AV504" i="1"/>
  <c r="AV525" i="1" s="1"/>
  <c r="BD10" i="1"/>
  <c r="BD502" i="1" s="1"/>
  <c r="BD523" i="1" s="1"/>
  <c r="BD504" i="1"/>
  <c r="BD525" i="1" s="1"/>
  <c r="BL10" i="1"/>
  <c r="BL502" i="1" s="1"/>
  <c r="BL523" i="1" s="1"/>
  <c r="BL504" i="1"/>
  <c r="BL525" i="1" s="1"/>
  <c r="BT10" i="1"/>
  <c r="BT502" i="1" s="1"/>
  <c r="BT523" i="1" s="1"/>
  <c r="BT504" i="1"/>
  <c r="BT525" i="1" s="1"/>
  <c r="CB10" i="1"/>
  <c r="CB502" i="1" s="1"/>
  <c r="CB523" i="1" s="1"/>
  <c r="CB504" i="1"/>
  <c r="CB525" i="1" s="1"/>
  <c r="M528" i="1"/>
  <c r="U528" i="1"/>
  <c r="AC528" i="1"/>
  <c r="AK528" i="1"/>
  <c r="J155" i="1"/>
  <c r="J508" i="1" s="1"/>
  <c r="K508" i="1"/>
  <c r="K529" i="1" s="1"/>
  <c r="U537" i="1"/>
  <c r="M537" i="1"/>
  <c r="AC530" i="1"/>
  <c r="U530" i="1"/>
  <c r="M530" i="1"/>
  <c r="AF524" i="1"/>
  <c r="C524" i="1"/>
  <c r="D524" i="1"/>
  <c r="M503" i="1"/>
  <c r="M524" i="1" s="1"/>
  <c r="U524" i="1"/>
  <c r="AC524" i="1"/>
  <c r="AK524" i="1"/>
  <c r="O10" i="1"/>
  <c r="O502" i="1" s="1"/>
  <c r="O504" i="1"/>
  <c r="W10" i="1"/>
  <c r="W502" i="1" s="1"/>
  <c r="W523" i="1" s="1"/>
  <c r="W504" i="1"/>
  <c r="W525" i="1" s="1"/>
  <c r="AE10" i="1"/>
  <c r="AE502" i="1" s="1"/>
  <c r="AE504" i="1"/>
  <c r="AM10" i="1"/>
  <c r="AM502" i="1" s="1"/>
  <c r="AM504" i="1"/>
  <c r="AU10" i="1"/>
  <c r="AU502" i="1" s="1"/>
  <c r="AU523" i="1" s="1"/>
  <c r="AU504" i="1"/>
  <c r="AU525" i="1" s="1"/>
  <c r="BC10" i="1"/>
  <c r="BC504" i="1"/>
  <c r="BC525" i="1" s="1"/>
  <c r="BK10" i="1"/>
  <c r="BK502" i="1" s="1"/>
  <c r="BK523" i="1" s="1"/>
  <c r="BK504" i="1"/>
  <c r="BK525" i="1" s="1"/>
  <c r="BS10" i="1"/>
  <c r="BS502" i="1" s="1"/>
  <c r="BS523" i="1" s="1"/>
  <c r="BS504" i="1"/>
  <c r="BS525" i="1" s="1"/>
  <c r="CA10" i="1"/>
  <c r="CA502" i="1" s="1"/>
  <c r="CA523" i="1" s="1"/>
  <c r="CA504" i="1"/>
  <c r="CA525" i="1" s="1"/>
  <c r="J45" i="1"/>
  <c r="K44" i="1"/>
  <c r="N506" i="1"/>
  <c r="N527" i="1" s="1"/>
  <c r="N24" i="1"/>
  <c r="V506" i="1"/>
  <c r="V527" i="1" s="1"/>
  <c r="V24" i="1"/>
  <c r="AD506" i="1"/>
  <c r="AD527" i="1" s="1"/>
  <c r="AD24" i="1"/>
  <c r="AL506" i="1"/>
  <c r="AL527" i="1" s="1"/>
  <c r="AL24" i="1"/>
  <c r="AT506" i="1"/>
  <c r="AT527" i="1" s="1"/>
  <c r="AT24" i="1"/>
  <c r="BB506" i="1"/>
  <c r="BB527" i="1" s="1"/>
  <c r="BB24" i="1"/>
  <c r="BJ504" i="1"/>
  <c r="BJ525" i="1" s="1"/>
  <c r="BJ10" i="1"/>
  <c r="BJ502" i="1" s="1"/>
  <c r="BJ523" i="1" s="1"/>
  <c r="BR504" i="1"/>
  <c r="BR525" i="1" s="1"/>
  <c r="BR10" i="1"/>
  <c r="BR502" i="1" s="1"/>
  <c r="BR523" i="1" s="1"/>
  <c r="BZ504" i="1"/>
  <c r="BZ525" i="1" s="1"/>
  <c r="BZ10" i="1"/>
  <c r="BZ502" i="1" s="1"/>
  <c r="BZ523" i="1" s="1"/>
  <c r="K96" i="1"/>
  <c r="J97" i="1"/>
  <c r="CM97" i="1" s="1"/>
  <c r="J417" i="1"/>
  <c r="K517" i="1"/>
  <c r="K538" i="1" s="1"/>
  <c r="AX2" i="1"/>
  <c r="M540" i="1"/>
  <c r="AE537" i="1"/>
  <c r="AM534" i="1"/>
  <c r="O534" i="1"/>
  <c r="AK533" i="1"/>
  <c r="AC533" i="1"/>
  <c r="U533" i="1"/>
  <c r="M533" i="1"/>
  <c r="AE530" i="1"/>
  <c r="AK529" i="1"/>
  <c r="AC529" i="1"/>
  <c r="U529" i="1"/>
  <c r="M529" i="1"/>
  <c r="AE526" i="1"/>
  <c r="CG504" i="1"/>
  <c r="CG525" i="1" s="1"/>
  <c r="BY504" i="1"/>
  <c r="BY525" i="1" s="1"/>
  <c r="BQ504" i="1"/>
  <c r="BQ525" i="1" s="1"/>
  <c r="BI504" i="1"/>
  <c r="BI525" i="1" s="1"/>
  <c r="BA504" i="1"/>
  <c r="BA525" i="1" s="1"/>
  <c r="AS504" i="1"/>
  <c r="AS525" i="1" s="1"/>
  <c r="AK504" i="1"/>
  <c r="AK525" i="1" s="1"/>
  <c r="AC504" i="1"/>
  <c r="AC525" i="1" s="1"/>
  <c r="U504" i="1"/>
  <c r="U525" i="1" s="1"/>
  <c r="CB506" i="1"/>
  <c r="CB527" i="1" s="1"/>
  <c r="BL506" i="1"/>
  <c r="BL527" i="1" s="1"/>
  <c r="AV506" i="1"/>
  <c r="AV527" i="1" s="1"/>
  <c r="AF506" i="1"/>
  <c r="AF527" i="1" s="1"/>
  <c r="P506" i="1"/>
  <c r="P527" i="1" s="1"/>
  <c r="BZ506" i="1"/>
  <c r="BZ527" i="1" s="1"/>
  <c r="BJ506" i="1"/>
  <c r="BJ527" i="1" s="1"/>
  <c r="L506" i="1"/>
  <c r="L527" i="1" s="1"/>
  <c r="L24" i="1"/>
  <c r="T506" i="1"/>
  <c r="T527" i="1" s="1"/>
  <c r="T24" i="1"/>
  <c r="AB506" i="1"/>
  <c r="AB527" i="1" s="1"/>
  <c r="AB24" i="1"/>
  <c r="AJ506" i="1"/>
  <c r="AJ527" i="1" s="1"/>
  <c r="AJ24" i="1"/>
  <c r="AR506" i="1"/>
  <c r="AR527" i="1" s="1"/>
  <c r="AR24" i="1"/>
  <c r="AZ506" i="1"/>
  <c r="AZ527" i="1" s="1"/>
  <c r="AZ24" i="1"/>
  <c r="BH506" i="1"/>
  <c r="BH527" i="1" s="1"/>
  <c r="BH24" i="1"/>
  <c r="BP506" i="1"/>
  <c r="BP527" i="1" s="1"/>
  <c r="BP24" i="1"/>
  <c r="BX506" i="1"/>
  <c r="BX527" i="1" s="1"/>
  <c r="BX24" i="1"/>
  <c r="CF506" i="1"/>
  <c r="CF527" i="1" s="1"/>
  <c r="CF24" i="1"/>
  <c r="Q528" i="1"/>
  <c r="Y528" i="1"/>
  <c r="AG528" i="1"/>
  <c r="AO528" i="1"/>
  <c r="AK537" i="1"/>
  <c r="Y537" i="1"/>
  <c r="Q537" i="1"/>
  <c r="AK534" i="1"/>
  <c r="AC534" i="1"/>
  <c r="U534" i="1"/>
  <c r="M534" i="1"/>
  <c r="U532" i="1"/>
  <c r="M532" i="1"/>
  <c r="AG530" i="1"/>
  <c r="Y530" i="1"/>
  <c r="Q530" i="1"/>
  <c r="AK526" i="1"/>
  <c r="AC526" i="1"/>
  <c r="U526" i="1"/>
  <c r="M526" i="1"/>
  <c r="AE524" i="1"/>
  <c r="AM524" i="1"/>
  <c r="J11" i="1"/>
  <c r="J503" i="1" s="1"/>
  <c r="S10" i="1"/>
  <c r="S502" i="1" s="1"/>
  <c r="S523" i="1" s="1"/>
  <c r="S504" i="1"/>
  <c r="AA10" i="1"/>
  <c r="AA502" i="1" s="1"/>
  <c r="AA504" i="1"/>
  <c r="AI10" i="1"/>
  <c r="AI502" i="1" s="1"/>
  <c r="AI504" i="1"/>
  <c r="AQ10" i="1"/>
  <c r="AQ502" i="1" s="1"/>
  <c r="AQ523" i="1" s="1"/>
  <c r="AQ504" i="1"/>
  <c r="AQ525" i="1" s="1"/>
  <c r="AY10" i="1"/>
  <c r="AY502" i="1" s="1"/>
  <c r="AY523" i="1" s="1"/>
  <c r="AY504" i="1"/>
  <c r="AY525" i="1" s="1"/>
  <c r="BG10" i="1"/>
  <c r="BG502" i="1" s="1"/>
  <c r="BG523" i="1" s="1"/>
  <c r="BG504" i="1"/>
  <c r="BG525" i="1" s="1"/>
  <c r="BO10" i="1"/>
  <c r="BO502" i="1" s="1"/>
  <c r="BO523" i="1" s="1"/>
  <c r="BO504" i="1"/>
  <c r="BO525" i="1" s="1"/>
  <c r="BW10" i="1"/>
  <c r="BW502" i="1" s="1"/>
  <c r="BW523" i="1" s="1"/>
  <c r="BW504" i="1"/>
  <c r="BW525" i="1" s="1"/>
  <c r="CE10" i="1"/>
  <c r="CE502" i="1" s="1"/>
  <c r="CE523" i="1" s="1"/>
  <c r="CE504" i="1"/>
  <c r="CE525" i="1" s="1"/>
  <c r="R24" i="1"/>
  <c r="R506" i="1"/>
  <c r="R527" i="1" s="1"/>
  <c r="Z24" i="1"/>
  <c r="Z506" i="1"/>
  <c r="Z527" i="1" s="1"/>
  <c r="AH24" i="1"/>
  <c r="AH506" i="1"/>
  <c r="AH527" i="1" s="1"/>
  <c r="AP24" i="1"/>
  <c r="AP506" i="1"/>
  <c r="AP527" i="1" s="1"/>
  <c r="AX24" i="1"/>
  <c r="AX506" i="1"/>
  <c r="AX527" i="1" s="1"/>
  <c r="BF24" i="1"/>
  <c r="BF506" i="1"/>
  <c r="BF527" i="1" s="1"/>
  <c r="BN24" i="1"/>
  <c r="BN506" i="1"/>
  <c r="BN527" i="1" s="1"/>
  <c r="BV24" i="1"/>
  <c r="BV506" i="1"/>
  <c r="BV527" i="1" s="1"/>
  <c r="CD24" i="1"/>
  <c r="CD506" i="1"/>
  <c r="CD527" i="1" s="1"/>
  <c r="J281" i="1"/>
  <c r="CM281" i="1" s="1"/>
  <c r="K280" i="1"/>
  <c r="J470" i="1"/>
  <c r="CM470" i="1" s="1"/>
  <c r="K454" i="1"/>
  <c r="BF9" i="1"/>
  <c r="BF8" i="1"/>
  <c r="AY8" i="1"/>
  <c r="AY9" i="1"/>
  <c r="AY501" i="1" l="1"/>
  <c r="BF501" i="1"/>
  <c r="CD10" i="1"/>
  <c r="CD502" i="1" s="1"/>
  <c r="CD523" i="1" s="1"/>
  <c r="CD504" i="1"/>
  <c r="CD525" i="1" s="1"/>
  <c r="BV10" i="1"/>
  <c r="BV502" i="1" s="1"/>
  <c r="BV523" i="1" s="1"/>
  <c r="BV504" i="1"/>
  <c r="BV525" i="1" s="1"/>
  <c r="BN10" i="1"/>
  <c r="BN502" i="1" s="1"/>
  <c r="BN523" i="1" s="1"/>
  <c r="BN504" i="1"/>
  <c r="BN525" i="1" s="1"/>
  <c r="BF10" i="1"/>
  <c r="BF502" i="1" s="1"/>
  <c r="BF523" i="1" s="1"/>
  <c r="BF504" i="1"/>
  <c r="BF525" i="1" s="1"/>
  <c r="AX504" i="1"/>
  <c r="AX525" i="1" s="1"/>
  <c r="AX10" i="1"/>
  <c r="AX502" i="1" s="1"/>
  <c r="AX523" i="1" s="1"/>
  <c r="AP504" i="1"/>
  <c r="AP525" i="1" s="1"/>
  <c r="AP10" i="1"/>
  <c r="AP502" i="1" s="1"/>
  <c r="AP523" i="1" s="1"/>
  <c r="AH504" i="1"/>
  <c r="AH10" i="1"/>
  <c r="AH502" i="1" s="1"/>
  <c r="Z504" i="1"/>
  <c r="Z10" i="1"/>
  <c r="Z502" i="1" s="1"/>
  <c r="R504" i="1"/>
  <c r="R10" i="1"/>
  <c r="R502" i="1" s="1"/>
  <c r="AI523" i="1"/>
  <c r="AI529" i="1"/>
  <c r="AA523" i="1"/>
  <c r="AA535" i="1"/>
  <c r="AA529" i="1"/>
  <c r="S524" i="1"/>
  <c r="S528" i="1"/>
  <c r="AI528" i="1"/>
  <c r="CM417" i="1"/>
  <c r="J517" i="1"/>
  <c r="J96" i="1"/>
  <c r="J507" i="1" s="1"/>
  <c r="K507" i="1"/>
  <c r="K528" i="1" s="1"/>
  <c r="K24" i="1"/>
  <c r="BC502" i="1"/>
  <c r="BC523" i="1" s="1"/>
  <c r="CG502" i="1"/>
  <c r="CG523" i="1" s="1"/>
  <c r="AM523" i="1"/>
  <c r="AM529" i="1"/>
  <c r="AE523" i="1"/>
  <c r="AE529" i="1"/>
  <c r="AE531" i="1"/>
  <c r="AE533" i="1"/>
  <c r="AE538" i="1"/>
  <c r="O523" i="1"/>
  <c r="O529" i="1"/>
  <c r="O531" i="1"/>
  <c r="O538" i="1"/>
  <c r="AN523" i="1"/>
  <c r="AN528" i="1"/>
  <c r="AN526" i="1"/>
  <c r="AN530" i="1"/>
  <c r="AF523" i="1"/>
  <c r="AF526" i="1"/>
  <c r="AF530" i="1"/>
  <c r="AF529" i="1"/>
  <c r="AF533" i="1"/>
  <c r="AF537" i="1"/>
  <c r="AF532" i="1"/>
  <c r="AF534" i="1"/>
  <c r="AF538" i="1"/>
  <c r="AF528" i="1"/>
  <c r="P523" i="1"/>
  <c r="P534" i="1"/>
  <c r="P530" i="1"/>
  <c r="P529" i="1"/>
  <c r="P533" i="1"/>
  <c r="P537" i="1"/>
  <c r="P532" i="1"/>
  <c r="AF531" i="1"/>
  <c r="AA526" i="1"/>
  <c r="O528" i="1"/>
  <c r="AM528" i="1"/>
  <c r="AI530" i="1"/>
  <c r="AE532" i="1"/>
  <c r="AA534" i="1"/>
  <c r="S537" i="1"/>
  <c r="J454" i="1"/>
  <c r="K518" i="1"/>
  <c r="K539" i="1" s="1"/>
  <c r="J280" i="1"/>
  <c r="K515" i="1"/>
  <c r="K536" i="1" s="1"/>
  <c r="AI525" i="1"/>
  <c r="AA525" i="1"/>
  <c r="S525" i="1"/>
  <c r="AI524" i="1"/>
  <c r="AA524" i="1"/>
  <c r="O524" i="1"/>
  <c r="CF10" i="1"/>
  <c r="CF502" i="1" s="1"/>
  <c r="CF523" i="1" s="1"/>
  <c r="CF504" i="1"/>
  <c r="CF525" i="1" s="1"/>
  <c r="BX10" i="1"/>
  <c r="BX502" i="1" s="1"/>
  <c r="BX523" i="1" s="1"/>
  <c r="BX504" i="1"/>
  <c r="BX525" i="1" s="1"/>
  <c r="BP10" i="1"/>
  <c r="BP502" i="1" s="1"/>
  <c r="BP523" i="1" s="1"/>
  <c r="BP504" i="1"/>
  <c r="BP525" i="1" s="1"/>
  <c r="BH10" i="1"/>
  <c r="BH502" i="1" s="1"/>
  <c r="BH523" i="1" s="1"/>
  <c r="BH504" i="1"/>
  <c r="BH525" i="1" s="1"/>
  <c r="AZ10" i="1"/>
  <c r="AZ502" i="1" s="1"/>
  <c r="AZ523" i="1" s="1"/>
  <c r="AZ504" i="1"/>
  <c r="AZ525" i="1" s="1"/>
  <c r="AR10" i="1"/>
  <c r="AR502" i="1" s="1"/>
  <c r="AR523" i="1" s="1"/>
  <c r="AR504" i="1"/>
  <c r="AR525" i="1" s="1"/>
  <c r="AJ10" i="1"/>
  <c r="AJ502" i="1" s="1"/>
  <c r="AJ504" i="1"/>
  <c r="AB10" i="1"/>
  <c r="AB502" i="1" s="1"/>
  <c r="AB504" i="1"/>
  <c r="T10" i="1"/>
  <c r="T502" i="1" s="1"/>
  <c r="T504" i="1"/>
  <c r="L10" i="1"/>
  <c r="L502" i="1" s="1"/>
  <c r="L504" i="1"/>
  <c r="O526" i="1"/>
  <c r="AM526" i="1"/>
  <c r="AA528" i="1"/>
  <c r="O530" i="1"/>
  <c r="AM530" i="1"/>
  <c r="AE534" i="1"/>
  <c r="O537" i="1"/>
  <c r="AW2" i="1"/>
  <c r="BB504" i="1"/>
  <c r="BB525" i="1" s="1"/>
  <c r="BB10" i="1"/>
  <c r="BB502" i="1" s="1"/>
  <c r="BB523" i="1" s="1"/>
  <c r="AT504" i="1"/>
  <c r="AT525" i="1" s="1"/>
  <c r="AT10" i="1"/>
  <c r="AT502" i="1" s="1"/>
  <c r="AT523" i="1" s="1"/>
  <c r="AL10" i="1"/>
  <c r="AL502" i="1" s="1"/>
  <c r="AL504" i="1"/>
  <c r="AD10" i="1"/>
  <c r="AD502" i="1" s="1"/>
  <c r="AD504" i="1"/>
  <c r="V504" i="1"/>
  <c r="V525" i="1" s="1"/>
  <c r="V10" i="1"/>
  <c r="V502" i="1" s="1"/>
  <c r="V523" i="1" s="1"/>
  <c r="N504" i="1"/>
  <c r="N525" i="1" s="1"/>
  <c r="N10" i="1"/>
  <c r="N502" i="1" s="1"/>
  <c r="N523" i="1" s="1"/>
  <c r="J44" i="1"/>
  <c r="J506" i="1" s="1"/>
  <c r="J527" i="1" s="1"/>
  <c r="K506" i="1"/>
  <c r="K527" i="1" s="1"/>
  <c r="AM525" i="1"/>
  <c r="AE525" i="1"/>
  <c r="O525" i="1"/>
  <c r="AN524" i="1"/>
  <c r="P524" i="1"/>
  <c r="AN525" i="1"/>
  <c r="AF525" i="1"/>
  <c r="P525" i="1"/>
  <c r="P531" i="1"/>
  <c r="S526" i="1"/>
  <c r="AI526" i="1"/>
  <c r="AE528" i="1"/>
  <c r="AA530" i="1"/>
  <c r="O532" i="1"/>
  <c r="S534" i="1"/>
  <c r="AI534" i="1"/>
  <c r="AA537" i="1"/>
  <c r="BH2" i="1"/>
  <c r="AX9" i="1"/>
  <c r="BG8" i="1"/>
  <c r="AX8" i="1"/>
  <c r="BG9" i="1"/>
  <c r="AX501" i="1" l="1"/>
  <c r="BG501" i="1"/>
  <c r="AD523" i="1"/>
  <c r="AD533" i="1"/>
  <c r="AD537" i="1"/>
  <c r="AD532" i="1"/>
  <c r="AD529" i="1"/>
  <c r="AD528" i="1"/>
  <c r="AD534" i="1"/>
  <c r="AD526" i="1"/>
  <c r="AD530" i="1"/>
  <c r="AD524" i="1"/>
  <c r="AL523" i="1"/>
  <c r="AL529" i="1"/>
  <c r="AL528" i="1"/>
  <c r="AL533" i="1"/>
  <c r="AL531" i="1"/>
  <c r="AL526" i="1"/>
  <c r="AL524" i="1"/>
  <c r="AL534" i="1"/>
  <c r="L523" i="1"/>
  <c r="L528" i="1"/>
  <c r="L532" i="1"/>
  <c r="L531" i="1"/>
  <c r="L526" i="1"/>
  <c r="L530" i="1"/>
  <c r="L534" i="1"/>
  <c r="L529" i="1"/>
  <c r="L537" i="1"/>
  <c r="L524" i="1"/>
  <c r="T523" i="1"/>
  <c r="T530" i="1"/>
  <c r="T534" i="1"/>
  <c r="T531" i="1"/>
  <c r="T526" i="1"/>
  <c r="T529" i="1"/>
  <c r="T524" i="1"/>
  <c r="T533" i="1"/>
  <c r="AB523" i="1"/>
  <c r="AB526" i="1"/>
  <c r="AB528" i="1"/>
  <c r="AB532" i="1"/>
  <c r="AB537" i="1"/>
  <c r="AB533" i="1"/>
  <c r="AB524" i="1"/>
  <c r="AJ523" i="1"/>
  <c r="AJ528" i="1"/>
  <c r="AJ526" i="1"/>
  <c r="AJ533" i="1"/>
  <c r="AJ524" i="1"/>
  <c r="AJ537" i="1"/>
  <c r="AJ529" i="1"/>
  <c r="CM280" i="1"/>
  <c r="J515" i="1"/>
  <c r="J536" i="1" s="1"/>
  <c r="CM454" i="1"/>
  <c r="J518" i="1"/>
  <c r="J539" i="1" s="1"/>
  <c r="J24" i="1"/>
  <c r="J504" i="1" s="1"/>
  <c r="K504" i="1"/>
  <c r="K525" i="1" s="1"/>
  <c r="K10" i="1"/>
  <c r="R523" i="1"/>
  <c r="R526" i="1"/>
  <c r="R537" i="1"/>
  <c r="R538" i="1"/>
  <c r="R528" i="1"/>
  <c r="R524" i="1"/>
  <c r="Z523" i="1"/>
  <c r="Z530" i="1"/>
  <c r="Z535" i="1"/>
  <c r="Z526" i="1"/>
  <c r="Z529" i="1"/>
  <c r="Z524" i="1"/>
  <c r="Z528" i="1"/>
  <c r="AH523" i="1"/>
  <c r="AH526" i="1"/>
  <c r="AH534" i="1"/>
  <c r="AH537" i="1"/>
  <c r="AH538" i="1"/>
  <c r="AH529" i="1"/>
  <c r="AH533" i="1"/>
  <c r="AH531" i="1"/>
  <c r="AH530" i="1"/>
  <c r="AH532" i="1"/>
  <c r="AH528" i="1"/>
  <c r="AH524" i="1"/>
  <c r="BI2" i="1"/>
  <c r="AD525" i="1"/>
  <c r="AL525" i="1"/>
  <c r="AV2" i="1"/>
  <c r="L525" i="1"/>
  <c r="T525" i="1"/>
  <c r="AB525" i="1"/>
  <c r="AJ525" i="1"/>
  <c r="R525" i="1"/>
  <c r="Z525" i="1"/>
  <c r="AH525" i="1"/>
  <c r="AW8" i="1"/>
  <c r="AW9" i="1"/>
  <c r="BH9" i="1"/>
  <c r="BH8" i="1"/>
  <c r="BH501" i="1" l="1"/>
  <c r="AW501" i="1"/>
  <c r="AU2" i="1"/>
  <c r="BJ2" i="1"/>
  <c r="J10" i="1"/>
  <c r="K502" i="1"/>
  <c r="K523" i="1" s="1"/>
  <c r="AV9" i="1"/>
  <c r="BI9" i="1"/>
  <c r="AV8" i="1"/>
  <c r="BI8" i="1"/>
  <c r="BI501" i="1" l="1"/>
  <c r="AV501" i="1"/>
  <c r="BK2" i="1"/>
  <c r="CM10" i="1"/>
  <c r="J502" i="1"/>
  <c r="AT2" i="1"/>
  <c r="BJ9" i="1"/>
  <c r="BJ8" i="1"/>
  <c r="AU8" i="1"/>
  <c r="AU9" i="1"/>
  <c r="AU501" i="1" l="1"/>
  <c r="BJ501" i="1"/>
  <c r="BL2" i="1"/>
  <c r="AS2" i="1"/>
  <c r="J523" i="1"/>
  <c r="J535" i="1"/>
  <c r="J530" i="1"/>
  <c r="J534" i="1"/>
  <c r="J533" i="1"/>
  <c r="J537" i="1"/>
  <c r="J540" i="1"/>
  <c r="J532" i="1"/>
  <c r="J531" i="1"/>
  <c r="J526" i="1"/>
  <c r="J524" i="1"/>
  <c r="J529" i="1"/>
  <c r="J528" i="1"/>
  <c r="J538" i="1"/>
  <c r="J525" i="1"/>
  <c r="BK8" i="1"/>
  <c r="AT8" i="1"/>
  <c r="BK9" i="1"/>
  <c r="AT9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<sst xmlns="http://schemas.openxmlformats.org/spreadsheetml/2006/main" count="957" uniqueCount="224">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</sst>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I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ספטמבר-2022</v>
          </cell>
        </row>
        <row r="4">
          <cell r="C4" t="str">
            <v>30.9.22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66087.22778151909</v>
          </cell>
        </row>
        <row r="12">
          <cell r="B12" t="str">
            <v>קרן י'</v>
          </cell>
          <cell r="N12">
            <v>1654365.0231916064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J10" sqref="J10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30.9.22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21059495.899769999</v>
      </c>
      <c r="K10" s="56">
        <f t="shared" ref="K10:CG10" si="9">SUM(K11,K24,K392,K417,K454,K486,K494)</f>
        <v>0</v>
      </c>
      <c r="L10" s="56">
        <f t="shared" si="9"/>
        <v>66984.59</v>
      </c>
      <c r="M10" s="56">
        <f t="shared" si="9"/>
        <v>1688928.00963</v>
      </c>
      <c r="N10" s="56">
        <f t="shared" si="9"/>
        <v>0</v>
      </c>
      <c r="O10" s="56">
        <f t="shared" si="9"/>
        <v>500228.97545999999</v>
      </c>
      <c r="P10" s="56">
        <f t="shared" si="9"/>
        <v>306673.90872000001</v>
      </c>
      <c r="Q10" s="56">
        <f t="shared" si="9"/>
        <v>4293299.9986100001</v>
      </c>
      <c r="R10" s="56">
        <f t="shared" si="9"/>
        <v>318850.20387000003</v>
      </c>
      <c r="S10" s="56">
        <f t="shared" si="9"/>
        <v>643278.8264299999</v>
      </c>
      <c r="T10" s="56">
        <f t="shared" si="9"/>
        <v>544831.50788000005</v>
      </c>
      <c r="U10" s="56">
        <f t="shared" si="9"/>
        <v>3421076.0080599999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265345.71116000001</v>
      </c>
      <c r="Z10" s="56">
        <f t="shared" si="9"/>
        <v>497410.32363999996</v>
      </c>
      <c r="AA10" s="56">
        <f t="shared" si="9"/>
        <v>1575874.1826099998</v>
      </c>
      <c r="AB10" s="56">
        <f t="shared" si="9"/>
        <v>328040.15752000001</v>
      </c>
      <c r="AC10" s="56">
        <f t="shared" si="9"/>
        <v>631405.22849999997</v>
      </c>
      <c r="AD10" s="56">
        <f t="shared" si="9"/>
        <v>3015394.8709299997</v>
      </c>
      <c r="AE10" s="56">
        <f t="shared" si="9"/>
        <v>241601.97485</v>
      </c>
      <c r="AF10" s="56">
        <f t="shared" si="9"/>
        <v>115189.75701</v>
      </c>
      <c r="AG10" s="56">
        <f t="shared" si="9"/>
        <v>93941.516790000009</v>
      </c>
      <c r="AH10" s="56">
        <f t="shared" si="9"/>
        <v>189764.739</v>
      </c>
      <c r="AI10" s="56">
        <f t="shared" si="9"/>
        <v>23527.332739999998</v>
      </c>
      <c r="AJ10" s="56">
        <f t="shared" si="9"/>
        <v>148393.35334</v>
      </c>
      <c r="AK10" s="56">
        <f t="shared" si="9"/>
        <v>1588918.06605</v>
      </c>
      <c r="AL10" s="56">
        <f t="shared" si="9"/>
        <v>340574.12174999999</v>
      </c>
      <c r="AM10" s="56">
        <f t="shared" si="9"/>
        <v>156880.45174000002</v>
      </c>
      <c r="AN10" s="56">
        <f t="shared" si="9"/>
        <v>15351.938019999998</v>
      </c>
      <c r="AO10" s="56">
        <f t="shared" si="9"/>
        <v>47730.14546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1847690.7597699994</v>
      </c>
      <c r="K11" s="60">
        <f t="shared" ref="K11:BV11" si="12">SUM(K12,K20)</f>
        <v>0</v>
      </c>
      <c r="L11" s="60">
        <f t="shared" si="12"/>
        <v>7272.71</v>
      </c>
      <c r="M11" s="60">
        <f t="shared" si="12"/>
        <v>93810.299629999994</v>
      </c>
      <c r="N11" s="60">
        <f t="shared" si="12"/>
        <v>0</v>
      </c>
      <c r="O11" s="60">
        <f t="shared" si="12"/>
        <v>22126.64546000004</v>
      </c>
      <c r="P11" s="60">
        <f t="shared" si="12"/>
        <v>43658.758719999998</v>
      </c>
      <c r="Q11" s="60">
        <f t="shared" si="12"/>
        <v>434412.46860999969</v>
      </c>
      <c r="R11" s="60">
        <f t="shared" si="12"/>
        <v>50751.00387</v>
      </c>
      <c r="S11" s="60">
        <f t="shared" si="12"/>
        <v>16491.886429999799</v>
      </c>
      <c r="T11" s="60">
        <f t="shared" si="12"/>
        <v>94389.647880000048</v>
      </c>
      <c r="U11" s="60">
        <f t="shared" si="12"/>
        <v>304903.66805999959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29780.741160000009</v>
      </c>
      <c r="Z11" s="60">
        <f t="shared" si="12"/>
        <v>55781.623640000034</v>
      </c>
      <c r="AA11" s="60">
        <f t="shared" si="12"/>
        <v>90260.762609999772</v>
      </c>
      <c r="AB11" s="60">
        <f t="shared" si="12"/>
        <v>16088.447520000016</v>
      </c>
      <c r="AC11" s="60">
        <f t="shared" si="12"/>
        <v>36963.998499999929</v>
      </c>
      <c r="AD11" s="60">
        <f t="shared" si="12"/>
        <v>143673.02093000017</v>
      </c>
      <c r="AE11" s="60">
        <f t="shared" si="12"/>
        <v>21281.824850000048</v>
      </c>
      <c r="AF11" s="60">
        <f t="shared" si="12"/>
        <v>10767.937009999987</v>
      </c>
      <c r="AG11" s="60">
        <f t="shared" si="12"/>
        <v>13292.576790000021</v>
      </c>
      <c r="AH11" s="60">
        <f t="shared" si="12"/>
        <v>27875.639000000047</v>
      </c>
      <c r="AI11" s="60">
        <f t="shared" si="12"/>
        <v>1101.6527399999991</v>
      </c>
      <c r="AJ11" s="60">
        <f t="shared" si="12"/>
        <v>5517.24334000002</v>
      </c>
      <c r="AK11" s="60">
        <f t="shared" si="12"/>
        <v>259719.36605000007</v>
      </c>
      <c r="AL11" s="60">
        <f t="shared" si="12"/>
        <v>52889.811749999993</v>
      </c>
      <c r="AM11" s="60">
        <f t="shared" si="12"/>
        <v>13634.63174000001</v>
      </c>
      <c r="AN11" s="60">
        <f t="shared" si="12"/>
        <v>589.53801999999905</v>
      </c>
      <c r="AO11" s="60">
        <f t="shared" si="12"/>
        <v>654.85545999999897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1847690.7597699994</v>
      </c>
      <c r="K12" s="60">
        <f t="shared" ref="K12:BB12" si="14">SUM(K13:K19)</f>
        <v>0</v>
      </c>
      <c r="L12" s="60">
        <f t="shared" si="14"/>
        <v>7272.71</v>
      </c>
      <c r="M12" s="60">
        <f t="shared" si="14"/>
        <v>93810.299629999994</v>
      </c>
      <c r="N12" s="60">
        <f t="shared" si="14"/>
        <v>0</v>
      </c>
      <c r="O12" s="60">
        <f t="shared" si="14"/>
        <v>22126.64546000004</v>
      </c>
      <c r="P12" s="60">
        <f t="shared" si="14"/>
        <v>43658.758719999998</v>
      </c>
      <c r="Q12" s="60">
        <f t="shared" si="14"/>
        <v>434412.46860999969</v>
      </c>
      <c r="R12" s="60">
        <f t="shared" si="14"/>
        <v>50751.00387</v>
      </c>
      <c r="S12" s="60">
        <f t="shared" si="14"/>
        <v>16491.886429999799</v>
      </c>
      <c r="T12" s="60">
        <f t="shared" si="14"/>
        <v>94389.647880000048</v>
      </c>
      <c r="U12" s="60">
        <f t="shared" si="14"/>
        <v>304903.66805999959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29780.741160000009</v>
      </c>
      <c r="Z12" s="60">
        <f t="shared" si="14"/>
        <v>55781.623640000034</v>
      </c>
      <c r="AA12" s="60">
        <f t="shared" si="14"/>
        <v>90260.762609999772</v>
      </c>
      <c r="AB12" s="60">
        <f t="shared" si="14"/>
        <v>16088.447520000016</v>
      </c>
      <c r="AC12" s="60">
        <f t="shared" si="14"/>
        <v>36963.998499999929</v>
      </c>
      <c r="AD12" s="60">
        <f t="shared" si="14"/>
        <v>143673.02093000017</v>
      </c>
      <c r="AE12" s="60">
        <f t="shared" si="14"/>
        <v>21281.824850000048</v>
      </c>
      <c r="AF12" s="60">
        <f t="shared" si="14"/>
        <v>10767.937009999987</v>
      </c>
      <c r="AG12" s="60">
        <f t="shared" si="14"/>
        <v>13292.576790000021</v>
      </c>
      <c r="AH12" s="60">
        <f t="shared" si="14"/>
        <v>27875.639000000047</v>
      </c>
      <c r="AI12" s="60">
        <f t="shared" si="14"/>
        <v>1101.6527399999991</v>
      </c>
      <c r="AJ12" s="60">
        <f t="shared" si="14"/>
        <v>5517.24334000002</v>
      </c>
      <c r="AK12" s="60">
        <f t="shared" si="14"/>
        <v>259719.36605000007</v>
      </c>
      <c r="AL12" s="60">
        <f t="shared" si="14"/>
        <v>52889.811749999993</v>
      </c>
      <c r="AM12" s="60">
        <f t="shared" si="14"/>
        <v>13634.63174000001</v>
      </c>
      <c r="AN12" s="60">
        <f t="shared" si="14"/>
        <v>589.53801999999905</v>
      </c>
      <c r="AO12" s="60">
        <f t="shared" si="14"/>
        <v>654.85545999999897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1209652.7197699992</v>
      </c>
      <c r="K13" s="70"/>
      <c r="L13" s="70">
        <v>4711.92</v>
      </c>
      <c r="M13" s="70">
        <f>23746.47+10524.68963</f>
        <v>34271.159630000002</v>
      </c>
      <c r="N13" s="70"/>
      <c r="O13" s="70">
        <f>11120.38+4058.09546000004</f>
        <v>15178.47546000004</v>
      </c>
      <c r="P13" s="70">
        <f>23800.98+545.708719999995</f>
        <v>24346.688719999995</v>
      </c>
      <c r="Q13" s="70">
        <f>269437.28+13341.3886099997</f>
        <v>282778.6686099997</v>
      </c>
      <c r="R13" s="70">
        <f>35814.48+14936.52387</f>
        <v>50751.00387</v>
      </c>
      <c r="S13" s="70">
        <f>13327.64-2992.0335700002</f>
        <v>10335.6064299998</v>
      </c>
      <c r="T13" s="70">
        <f>16830.22+3174.38788000005</f>
        <v>20004.60788000005</v>
      </c>
      <c r="U13" s="70">
        <f>107849.87+3637.41805999958</f>
        <v>111487.28805999957</v>
      </c>
      <c r="V13" s="70"/>
      <c r="W13" s="70"/>
      <c r="X13" s="70"/>
      <c r="Y13" s="70">
        <f>32328.69-3080.59883999999</f>
        <v>29248.091160000007</v>
      </c>
      <c r="Z13" s="70">
        <f>20207.86-2016.09635999997</f>
        <v>18191.76364000003</v>
      </c>
      <c r="AA13" s="70">
        <f>72645.49-293.837390000233</f>
        <v>72351.652609999772</v>
      </c>
      <c r="AB13" s="70">
        <f>15026.21-377.082479999983</f>
        <v>14649.127520000016</v>
      </c>
      <c r="AC13" s="70">
        <f>31373.85+4285.68849999993</f>
        <v>35659.53849999993</v>
      </c>
      <c r="AD13" s="70">
        <f>129922.46+878.560930000152</f>
        <v>130801.02093000016</v>
      </c>
      <c r="AE13" s="70">
        <f>10806.53+1544.41485000005</f>
        <v>12350.944850000051</v>
      </c>
      <c r="AF13" s="70">
        <f>7897.24-74.3829900000128</f>
        <v>7822.857009999987</v>
      </c>
      <c r="AG13" s="70">
        <f>8830.29+1880.93679000002</f>
        <v>10711.226790000021</v>
      </c>
      <c r="AH13" s="70">
        <f>17188.38+1311.22671672326+963.562283276784</f>
        <v>19463.169000000045</v>
      </c>
      <c r="AI13" s="70">
        <f>299.34+143.692739999999</f>
        <v>443.03273999999897</v>
      </c>
      <c r="AJ13" s="70">
        <f>7047.5-1899.18665999998</f>
        <v>5148.3133400000197</v>
      </c>
      <c r="AK13" s="70">
        <f>242209.21+3558.63605000008</f>
        <v>245767.84605000008</v>
      </c>
      <c r="AL13" s="70">
        <f>33547.87+2411.87174999999</f>
        <v>35959.741749999994</v>
      </c>
      <c r="AM13" s="70">
        <f>18432.12-2456.67825999999</f>
        <v>15975.441740000009</v>
      </c>
      <c r="AN13" s="70">
        <f>191.62+397.918019999999</f>
        <v>589.53801999999905</v>
      </c>
      <c r="AO13" s="70">
        <f>321.39+332.605459999999</f>
        <v>653.99545999999896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632828.44999999984</v>
      </c>
      <c r="K14" s="70"/>
      <c r="L14" s="70">
        <v>2560.79</v>
      </c>
      <c r="M14" s="70">
        <v>54329.55</v>
      </c>
      <c r="N14" s="70"/>
      <c r="O14" s="70">
        <v>6948.17</v>
      </c>
      <c r="P14" s="70">
        <v>19312.07</v>
      </c>
      <c r="Q14" s="70">
        <v>151633.79999999999</v>
      </c>
      <c r="R14" s="70"/>
      <c r="S14" s="70">
        <v>6156.28</v>
      </c>
      <c r="T14" s="70">
        <v>74385.039999999994</v>
      </c>
      <c r="U14" s="70">
        <v>193416.38</v>
      </c>
      <c r="V14" s="70"/>
      <c r="W14" s="70"/>
      <c r="X14" s="70"/>
      <c r="Y14" s="70">
        <v>532.65</v>
      </c>
      <c r="Z14" s="70">
        <v>37589.86</v>
      </c>
      <c r="AA14" s="70">
        <v>17909.11</v>
      </c>
      <c r="AB14" s="70">
        <v>1439.32</v>
      </c>
      <c r="AC14" s="70">
        <v>1304.46</v>
      </c>
      <c r="AD14" s="70">
        <v>12872</v>
      </c>
      <c r="AE14" s="70">
        <v>8930.8799999999992</v>
      </c>
      <c r="AF14" s="70">
        <v>2945.08</v>
      </c>
      <c r="AG14" s="70">
        <v>2581.35</v>
      </c>
      <c r="AH14" s="70">
        <v>8412.4699999999993</v>
      </c>
      <c r="AI14" s="70">
        <v>658.62</v>
      </c>
      <c r="AJ14" s="70">
        <v>368.93</v>
      </c>
      <c r="AK14" s="70">
        <v>13951.52</v>
      </c>
      <c r="AL14" s="70">
        <v>16930.07</v>
      </c>
      <c r="AM14" s="70">
        <v>-2340.81</v>
      </c>
      <c r="AN14" s="70"/>
      <c r="AO14" s="70">
        <v>0.86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5209.59</v>
      </c>
      <c r="K15" s="70"/>
      <c r="L15" s="70"/>
      <c r="M15" s="70">
        <v>5209.59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18494783.809999995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59097.979999999996</v>
      </c>
      <c r="M24" s="60">
        <f t="shared" si="18"/>
        <v>1439504.42</v>
      </c>
      <c r="N24" s="60">
        <f t="shared" si="18"/>
        <v>0</v>
      </c>
      <c r="O24" s="60">
        <f t="shared" si="18"/>
        <v>469460.16</v>
      </c>
      <c r="P24" s="60">
        <f t="shared" si="18"/>
        <v>262738.28000000003</v>
      </c>
      <c r="Q24" s="60">
        <f t="shared" si="18"/>
        <v>3595043.16</v>
      </c>
      <c r="R24" s="60">
        <f t="shared" si="18"/>
        <v>257147.29</v>
      </c>
      <c r="S24" s="60">
        <f t="shared" si="18"/>
        <v>619871.80000000005</v>
      </c>
      <c r="T24" s="60">
        <f t="shared" si="18"/>
        <v>450441.86</v>
      </c>
      <c r="U24" s="60">
        <f t="shared" si="18"/>
        <v>3002454.97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233207.29</v>
      </c>
      <c r="Z24" s="60">
        <f t="shared" si="18"/>
        <v>441628.69999999995</v>
      </c>
      <c r="AA24" s="60">
        <f t="shared" si="18"/>
        <v>1456781.96</v>
      </c>
      <c r="AB24" s="60">
        <f t="shared" si="18"/>
        <v>307516.48</v>
      </c>
      <c r="AC24" s="60">
        <f t="shared" si="18"/>
        <v>594441.23</v>
      </c>
      <c r="AD24" s="60">
        <f t="shared" si="18"/>
        <v>2799589.1399999997</v>
      </c>
      <c r="AE24" s="60">
        <f t="shared" si="18"/>
        <v>215883.70999999996</v>
      </c>
      <c r="AF24" s="60">
        <f t="shared" si="18"/>
        <v>102789.47</v>
      </c>
      <c r="AG24" s="60">
        <f t="shared" si="18"/>
        <v>78998.929999999993</v>
      </c>
      <c r="AH24" s="60">
        <f t="shared" si="18"/>
        <v>158810.70999999996</v>
      </c>
      <c r="AI24" s="60">
        <f t="shared" si="18"/>
        <v>22425.68</v>
      </c>
      <c r="AJ24" s="60">
        <f t="shared" si="18"/>
        <v>141833.49</v>
      </c>
      <c r="AK24" s="60">
        <f t="shared" si="18"/>
        <v>1292349.28</v>
      </c>
      <c r="AL24" s="60">
        <f t="shared" si="18"/>
        <v>287684.31</v>
      </c>
      <c r="AM24" s="60">
        <f t="shared" si="18"/>
        <v>143245.82</v>
      </c>
      <c r="AN24" s="60">
        <f t="shared" si="18"/>
        <v>14762.4</v>
      </c>
      <c r="AO24" s="60">
        <f t="shared" si="18"/>
        <v>47075.29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6599525.3599999994</v>
      </c>
      <c r="K25" s="60">
        <f>SUM(K26,K36)</f>
        <v>0</v>
      </c>
      <c r="L25" s="60">
        <f t="shared" ref="L25:BW25" si="20">SUM(L26,L36)</f>
        <v>26898.109999999997</v>
      </c>
      <c r="M25" s="60">
        <f t="shared" si="20"/>
        <v>239573.90999999997</v>
      </c>
      <c r="N25" s="60">
        <f t="shared" si="20"/>
        <v>0</v>
      </c>
      <c r="O25" s="60">
        <f t="shared" si="20"/>
        <v>378006.92</v>
      </c>
      <c r="P25" s="60">
        <f t="shared" si="20"/>
        <v>0</v>
      </c>
      <c r="Q25" s="60">
        <f t="shared" si="20"/>
        <v>864533.38000000012</v>
      </c>
      <c r="R25" s="60">
        <f t="shared" si="20"/>
        <v>253250.42</v>
      </c>
      <c r="S25" s="60">
        <f t="shared" si="20"/>
        <v>499229.22000000003</v>
      </c>
      <c r="T25" s="60">
        <f t="shared" si="20"/>
        <v>55325.5</v>
      </c>
      <c r="U25" s="60">
        <f t="shared" si="20"/>
        <v>1190480.1300000001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206422.88999999998</v>
      </c>
      <c r="Z25" s="60">
        <f t="shared" si="20"/>
        <v>27384.400000000001</v>
      </c>
      <c r="AA25" s="60">
        <f t="shared" si="20"/>
        <v>551515.71</v>
      </c>
      <c r="AB25" s="60">
        <f t="shared" si="20"/>
        <v>248407.89999999997</v>
      </c>
      <c r="AC25" s="60">
        <f t="shared" si="20"/>
        <v>131814.43</v>
      </c>
      <c r="AD25" s="60">
        <f t="shared" si="20"/>
        <v>972067.53</v>
      </c>
      <c r="AE25" s="60">
        <f t="shared" si="20"/>
        <v>37473.82</v>
      </c>
      <c r="AF25" s="60">
        <f t="shared" si="20"/>
        <v>21259.8</v>
      </c>
      <c r="AG25" s="60">
        <f t="shared" si="20"/>
        <v>25583.429999999997</v>
      </c>
      <c r="AH25" s="60">
        <f t="shared" si="20"/>
        <v>64688.46</v>
      </c>
      <c r="AI25" s="60">
        <f t="shared" si="20"/>
        <v>5681.01</v>
      </c>
      <c r="AJ25" s="60">
        <f t="shared" si="20"/>
        <v>115450.19</v>
      </c>
      <c r="AK25" s="60">
        <f t="shared" si="20"/>
        <v>514186.89</v>
      </c>
      <c r="AL25" s="60">
        <f t="shared" si="20"/>
        <v>120610.02</v>
      </c>
      <c r="AM25" s="60">
        <f t="shared" si="20"/>
        <v>36842.36</v>
      </c>
      <c r="AN25" s="60">
        <f t="shared" si="20"/>
        <v>11415.05</v>
      </c>
      <c r="AO25" s="60">
        <f t="shared" si="20"/>
        <v>1423.8799999999999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6595654.3899999978</v>
      </c>
      <c r="K26" s="83">
        <f>SUM(K27,K34:K35)</f>
        <v>0</v>
      </c>
      <c r="L26" s="83">
        <f t="shared" ref="L26:BW26" si="22">SUM(L27,L34:L35)</f>
        <v>26898.109999999997</v>
      </c>
      <c r="M26" s="83">
        <f t="shared" si="22"/>
        <v>239573.90999999997</v>
      </c>
      <c r="N26" s="83">
        <f t="shared" si="22"/>
        <v>0</v>
      </c>
      <c r="O26" s="83">
        <f t="shared" si="22"/>
        <v>378006.92</v>
      </c>
      <c r="P26" s="83">
        <f t="shared" si="22"/>
        <v>0</v>
      </c>
      <c r="Q26" s="83">
        <f t="shared" si="22"/>
        <v>864533.38000000012</v>
      </c>
      <c r="R26" s="83">
        <f t="shared" si="22"/>
        <v>253250.42</v>
      </c>
      <c r="S26" s="83">
        <f t="shared" si="22"/>
        <v>499229.22000000003</v>
      </c>
      <c r="T26" s="83">
        <f t="shared" si="22"/>
        <v>55325.5</v>
      </c>
      <c r="U26" s="83">
        <f t="shared" si="22"/>
        <v>1190480.1300000001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204949.9</v>
      </c>
      <c r="Z26" s="83">
        <f t="shared" si="22"/>
        <v>27384.400000000001</v>
      </c>
      <c r="AA26" s="83">
        <f t="shared" si="22"/>
        <v>551515.71</v>
      </c>
      <c r="AB26" s="83">
        <f t="shared" si="22"/>
        <v>248084.96999999997</v>
      </c>
      <c r="AC26" s="83">
        <f t="shared" si="22"/>
        <v>131814.43</v>
      </c>
      <c r="AD26" s="83">
        <f t="shared" si="22"/>
        <v>969992.48</v>
      </c>
      <c r="AE26" s="83">
        <f t="shared" si="22"/>
        <v>37473.82</v>
      </c>
      <c r="AF26" s="83">
        <f t="shared" si="22"/>
        <v>21259.8</v>
      </c>
      <c r="AG26" s="83">
        <f t="shared" si="22"/>
        <v>25583.429999999997</v>
      </c>
      <c r="AH26" s="83">
        <f t="shared" si="22"/>
        <v>64688.46</v>
      </c>
      <c r="AI26" s="83">
        <f t="shared" si="22"/>
        <v>5681.01</v>
      </c>
      <c r="AJ26" s="83">
        <f t="shared" si="22"/>
        <v>115450.19</v>
      </c>
      <c r="AK26" s="83">
        <f t="shared" si="22"/>
        <v>514186.89</v>
      </c>
      <c r="AL26" s="83">
        <f t="shared" si="22"/>
        <v>120610.02</v>
      </c>
      <c r="AM26" s="83">
        <f t="shared" si="22"/>
        <v>36842.36</v>
      </c>
      <c r="AN26" s="83">
        <f t="shared" si="22"/>
        <v>11415.05</v>
      </c>
      <c r="AO26" s="83">
        <f t="shared" si="22"/>
        <v>1423.8799999999999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6569459.4699999979</v>
      </c>
      <c r="K27" s="83">
        <f>SUM(K28:K32)</f>
        <v>0</v>
      </c>
      <c r="L27" s="83">
        <f t="shared" ref="L27:BW27" si="25">SUM(L28:L32)</f>
        <v>703.19</v>
      </c>
      <c r="M27" s="83">
        <f t="shared" si="25"/>
        <v>239573.90999999997</v>
      </c>
      <c r="N27" s="83">
        <f t="shared" si="25"/>
        <v>0</v>
      </c>
      <c r="O27" s="83">
        <f t="shared" si="25"/>
        <v>378006.92</v>
      </c>
      <c r="P27" s="83">
        <f t="shared" si="25"/>
        <v>0</v>
      </c>
      <c r="Q27" s="83">
        <f t="shared" si="25"/>
        <v>864533.38000000012</v>
      </c>
      <c r="R27" s="83">
        <f t="shared" si="25"/>
        <v>253250.42</v>
      </c>
      <c r="S27" s="83">
        <f t="shared" si="25"/>
        <v>499229.22000000003</v>
      </c>
      <c r="T27" s="83">
        <f t="shared" si="25"/>
        <v>55325.5</v>
      </c>
      <c r="U27" s="83">
        <f t="shared" si="25"/>
        <v>1190480.1300000001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204949.9</v>
      </c>
      <c r="Z27" s="83">
        <f t="shared" si="25"/>
        <v>27384.400000000001</v>
      </c>
      <c r="AA27" s="83">
        <f t="shared" si="25"/>
        <v>551515.71</v>
      </c>
      <c r="AB27" s="83">
        <f t="shared" si="25"/>
        <v>248084.96999999997</v>
      </c>
      <c r="AC27" s="83">
        <f t="shared" si="25"/>
        <v>131814.43</v>
      </c>
      <c r="AD27" s="83">
        <f t="shared" si="25"/>
        <v>969992.48</v>
      </c>
      <c r="AE27" s="83">
        <f t="shared" si="25"/>
        <v>37473.82</v>
      </c>
      <c r="AF27" s="83">
        <f t="shared" si="25"/>
        <v>21259.8</v>
      </c>
      <c r="AG27" s="83">
        <f t="shared" si="25"/>
        <v>25583.429999999997</v>
      </c>
      <c r="AH27" s="83">
        <f t="shared" si="25"/>
        <v>64688.46</v>
      </c>
      <c r="AI27" s="83">
        <f t="shared" si="25"/>
        <v>5681.01</v>
      </c>
      <c r="AJ27" s="83">
        <f t="shared" si="25"/>
        <v>115450.19</v>
      </c>
      <c r="AK27" s="83">
        <f t="shared" si="25"/>
        <v>514186.89</v>
      </c>
      <c r="AL27" s="83">
        <f t="shared" si="25"/>
        <v>120610.02</v>
      </c>
      <c r="AM27" s="83">
        <f t="shared" si="25"/>
        <v>36842.36</v>
      </c>
      <c r="AN27" s="83">
        <f t="shared" si="25"/>
        <v>11415.05</v>
      </c>
      <c r="AO27" s="83">
        <f t="shared" si="25"/>
        <v>1423.8799999999999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2417499.7200000002</v>
      </c>
      <c r="K28" s="70"/>
      <c r="L28" s="70"/>
      <c r="M28" s="70">
        <v>99793.94</v>
      </c>
      <c r="N28" s="70"/>
      <c r="O28" s="70">
        <v>186649.76</v>
      </c>
      <c r="P28" s="70"/>
      <c r="Q28" s="70">
        <v>427432.4</v>
      </c>
      <c r="R28" s="70"/>
      <c r="S28" s="70">
        <v>218223</v>
      </c>
      <c r="T28" s="70"/>
      <c r="U28" s="70">
        <v>381134.56</v>
      </c>
      <c r="V28" s="70"/>
      <c r="W28" s="70"/>
      <c r="X28" s="70"/>
      <c r="Y28" s="70">
        <v>109508.06</v>
      </c>
      <c r="Z28" s="70"/>
      <c r="AA28" s="70">
        <v>202633.28</v>
      </c>
      <c r="AB28" s="70">
        <v>111219.57</v>
      </c>
      <c r="AC28" s="70">
        <v>214.05</v>
      </c>
      <c r="AD28" s="70">
        <v>346219.82</v>
      </c>
      <c r="AE28" s="70">
        <v>18117.259999999998</v>
      </c>
      <c r="AF28" s="70">
        <v>9254.56</v>
      </c>
      <c r="AG28" s="70">
        <v>10260.98</v>
      </c>
      <c r="AH28" s="70">
        <v>28774.57</v>
      </c>
      <c r="AI28" s="70">
        <v>2254.9499999999998</v>
      </c>
      <c r="AJ28" s="70">
        <v>56307.82</v>
      </c>
      <c r="AK28" s="70">
        <v>197747.03</v>
      </c>
      <c r="AL28" s="70"/>
      <c r="AM28" s="70">
        <v>7120.12</v>
      </c>
      <c r="AN28" s="70">
        <v>4633.99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2477032.3000000003</v>
      </c>
      <c r="K29" s="70"/>
      <c r="L29" s="70"/>
      <c r="M29" s="70">
        <v>76084.12</v>
      </c>
      <c r="N29" s="70"/>
      <c r="O29" s="70">
        <v>94212.57</v>
      </c>
      <c r="P29" s="70"/>
      <c r="Q29" s="70">
        <v>307844.14</v>
      </c>
      <c r="R29" s="70">
        <v>10144.459999999999</v>
      </c>
      <c r="S29" s="70">
        <v>183912.76</v>
      </c>
      <c r="T29" s="70">
        <v>30855</v>
      </c>
      <c r="U29" s="70">
        <v>384158.27</v>
      </c>
      <c r="V29" s="70"/>
      <c r="W29" s="70"/>
      <c r="X29" s="70"/>
      <c r="Y29" s="70">
        <v>95441.84</v>
      </c>
      <c r="Z29" s="70">
        <v>27384.400000000001</v>
      </c>
      <c r="AA29" s="70">
        <v>315979.59999999998</v>
      </c>
      <c r="AB29" s="70">
        <v>116529.9</v>
      </c>
      <c r="AC29" s="70">
        <v>78120.3</v>
      </c>
      <c r="AD29" s="70">
        <v>496093.99</v>
      </c>
      <c r="AE29" s="70">
        <v>8693.18</v>
      </c>
      <c r="AF29" s="70">
        <v>6140.99</v>
      </c>
      <c r="AG29" s="70">
        <v>6510.33</v>
      </c>
      <c r="AH29" s="70">
        <v>16916.88</v>
      </c>
      <c r="AI29" s="70">
        <v>3005.57</v>
      </c>
      <c r="AJ29" s="70">
        <v>52013.97</v>
      </c>
      <c r="AK29" s="70">
        <v>91962.03</v>
      </c>
      <c r="AL29" s="70">
        <v>40216.15</v>
      </c>
      <c r="AM29" s="70">
        <v>28393.34</v>
      </c>
      <c r="AN29" s="70">
        <v>5928.43</v>
      </c>
      <c r="AO29" s="70">
        <v>490.08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395215.13999999996</v>
      </c>
      <c r="K30" s="70"/>
      <c r="L30" s="70"/>
      <c r="M30" s="70">
        <v>14148.4</v>
      </c>
      <c r="N30" s="70"/>
      <c r="O30" s="70">
        <v>15624.48</v>
      </c>
      <c r="P30" s="70"/>
      <c r="Q30" s="70">
        <v>40418.81</v>
      </c>
      <c r="R30" s="70">
        <v>5878.29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351.61</v>
      </c>
      <c r="AC30" s="70"/>
      <c r="AD30" s="70">
        <v>768.71</v>
      </c>
      <c r="AE30" s="70">
        <v>1624.34</v>
      </c>
      <c r="AF30" s="70">
        <v>1136.04</v>
      </c>
      <c r="AG30" s="70">
        <v>1529.85</v>
      </c>
      <c r="AH30" s="70">
        <v>3262.22</v>
      </c>
      <c r="AI30" s="70">
        <v>420.49</v>
      </c>
      <c r="AJ30" s="70">
        <v>7128.4</v>
      </c>
      <c r="AK30" s="70">
        <v>224477.83</v>
      </c>
      <c r="AL30" s="70">
        <v>78445.67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8526.2800000000007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2061.9299999999998</v>
      </c>
      <c r="AC31" s="70"/>
      <c r="AD31" s="70">
        <v>6464.35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1271186.03</v>
      </c>
      <c r="K32" s="70"/>
      <c r="L32" s="70">
        <v>703.19</v>
      </c>
      <c r="M32" s="70">
        <v>49547.45</v>
      </c>
      <c r="N32" s="70"/>
      <c r="O32" s="70">
        <v>81520.11</v>
      </c>
      <c r="P32" s="70"/>
      <c r="Q32" s="70">
        <v>88838.03</v>
      </c>
      <c r="R32" s="70">
        <v>237227.67</v>
      </c>
      <c r="S32" s="70">
        <v>97093.46</v>
      </c>
      <c r="T32" s="70">
        <v>24470.5</v>
      </c>
      <c r="U32" s="70">
        <v>425187.3</v>
      </c>
      <c r="V32" s="70"/>
      <c r="W32" s="70"/>
      <c r="X32" s="70"/>
      <c r="Y32" s="70"/>
      <c r="Z32" s="70"/>
      <c r="AA32" s="70">
        <v>32902.83</v>
      </c>
      <c r="AB32" s="70">
        <v>17921.96</v>
      </c>
      <c r="AC32" s="70">
        <v>53480.08</v>
      </c>
      <c r="AD32" s="70">
        <v>120445.61</v>
      </c>
      <c r="AE32" s="70">
        <v>9039.0400000000009</v>
      </c>
      <c r="AF32" s="70">
        <v>4728.21</v>
      </c>
      <c r="AG32" s="70">
        <v>7282.27</v>
      </c>
      <c r="AH32" s="70">
        <v>15734.79</v>
      </c>
      <c r="AI32" s="70"/>
      <c r="AJ32" s="70"/>
      <c r="AK32" s="70"/>
      <c r="AL32" s="70">
        <v>1948.2</v>
      </c>
      <c r="AM32" s="70">
        <v>1328.9</v>
      </c>
      <c r="AN32" s="70">
        <v>852.63</v>
      </c>
      <c r="AO32" s="70">
        <v>933.8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26194.92</v>
      </c>
      <c r="K33" s="72">
        <f>SUM(K34:K35)</f>
        <v>0</v>
      </c>
      <c r="L33" s="72">
        <f t="shared" ref="L33:BW33" si="27">SUM(L34:L35)</f>
        <v>26194.92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26194.92</v>
      </c>
      <c r="K34" s="89"/>
      <c r="L34" s="89">
        <v>26194.92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3870.9700000000003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0</v>
      </c>
      <c r="U36" s="83">
        <f t="shared" si="30"/>
        <v>0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1472.99</v>
      </c>
      <c r="Z36" s="83">
        <f t="shared" si="30"/>
        <v>0</v>
      </c>
      <c r="AA36" s="83">
        <f t="shared" si="30"/>
        <v>0</v>
      </c>
      <c r="AB36" s="83">
        <f t="shared" si="30"/>
        <v>322.93</v>
      </c>
      <c r="AC36" s="83">
        <f t="shared" si="30"/>
        <v>0</v>
      </c>
      <c r="AD36" s="83">
        <f t="shared" si="30"/>
        <v>2075.0500000000002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3870.9700000000003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1472.99</v>
      </c>
      <c r="Z37" s="83">
        <f t="shared" si="32"/>
        <v>0</v>
      </c>
      <c r="AA37" s="83">
        <f t="shared" si="32"/>
        <v>0</v>
      </c>
      <c r="AB37" s="83">
        <f t="shared" si="32"/>
        <v>322.93</v>
      </c>
      <c r="AC37" s="83">
        <f t="shared" si="32"/>
        <v>0</v>
      </c>
      <c r="AD37" s="83">
        <f t="shared" si="32"/>
        <v>2075.0500000000002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3870.9700000000003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1472.99</v>
      </c>
      <c r="Z38" s="70"/>
      <c r="AA38" s="70"/>
      <c r="AB38" s="70">
        <v>322.93</v>
      </c>
      <c r="AC38" s="70"/>
      <c r="AD38" s="70">
        <v>2075.0500000000002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3087650.3100000005</v>
      </c>
      <c r="K96" s="60">
        <f>SUM(K97,K135)</f>
        <v>0</v>
      </c>
      <c r="L96" s="60">
        <f t="shared" ref="L96:BW96" si="70">SUM(L97,L135)</f>
        <v>1671.36</v>
      </c>
      <c r="M96" s="60">
        <f t="shared" si="70"/>
        <v>144919.93000000002</v>
      </c>
      <c r="N96" s="60">
        <f t="shared" si="70"/>
        <v>0</v>
      </c>
      <c r="O96" s="60">
        <f t="shared" si="70"/>
        <v>50040.119999999995</v>
      </c>
      <c r="P96" s="60">
        <f t="shared" si="70"/>
        <v>0</v>
      </c>
      <c r="Q96" s="60">
        <f t="shared" si="70"/>
        <v>394089.01</v>
      </c>
      <c r="R96" s="60">
        <f t="shared" si="70"/>
        <v>3896.87</v>
      </c>
      <c r="S96" s="60">
        <f t="shared" si="70"/>
        <v>116272.71</v>
      </c>
      <c r="T96" s="60">
        <f t="shared" si="70"/>
        <v>0</v>
      </c>
      <c r="U96" s="60">
        <f t="shared" si="70"/>
        <v>652927.19999999995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20046.87</v>
      </c>
      <c r="Z96" s="60">
        <f t="shared" si="70"/>
        <v>1100.08</v>
      </c>
      <c r="AA96" s="60">
        <f t="shared" si="70"/>
        <v>210239.86</v>
      </c>
      <c r="AB96" s="60">
        <f t="shared" si="70"/>
        <v>58159.810000000005</v>
      </c>
      <c r="AC96" s="60">
        <f t="shared" si="70"/>
        <v>15718.27</v>
      </c>
      <c r="AD96" s="60">
        <f t="shared" si="70"/>
        <v>850341.17000000016</v>
      </c>
      <c r="AE96" s="60">
        <f t="shared" si="70"/>
        <v>20738.200000000004</v>
      </c>
      <c r="AF96" s="60">
        <f t="shared" si="70"/>
        <v>16882.190000000002</v>
      </c>
      <c r="AG96" s="60">
        <f t="shared" si="70"/>
        <v>12878.950000000003</v>
      </c>
      <c r="AH96" s="60">
        <f t="shared" si="70"/>
        <v>19220.21</v>
      </c>
      <c r="AI96" s="60">
        <f t="shared" si="70"/>
        <v>2959.8099999999995</v>
      </c>
      <c r="AJ96" s="60">
        <f t="shared" si="70"/>
        <v>25940.55</v>
      </c>
      <c r="AK96" s="60">
        <f t="shared" si="70"/>
        <v>412810.72</v>
      </c>
      <c r="AL96" s="60">
        <f t="shared" si="70"/>
        <v>24394.61</v>
      </c>
      <c r="AM96" s="60">
        <f t="shared" si="70"/>
        <v>29537.100000000002</v>
      </c>
      <c r="AN96" s="60">
        <f t="shared" si="70"/>
        <v>2647.75</v>
      </c>
      <c r="AO96" s="60">
        <f t="shared" si="70"/>
        <v>216.96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2879002.3400000008</v>
      </c>
      <c r="K97" s="60">
        <f>SUM(K98,K114)</f>
        <v>0</v>
      </c>
      <c r="L97" s="60">
        <f t="shared" ref="L97:BW97" si="72">SUM(L98,L114)</f>
        <v>1671.36</v>
      </c>
      <c r="M97" s="60">
        <f t="shared" si="72"/>
        <v>140338.56000000003</v>
      </c>
      <c r="N97" s="60">
        <f t="shared" si="72"/>
        <v>0</v>
      </c>
      <c r="O97" s="60">
        <f t="shared" si="72"/>
        <v>48595.77</v>
      </c>
      <c r="P97" s="60">
        <f t="shared" si="72"/>
        <v>0</v>
      </c>
      <c r="Q97" s="60">
        <f t="shared" si="72"/>
        <v>382558.55</v>
      </c>
      <c r="R97" s="60">
        <f t="shared" si="72"/>
        <v>3896.87</v>
      </c>
      <c r="S97" s="60">
        <f t="shared" si="72"/>
        <v>100171.76000000001</v>
      </c>
      <c r="T97" s="60">
        <f t="shared" si="72"/>
        <v>0</v>
      </c>
      <c r="U97" s="60">
        <f t="shared" si="72"/>
        <v>569759.26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20046.87</v>
      </c>
      <c r="Z97" s="60">
        <f t="shared" si="72"/>
        <v>1100.08</v>
      </c>
      <c r="AA97" s="60">
        <f t="shared" si="72"/>
        <v>207921.43</v>
      </c>
      <c r="AB97" s="60">
        <f t="shared" si="72"/>
        <v>56408.26</v>
      </c>
      <c r="AC97" s="60">
        <f t="shared" si="72"/>
        <v>14883.82</v>
      </c>
      <c r="AD97" s="60">
        <f t="shared" si="72"/>
        <v>820024.49000000011</v>
      </c>
      <c r="AE97" s="60">
        <f t="shared" si="72"/>
        <v>20080.710000000003</v>
      </c>
      <c r="AF97" s="60">
        <f t="shared" si="72"/>
        <v>16462.580000000002</v>
      </c>
      <c r="AG97" s="60">
        <f t="shared" si="72"/>
        <v>12571.430000000002</v>
      </c>
      <c r="AH97" s="60">
        <f t="shared" si="72"/>
        <v>18604.64</v>
      </c>
      <c r="AI97" s="60">
        <f t="shared" si="72"/>
        <v>2959.8099999999995</v>
      </c>
      <c r="AJ97" s="60">
        <f t="shared" si="72"/>
        <v>25299.489999999998</v>
      </c>
      <c r="AK97" s="60">
        <f t="shared" si="72"/>
        <v>358990.38</v>
      </c>
      <c r="AL97" s="60">
        <f t="shared" si="72"/>
        <v>24254.41</v>
      </c>
      <c r="AM97" s="60">
        <f t="shared" si="72"/>
        <v>29537.100000000002</v>
      </c>
      <c r="AN97" s="60">
        <f t="shared" si="72"/>
        <v>2647.75</v>
      </c>
      <c r="AO97" s="60">
        <f t="shared" si="72"/>
        <v>216.96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2664172.0100000002</v>
      </c>
      <c r="K98" s="60">
        <f>SUM(K99,K104,K109)</f>
        <v>0</v>
      </c>
      <c r="L98" s="60">
        <f t="shared" ref="L98:BW98" si="75">SUM(L99,L104,L109)</f>
        <v>1461.78</v>
      </c>
      <c r="M98" s="60">
        <f t="shared" si="75"/>
        <v>131553.39000000001</v>
      </c>
      <c r="N98" s="60">
        <f t="shared" si="75"/>
        <v>0</v>
      </c>
      <c r="O98" s="60">
        <f t="shared" si="75"/>
        <v>47253.619999999995</v>
      </c>
      <c r="P98" s="60">
        <f t="shared" si="75"/>
        <v>0</v>
      </c>
      <c r="Q98" s="60">
        <f t="shared" si="75"/>
        <v>373035.92</v>
      </c>
      <c r="R98" s="60">
        <f t="shared" si="75"/>
        <v>3896.87</v>
      </c>
      <c r="S98" s="60">
        <f t="shared" si="75"/>
        <v>88135.8</v>
      </c>
      <c r="T98" s="60">
        <f t="shared" si="75"/>
        <v>0</v>
      </c>
      <c r="U98" s="60">
        <f t="shared" si="75"/>
        <v>501506.9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19773.23</v>
      </c>
      <c r="Z98" s="60">
        <f t="shared" si="75"/>
        <v>1032.52</v>
      </c>
      <c r="AA98" s="60">
        <f t="shared" si="75"/>
        <v>204466.93</v>
      </c>
      <c r="AB98" s="60">
        <f t="shared" si="75"/>
        <v>53599.54</v>
      </c>
      <c r="AC98" s="60">
        <f t="shared" si="75"/>
        <v>14516.8</v>
      </c>
      <c r="AD98" s="60">
        <f t="shared" si="75"/>
        <v>785509.56</v>
      </c>
      <c r="AE98" s="60">
        <f t="shared" si="75"/>
        <v>18815.530000000002</v>
      </c>
      <c r="AF98" s="60">
        <f t="shared" si="75"/>
        <v>16003.19</v>
      </c>
      <c r="AG98" s="60">
        <f t="shared" si="75"/>
        <v>12203.560000000001</v>
      </c>
      <c r="AH98" s="60">
        <f t="shared" si="75"/>
        <v>18407.88</v>
      </c>
      <c r="AI98" s="60">
        <f t="shared" si="75"/>
        <v>2959.8099999999995</v>
      </c>
      <c r="AJ98" s="60">
        <f t="shared" si="75"/>
        <v>19807.89</v>
      </c>
      <c r="AK98" s="60">
        <f t="shared" si="75"/>
        <v>309555.88</v>
      </c>
      <c r="AL98" s="60">
        <f t="shared" si="75"/>
        <v>8273.6</v>
      </c>
      <c r="AM98" s="60">
        <f t="shared" si="75"/>
        <v>29537.100000000002</v>
      </c>
      <c r="AN98" s="60">
        <f t="shared" si="75"/>
        <v>2647.75</v>
      </c>
      <c r="AO98" s="60">
        <f t="shared" si="75"/>
        <v>216.96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1962157.53</v>
      </c>
      <c r="K99" s="83">
        <f>SUM(K100:K103)</f>
        <v>0</v>
      </c>
      <c r="L99" s="83">
        <f t="shared" ref="L99:BW99" si="77">SUM(L100:L103)</f>
        <v>869.18</v>
      </c>
      <c r="M99" s="83">
        <f t="shared" si="77"/>
        <v>87026.97</v>
      </c>
      <c r="N99" s="83">
        <f t="shared" si="77"/>
        <v>0</v>
      </c>
      <c r="O99" s="83">
        <f t="shared" si="77"/>
        <v>24631.71</v>
      </c>
      <c r="P99" s="83">
        <f t="shared" si="77"/>
        <v>0</v>
      </c>
      <c r="Q99" s="83">
        <f t="shared" si="77"/>
        <v>274919.34999999998</v>
      </c>
      <c r="R99" s="83">
        <f t="shared" si="77"/>
        <v>1809.66</v>
      </c>
      <c r="S99" s="83">
        <f t="shared" si="77"/>
        <v>86865.38</v>
      </c>
      <c r="T99" s="83">
        <f t="shared" si="77"/>
        <v>0</v>
      </c>
      <c r="U99" s="83">
        <f t="shared" si="77"/>
        <v>494583.94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13349.41</v>
      </c>
      <c r="Z99" s="83">
        <f t="shared" si="77"/>
        <v>0</v>
      </c>
      <c r="AA99" s="83">
        <f t="shared" si="77"/>
        <v>155176.29</v>
      </c>
      <c r="AB99" s="83">
        <f t="shared" si="77"/>
        <v>39948.550000000003</v>
      </c>
      <c r="AC99" s="83">
        <f t="shared" si="77"/>
        <v>8103.23</v>
      </c>
      <c r="AD99" s="83">
        <f t="shared" si="77"/>
        <v>541481.07000000007</v>
      </c>
      <c r="AE99" s="83">
        <f t="shared" si="77"/>
        <v>8472.0800000000017</v>
      </c>
      <c r="AF99" s="83">
        <f t="shared" si="77"/>
        <v>8364.09</v>
      </c>
      <c r="AG99" s="83">
        <f t="shared" si="77"/>
        <v>6188.6900000000005</v>
      </c>
      <c r="AH99" s="83">
        <f t="shared" si="77"/>
        <v>9291.7000000000007</v>
      </c>
      <c r="AI99" s="83">
        <f t="shared" si="77"/>
        <v>2005.8999999999999</v>
      </c>
      <c r="AJ99" s="83">
        <f t="shared" si="77"/>
        <v>8438.75</v>
      </c>
      <c r="AK99" s="83">
        <f t="shared" si="77"/>
        <v>160964.18</v>
      </c>
      <c r="AL99" s="83">
        <f t="shared" si="77"/>
        <v>4872.8100000000004</v>
      </c>
      <c r="AM99" s="83">
        <f t="shared" si="77"/>
        <v>22886.77</v>
      </c>
      <c r="AN99" s="83">
        <f t="shared" si="77"/>
        <v>1907.8200000000002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1442464.7899999998</v>
      </c>
      <c r="K100" s="70"/>
      <c r="L100" s="70">
        <v>724.13</v>
      </c>
      <c r="M100" s="70">
        <v>64716.35</v>
      </c>
      <c r="N100" s="70"/>
      <c r="O100" s="70">
        <v>17894.32</v>
      </c>
      <c r="P100" s="70"/>
      <c r="Q100" s="70">
        <v>182707.85</v>
      </c>
      <c r="R100" s="70"/>
      <c r="S100" s="70">
        <v>75719.41</v>
      </c>
      <c r="T100" s="70"/>
      <c r="U100" s="70">
        <v>432656.73</v>
      </c>
      <c r="V100" s="70"/>
      <c r="W100" s="70"/>
      <c r="X100" s="70"/>
      <c r="Y100" s="70">
        <v>7641.18</v>
      </c>
      <c r="Z100" s="70"/>
      <c r="AA100" s="70">
        <v>85929.32</v>
      </c>
      <c r="AB100" s="70">
        <v>29176.58</v>
      </c>
      <c r="AC100" s="70">
        <v>4045.73</v>
      </c>
      <c r="AD100" s="70">
        <v>385615.23</v>
      </c>
      <c r="AE100" s="70">
        <v>5161.8900000000003</v>
      </c>
      <c r="AF100" s="70">
        <v>6059.7</v>
      </c>
      <c r="AG100" s="70">
        <v>4409.95</v>
      </c>
      <c r="AH100" s="70">
        <v>6537.98</v>
      </c>
      <c r="AI100" s="70">
        <v>1058.3399999999999</v>
      </c>
      <c r="AJ100" s="70">
        <v>6291.73</v>
      </c>
      <c r="AK100" s="70">
        <v>110039.92</v>
      </c>
      <c r="AL100" s="70">
        <v>32.39</v>
      </c>
      <c r="AM100" s="70">
        <v>14830.06</v>
      </c>
      <c r="AN100" s="70">
        <v>1216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440675.38</v>
      </c>
      <c r="K101" s="70"/>
      <c r="L101" s="70">
        <v>29.66</v>
      </c>
      <c r="M101" s="70">
        <v>15031.43</v>
      </c>
      <c r="N101" s="70"/>
      <c r="O101" s="70">
        <v>3707.09</v>
      </c>
      <c r="P101" s="70"/>
      <c r="Q101" s="70">
        <v>78921.08</v>
      </c>
      <c r="R101" s="70">
        <v>1809.66</v>
      </c>
      <c r="S101" s="70">
        <v>8175.47</v>
      </c>
      <c r="T101" s="70"/>
      <c r="U101" s="70">
        <v>52720.959999999999</v>
      </c>
      <c r="V101" s="70"/>
      <c r="W101" s="70"/>
      <c r="X101" s="70"/>
      <c r="Y101" s="70">
        <v>4726.3900000000003</v>
      </c>
      <c r="Z101" s="70"/>
      <c r="AA101" s="70">
        <v>68473.63</v>
      </c>
      <c r="AB101" s="70">
        <v>8441.44</v>
      </c>
      <c r="AC101" s="70">
        <v>3195.25</v>
      </c>
      <c r="AD101" s="70">
        <v>122663.4</v>
      </c>
      <c r="AE101" s="70">
        <v>1316.48</v>
      </c>
      <c r="AF101" s="70">
        <v>1356.66</v>
      </c>
      <c r="AG101" s="70">
        <v>1017.35</v>
      </c>
      <c r="AH101" s="70">
        <v>1814.03</v>
      </c>
      <c r="AI101" s="70">
        <v>947.56</v>
      </c>
      <c r="AJ101" s="70">
        <v>2147.02</v>
      </c>
      <c r="AK101" s="70">
        <v>50924.26</v>
      </c>
      <c r="AL101" s="70">
        <v>4840.42</v>
      </c>
      <c r="AM101" s="70">
        <v>7769.01</v>
      </c>
      <c r="AN101" s="70">
        <v>647.13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79017.36</v>
      </c>
      <c r="K102" s="70"/>
      <c r="L102" s="70">
        <v>115.39</v>
      </c>
      <c r="M102" s="70">
        <v>7279.19</v>
      </c>
      <c r="N102" s="70"/>
      <c r="O102" s="70">
        <v>3030.3</v>
      </c>
      <c r="P102" s="70"/>
      <c r="Q102" s="70">
        <v>13290.42</v>
      </c>
      <c r="R102" s="70"/>
      <c r="S102" s="70">
        <v>2970.5</v>
      </c>
      <c r="T102" s="70"/>
      <c r="U102" s="70">
        <v>9206.25</v>
      </c>
      <c r="V102" s="70"/>
      <c r="W102" s="70"/>
      <c r="X102" s="70"/>
      <c r="Y102" s="70">
        <v>981.84</v>
      </c>
      <c r="Z102" s="70"/>
      <c r="AA102" s="70">
        <v>773.34</v>
      </c>
      <c r="AB102" s="70">
        <v>2330.5300000000002</v>
      </c>
      <c r="AC102" s="70">
        <v>862.25</v>
      </c>
      <c r="AD102" s="70">
        <v>33202.44</v>
      </c>
      <c r="AE102" s="70">
        <v>1993.71</v>
      </c>
      <c r="AF102" s="70">
        <v>947.73</v>
      </c>
      <c r="AG102" s="70">
        <v>761.39</v>
      </c>
      <c r="AH102" s="70">
        <v>939.69</v>
      </c>
      <c r="AI102" s="70"/>
      <c r="AJ102" s="70"/>
      <c r="AK102" s="70"/>
      <c r="AL102" s="70"/>
      <c r="AM102" s="70">
        <v>287.7</v>
      </c>
      <c r="AN102" s="70">
        <v>44.69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560971.93999999983</v>
      </c>
      <c r="K104" s="83">
        <f>SUM(K105:K108)</f>
        <v>0</v>
      </c>
      <c r="L104" s="83">
        <f t="shared" ref="L104:BW104" si="79">SUM(L105:L108)</f>
        <v>592.6</v>
      </c>
      <c r="M104" s="83">
        <f t="shared" si="79"/>
        <v>44526.42</v>
      </c>
      <c r="N104" s="83">
        <f t="shared" si="79"/>
        <v>0</v>
      </c>
      <c r="O104" s="83">
        <f t="shared" si="79"/>
        <v>21674.07</v>
      </c>
      <c r="P104" s="83">
        <f t="shared" si="79"/>
        <v>0</v>
      </c>
      <c r="Q104" s="83">
        <f t="shared" si="79"/>
        <v>98116.569999999992</v>
      </c>
      <c r="R104" s="83">
        <f t="shared" si="79"/>
        <v>2087.21</v>
      </c>
      <c r="S104" s="83">
        <f t="shared" si="79"/>
        <v>1270.42</v>
      </c>
      <c r="T104" s="83">
        <f t="shared" si="79"/>
        <v>0</v>
      </c>
      <c r="U104" s="83">
        <f t="shared" si="79"/>
        <v>5746.82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6204.9000000000005</v>
      </c>
      <c r="Z104" s="83">
        <f t="shared" si="79"/>
        <v>1032.52</v>
      </c>
      <c r="AA104" s="83">
        <f t="shared" si="79"/>
        <v>43518</v>
      </c>
      <c r="AB104" s="83">
        <f t="shared" si="79"/>
        <v>10062.710000000001</v>
      </c>
      <c r="AC104" s="83">
        <f t="shared" si="79"/>
        <v>3947.27</v>
      </c>
      <c r="AD104" s="83">
        <f t="shared" si="79"/>
        <v>170840.63</v>
      </c>
      <c r="AE104" s="83">
        <f t="shared" si="79"/>
        <v>9981.2899999999991</v>
      </c>
      <c r="AF104" s="83">
        <f t="shared" si="79"/>
        <v>7377.2</v>
      </c>
      <c r="AG104" s="83">
        <f t="shared" si="79"/>
        <v>5812.3700000000008</v>
      </c>
      <c r="AH104" s="83">
        <f t="shared" si="79"/>
        <v>8696.02</v>
      </c>
      <c r="AI104" s="83">
        <f t="shared" si="79"/>
        <v>953.5</v>
      </c>
      <c r="AJ104" s="83">
        <f t="shared" si="79"/>
        <v>9629.5400000000009</v>
      </c>
      <c r="AK104" s="83">
        <f t="shared" si="79"/>
        <v>99153.329999999987</v>
      </c>
      <c r="AL104" s="83">
        <f t="shared" si="79"/>
        <v>3077.84</v>
      </c>
      <c r="AM104" s="83">
        <f t="shared" si="79"/>
        <v>5797.63</v>
      </c>
      <c r="AN104" s="83">
        <f t="shared" si="79"/>
        <v>656.12</v>
      </c>
      <c r="AO104" s="83">
        <f t="shared" si="79"/>
        <v>216.96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235475.43000000002</v>
      </c>
      <c r="K105" s="70"/>
      <c r="L105" s="70">
        <v>289.19</v>
      </c>
      <c r="M105" s="70">
        <v>18495.84</v>
      </c>
      <c r="N105" s="70"/>
      <c r="O105" s="70">
        <v>9731.84</v>
      </c>
      <c r="P105" s="70"/>
      <c r="Q105" s="70">
        <v>44143.89</v>
      </c>
      <c r="R105" s="70"/>
      <c r="S105" s="70"/>
      <c r="T105" s="70"/>
      <c r="U105" s="70"/>
      <c r="V105" s="70"/>
      <c r="W105" s="70"/>
      <c r="X105" s="70"/>
      <c r="Y105" s="70">
        <v>1817.56</v>
      </c>
      <c r="Z105" s="70"/>
      <c r="AA105" s="70">
        <v>25329.62</v>
      </c>
      <c r="AB105" s="70">
        <v>3049.28</v>
      </c>
      <c r="AC105" s="70">
        <v>1203.8499999999999</v>
      </c>
      <c r="AD105" s="70">
        <v>57462.04</v>
      </c>
      <c r="AE105" s="70">
        <v>5051.4799999999996</v>
      </c>
      <c r="AF105" s="70">
        <v>3535.77</v>
      </c>
      <c r="AG105" s="70">
        <v>2733.05</v>
      </c>
      <c r="AH105" s="70">
        <v>4530.3900000000003</v>
      </c>
      <c r="AI105" s="70">
        <v>217.21</v>
      </c>
      <c r="AJ105" s="70">
        <v>5383.91</v>
      </c>
      <c r="AK105" s="70">
        <v>49356.26</v>
      </c>
      <c r="AL105" s="70">
        <v>1165.6400000000001</v>
      </c>
      <c r="AM105" s="70">
        <v>1713.19</v>
      </c>
      <c r="AN105" s="70">
        <v>265.42</v>
      </c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285380.91000000003</v>
      </c>
      <c r="K106" s="70"/>
      <c r="L106" s="70">
        <v>278.18</v>
      </c>
      <c r="M106" s="70">
        <v>23296.62</v>
      </c>
      <c r="N106" s="70"/>
      <c r="O106" s="70">
        <v>8821.9699999999993</v>
      </c>
      <c r="P106" s="70"/>
      <c r="Q106" s="70">
        <v>50896.03</v>
      </c>
      <c r="R106" s="70">
        <v>2087.21</v>
      </c>
      <c r="S106" s="70"/>
      <c r="T106" s="70"/>
      <c r="U106" s="70"/>
      <c r="V106" s="70"/>
      <c r="W106" s="70"/>
      <c r="X106" s="70"/>
      <c r="Y106" s="70">
        <v>2378.71</v>
      </c>
      <c r="Z106" s="70">
        <v>1032.52</v>
      </c>
      <c r="AA106" s="70">
        <v>15088.15</v>
      </c>
      <c r="AB106" s="70">
        <v>6159.73</v>
      </c>
      <c r="AC106" s="70">
        <v>2485.59</v>
      </c>
      <c r="AD106" s="70">
        <v>97960.4</v>
      </c>
      <c r="AE106" s="70">
        <v>3888.47</v>
      </c>
      <c r="AF106" s="70">
        <v>3397.64</v>
      </c>
      <c r="AG106" s="70">
        <v>2736.06</v>
      </c>
      <c r="AH106" s="70">
        <v>3700.35</v>
      </c>
      <c r="AI106" s="70">
        <v>736.29</v>
      </c>
      <c r="AJ106" s="70">
        <v>4245.63</v>
      </c>
      <c r="AK106" s="70">
        <v>49764.7</v>
      </c>
      <c r="AL106" s="70">
        <v>1769.68</v>
      </c>
      <c r="AM106" s="70">
        <v>4049.32</v>
      </c>
      <c r="AN106" s="70">
        <v>390.7</v>
      </c>
      <c r="AO106" s="70">
        <v>216.96</v>
      </c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40115.600000000006</v>
      </c>
      <c r="K107" s="70"/>
      <c r="L107" s="70">
        <v>25.23</v>
      </c>
      <c r="M107" s="70">
        <v>2733.96</v>
      </c>
      <c r="N107" s="70"/>
      <c r="O107" s="70">
        <v>3120.26</v>
      </c>
      <c r="P107" s="70"/>
      <c r="Q107" s="70">
        <v>3076.65</v>
      </c>
      <c r="R107" s="70"/>
      <c r="S107" s="70">
        <v>1270.42</v>
      </c>
      <c r="T107" s="70"/>
      <c r="U107" s="70">
        <v>5746.82</v>
      </c>
      <c r="V107" s="70"/>
      <c r="W107" s="70"/>
      <c r="X107" s="70"/>
      <c r="Y107" s="70">
        <v>2008.63</v>
      </c>
      <c r="Z107" s="70"/>
      <c r="AA107" s="70">
        <v>3100.23</v>
      </c>
      <c r="AB107" s="70">
        <v>853.7</v>
      </c>
      <c r="AC107" s="70">
        <v>257.83</v>
      </c>
      <c r="AD107" s="70">
        <v>15418.19</v>
      </c>
      <c r="AE107" s="70">
        <v>1041.3399999999999</v>
      </c>
      <c r="AF107" s="70">
        <v>443.79</v>
      </c>
      <c r="AG107" s="70">
        <v>343.26</v>
      </c>
      <c r="AH107" s="70">
        <v>465.28</v>
      </c>
      <c r="AI107" s="70"/>
      <c r="AJ107" s="70"/>
      <c r="AK107" s="70">
        <v>32.369999999999997</v>
      </c>
      <c r="AL107" s="70">
        <v>142.52000000000001</v>
      </c>
      <c r="AM107" s="70">
        <v>35.119999999999997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141042.54000000004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947.84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1176.1400000000001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218.92000000000002</v>
      </c>
      <c r="Z109" s="83">
        <f t="shared" si="81"/>
        <v>0</v>
      </c>
      <c r="AA109" s="83">
        <f t="shared" si="81"/>
        <v>5772.6399999999994</v>
      </c>
      <c r="AB109" s="83">
        <f t="shared" si="81"/>
        <v>3588.28</v>
      </c>
      <c r="AC109" s="83">
        <f t="shared" si="81"/>
        <v>2466.2999999999997</v>
      </c>
      <c r="AD109" s="83">
        <f t="shared" si="81"/>
        <v>73187.86</v>
      </c>
      <c r="AE109" s="83">
        <f t="shared" si="81"/>
        <v>362.16</v>
      </c>
      <c r="AF109" s="83">
        <f t="shared" si="81"/>
        <v>261.89999999999998</v>
      </c>
      <c r="AG109" s="83">
        <f t="shared" si="81"/>
        <v>202.5</v>
      </c>
      <c r="AH109" s="83">
        <f t="shared" si="81"/>
        <v>420.16</v>
      </c>
      <c r="AI109" s="83">
        <f t="shared" si="81"/>
        <v>0.41</v>
      </c>
      <c r="AJ109" s="83">
        <f t="shared" si="81"/>
        <v>1739.6</v>
      </c>
      <c r="AK109" s="83">
        <f t="shared" si="81"/>
        <v>49438.37</v>
      </c>
      <c r="AL109" s="83">
        <f t="shared" si="81"/>
        <v>322.95</v>
      </c>
      <c r="AM109" s="83">
        <f t="shared" si="81"/>
        <v>852.69999999999993</v>
      </c>
      <c r="AN109" s="83">
        <f t="shared" si="81"/>
        <v>83.81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58439.100000000006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4835.78</v>
      </c>
      <c r="AB110" s="70">
        <v>1352.48</v>
      </c>
      <c r="AC110" s="70">
        <v>850.08</v>
      </c>
      <c r="AD110" s="70">
        <v>29610.83</v>
      </c>
      <c r="AE110" s="70"/>
      <c r="AF110" s="70"/>
      <c r="AG110" s="70"/>
      <c r="AH110" s="70"/>
      <c r="AI110" s="70"/>
      <c r="AJ110" s="70">
        <v>658.55</v>
      </c>
      <c r="AK110" s="70">
        <v>21131.38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79389.48000000001</v>
      </c>
      <c r="K111" s="70"/>
      <c r="L111" s="70"/>
      <c r="M111" s="70"/>
      <c r="N111" s="70"/>
      <c r="O111" s="70">
        <v>947.84</v>
      </c>
      <c r="P111" s="70"/>
      <c r="Q111" s="70"/>
      <c r="R111" s="70"/>
      <c r="S111" s="70"/>
      <c r="T111" s="70"/>
      <c r="U111" s="70">
        <v>1176.1400000000001</v>
      </c>
      <c r="V111" s="70"/>
      <c r="W111" s="70"/>
      <c r="X111" s="70"/>
      <c r="Y111" s="70">
        <v>135.5</v>
      </c>
      <c r="Z111" s="70"/>
      <c r="AA111" s="70">
        <v>149.86000000000001</v>
      </c>
      <c r="AB111" s="70">
        <v>2235.8000000000002</v>
      </c>
      <c r="AC111" s="70">
        <v>1603.58</v>
      </c>
      <c r="AD111" s="70">
        <v>43338.92</v>
      </c>
      <c r="AE111" s="70">
        <v>362.16</v>
      </c>
      <c r="AF111" s="70">
        <v>261.89999999999998</v>
      </c>
      <c r="AG111" s="70">
        <v>202.5</v>
      </c>
      <c r="AH111" s="70">
        <v>420.16</v>
      </c>
      <c r="AI111" s="70">
        <v>0.41</v>
      </c>
      <c r="AJ111" s="70">
        <v>1081.05</v>
      </c>
      <c r="AK111" s="70">
        <v>26442.99</v>
      </c>
      <c r="AL111" s="70">
        <v>322.95</v>
      </c>
      <c r="AM111" s="70">
        <v>643.28</v>
      </c>
      <c r="AN111" s="70">
        <v>64.44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3213.96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83.42</v>
      </c>
      <c r="Z112" s="70"/>
      <c r="AA112" s="70">
        <v>787</v>
      </c>
      <c r="AB112" s="70"/>
      <c r="AC112" s="70">
        <v>12.64</v>
      </c>
      <c r="AD112" s="70">
        <v>238.11</v>
      </c>
      <c r="AE112" s="70"/>
      <c r="AF112" s="70"/>
      <c r="AG112" s="70"/>
      <c r="AH112" s="70"/>
      <c r="AI112" s="70"/>
      <c r="AJ112" s="70"/>
      <c r="AK112" s="70">
        <v>1864</v>
      </c>
      <c r="AL112" s="70"/>
      <c r="AM112" s="70">
        <v>209.42</v>
      </c>
      <c r="AN112" s="70">
        <v>19.37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214830.33000000002</v>
      </c>
      <c r="K114" s="60">
        <f>SUM(K115,K120,K125,K130)</f>
        <v>0</v>
      </c>
      <c r="L114" s="60">
        <f t="shared" ref="L114:BW114" si="83">SUM(L115,L120,L125,L130)</f>
        <v>209.58</v>
      </c>
      <c r="M114" s="60">
        <f t="shared" si="83"/>
        <v>8785.17</v>
      </c>
      <c r="N114" s="60">
        <f t="shared" si="83"/>
        <v>0</v>
      </c>
      <c r="O114" s="60">
        <f t="shared" si="83"/>
        <v>1342.15</v>
      </c>
      <c r="P114" s="60">
        <f t="shared" si="83"/>
        <v>0</v>
      </c>
      <c r="Q114" s="60">
        <f t="shared" si="83"/>
        <v>9522.630000000001</v>
      </c>
      <c r="R114" s="60">
        <f t="shared" si="83"/>
        <v>0</v>
      </c>
      <c r="S114" s="60">
        <f t="shared" si="83"/>
        <v>12035.960000000001</v>
      </c>
      <c r="T114" s="60">
        <f t="shared" si="83"/>
        <v>0</v>
      </c>
      <c r="U114" s="60">
        <f t="shared" si="83"/>
        <v>68252.36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273.64</v>
      </c>
      <c r="Z114" s="60">
        <f t="shared" si="83"/>
        <v>67.56</v>
      </c>
      <c r="AA114" s="60">
        <f t="shared" si="83"/>
        <v>3454.5</v>
      </c>
      <c r="AB114" s="60">
        <f t="shared" si="83"/>
        <v>2808.7200000000003</v>
      </c>
      <c r="AC114" s="60">
        <f t="shared" si="83"/>
        <v>367.02000000000004</v>
      </c>
      <c r="AD114" s="60">
        <f t="shared" si="83"/>
        <v>34514.93</v>
      </c>
      <c r="AE114" s="60">
        <f t="shared" si="83"/>
        <v>1265.18</v>
      </c>
      <c r="AF114" s="60">
        <f t="shared" si="83"/>
        <v>459.39</v>
      </c>
      <c r="AG114" s="60">
        <f t="shared" si="83"/>
        <v>367.87</v>
      </c>
      <c r="AH114" s="60">
        <f t="shared" si="83"/>
        <v>196.76</v>
      </c>
      <c r="AI114" s="60">
        <f t="shared" si="83"/>
        <v>0</v>
      </c>
      <c r="AJ114" s="60">
        <f t="shared" si="83"/>
        <v>5491.6</v>
      </c>
      <c r="AK114" s="60">
        <f t="shared" si="83"/>
        <v>49434.5</v>
      </c>
      <c r="AL114" s="60">
        <f t="shared" si="83"/>
        <v>15980.81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117283.72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770.6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8645.4600000000009</v>
      </c>
      <c r="T115" s="83">
        <f t="shared" si="85"/>
        <v>0</v>
      </c>
      <c r="U115" s="83">
        <f t="shared" si="85"/>
        <v>51633.19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2066.11</v>
      </c>
      <c r="AC115" s="83">
        <f t="shared" si="85"/>
        <v>201.64</v>
      </c>
      <c r="AD115" s="83">
        <f t="shared" si="85"/>
        <v>24565.510000000002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3370.72</v>
      </c>
      <c r="AK115" s="83">
        <f t="shared" si="85"/>
        <v>23700.43</v>
      </c>
      <c r="AL115" s="83">
        <f t="shared" si="85"/>
        <v>2330.06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60197.890000000007</v>
      </c>
      <c r="K116" s="70"/>
      <c r="L116" s="70"/>
      <c r="M116" s="70">
        <v>770.6</v>
      </c>
      <c r="N116" s="70"/>
      <c r="O116" s="70"/>
      <c r="P116" s="70"/>
      <c r="Q116" s="70"/>
      <c r="R116" s="70"/>
      <c r="S116" s="70">
        <v>4926.43</v>
      </c>
      <c r="T116" s="70"/>
      <c r="U116" s="70">
        <v>27693.59</v>
      </c>
      <c r="V116" s="70"/>
      <c r="W116" s="70"/>
      <c r="X116" s="70"/>
      <c r="Y116" s="70"/>
      <c r="Z116" s="70"/>
      <c r="AA116" s="70"/>
      <c r="AB116" s="70">
        <v>1493.48</v>
      </c>
      <c r="AC116" s="70">
        <v>117.44</v>
      </c>
      <c r="AD116" s="70">
        <v>17812.18</v>
      </c>
      <c r="AE116" s="70"/>
      <c r="AF116" s="70"/>
      <c r="AG116" s="70"/>
      <c r="AH116" s="70"/>
      <c r="AI116" s="70"/>
      <c r="AJ116" s="70">
        <v>870.18</v>
      </c>
      <c r="AK116" s="70">
        <v>6513.99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57085.83</v>
      </c>
      <c r="K117" s="70"/>
      <c r="L117" s="70"/>
      <c r="M117" s="70"/>
      <c r="N117" s="70"/>
      <c r="O117" s="70"/>
      <c r="P117" s="70"/>
      <c r="Q117" s="70"/>
      <c r="R117" s="70"/>
      <c r="S117" s="70">
        <v>3719.03</v>
      </c>
      <c r="T117" s="70"/>
      <c r="U117" s="70">
        <v>23939.599999999999</v>
      </c>
      <c r="V117" s="70"/>
      <c r="W117" s="70"/>
      <c r="X117" s="70"/>
      <c r="Y117" s="70"/>
      <c r="Z117" s="70"/>
      <c r="AA117" s="70"/>
      <c r="AB117" s="70">
        <v>572.63</v>
      </c>
      <c r="AC117" s="70">
        <v>84.2</v>
      </c>
      <c r="AD117" s="70">
        <v>6753.33</v>
      </c>
      <c r="AE117" s="70"/>
      <c r="AF117" s="70"/>
      <c r="AG117" s="70"/>
      <c r="AH117" s="70"/>
      <c r="AI117" s="70"/>
      <c r="AJ117" s="70">
        <v>2500.54</v>
      </c>
      <c r="AK117" s="70">
        <v>17186.439999999999</v>
      </c>
      <c r="AL117" s="70">
        <v>2330.06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66510.01999999999</v>
      </c>
      <c r="K120" s="83">
        <f>SUM(K121:K124)</f>
        <v>0</v>
      </c>
      <c r="L120" s="83">
        <f t="shared" ref="L120:BW120" si="87">SUM(L121:L124)</f>
        <v>209.58</v>
      </c>
      <c r="M120" s="83">
        <f t="shared" si="87"/>
        <v>8014.57</v>
      </c>
      <c r="N120" s="83">
        <f t="shared" si="87"/>
        <v>0</v>
      </c>
      <c r="O120" s="83">
        <f t="shared" si="87"/>
        <v>1342.15</v>
      </c>
      <c r="P120" s="83">
        <f t="shared" si="87"/>
        <v>0</v>
      </c>
      <c r="Q120" s="83">
        <f t="shared" si="87"/>
        <v>9522.630000000001</v>
      </c>
      <c r="R120" s="83">
        <f t="shared" si="87"/>
        <v>0</v>
      </c>
      <c r="S120" s="83">
        <f t="shared" si="87"/>
        <v>3390.5</v>
      </c>
      <c r="T120" s="83">
        <f t="shared" si="87"/>
        <v>0</v>
      </c>
      <c r="U120" s="83">
        <f t="shared" si="87"/>
        <v>16619.169999999998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273.64</v>
      </c>
      <c r="Z120" s="83">
        <f t="shared" si="87"/>
        <v>67.56</v>
      </c>
      <c r="AA120" s="83">
        <f t="shared" si="87"/>
        <v>3454.5</v>
      </c>
      <c r="AB120" s="83">
        <f t="shared" si="87"/>
        <v>699.46</v>
      </c>
      <c r="AC120" s="83">
        <f t="shared" si="87"/>
        <v>127.34</v>
      </c>
      <c r="AD120" s="83">
        <f t="shared" si="87"/>
        <v>8677.82</v>
      </c>
      <c r="AE120" s="83">
        <f t="shared" si="87"/>
        <v>1265.18</v>
      </c>
      <c r="AF120" s="83">
        <f t="shared" si="87"/>
        <v>459.39</v>
      </c>
      <c r="AG120" s="83">
        <f t="shared" si="87"/>
        <v>367.87</v>
      </c>
      <c r="AH120" s="83">
        <f t="shared" si="87"/>
        <v>196.76</v>
      </c>
      <c r="AI120" s="83">
        <f t="shared" si="87"/>
        <v>0</v>
      </c>
      <c r="AJ120" s="83">
        <f t="shared" si="87"/>
        <v>1739.88</v>
      </c>
      <c r="AK120" s="83">
        <f t="shared" si="87"/>
        <v>7079.3200000000006</v>
      </c>
      <c r="AL120" s="83">
        <f t="shared" si="87"/>
        <v>3002.7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3056.51</v>
      </c>
      <c r="K121" s="70"/>
      <c r="L121" s="70"/>
      <c r="M121" s="70">
        <v>1010.53</v>
      </c>
      <c r="N121" s="70"/>
      <c r="O121" s="70">
        <v>168.42</v>
      </c>
      <c r="P121" s="70"/>
      <c r="Q121" s="70">
        <v>1128.43</v>
      </c>
      <c r="R121" s="70"/>
      <c r="S121" s="70"/>
      <c r="T121" s="70"/>
      <c r="U121" s="70"/>
      <c r="V121" s="70"/>
      <c r="W121" s="70"/>
      <c r="X121" s="70"/>
      <c r="Y121" s="70">
        <v>104.73</v>
      </c>
      <c r="Z121" s="70"/>
      <c r="AA121" s="70">
        <v>613.09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31.31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63453.51</v>
      </c>
      <c r="K122" s="70"/>
      <c r="L122" s="70">
        <v>209.58</v>
      </c>
      <c r="M122" s="70">
        <v>7004.04</v>
      </c>
      <c r="N122" s="70"/>
      <c r="O122" s="70">
        <v>1173.73</v>
      </c>
      <c r="P122" s="70"/>
      <c r="Q122" s="70">
        <v>8394.2000000000007</v>
      </c>
      <c r="R122" s="70"/>
      <c r="S122" s="70">
        <v>3390.5</v>
      </c>
      <c r="T122" s="70"/>
      <c r="U122" s="70">
        <v>16619.169999999998</v>
      </c>
      <c r="V122" s="70"/>
      <c r="W122" s="70"/>
      <c r="X122" s="70"/>
      <c r="Y122" s="70">
        <v>168.91</v>
      </c>
      <c r="Z122" s="70">
        <v>67.56</v>
      </c>
      <c r="AA122" s="70">
        <v>2841.41</v>
      </c>
      <c r="AB122" s="70">
        <v>699.46</v>
      </c>
      <c r="AC122" s="70">
        <v>127.34</v>
      </c>
      <c r="AD122" s="70">
        <v>8677.82</v>
      </c>
      <c r="AE122" s="70">
        <v>1265.18</v>
      </c>
      <c r="AF122" s="70">
        <v>459.39</v>
      </c>
      <c r="AG122" s="70">
        <v>367.87</v>
      </c>
      <c r="AH122" s="70">
        <v>196.76</v>
      </c>
      <c r="AI122" s="70"/>
      <c r="AJ122" s="70">
        <v>1739.88</v>
      </c>
      <c r="AK122" s="70">
        <v>7048.01</v>
      </c>
      <c r="AL122" s="70">
        <v>3002.7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31036.59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43.15</v>
      </c>
      <c r="AC130" s="83">
        <f t="shared" si="91"/>
        <v>38.04</v>
      </c>
      <c r="AD130" s="83">
        <f t="shared" si="91"/>
        <v>1271.5999999999999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381</v>
      </c>
      <c r="AK130" s="83">
        <f t="shared" si="91"/>
        <v>18654.75</v>
      </c>
      <c r="AL130" s="83">
        <f t="shared" si="91"/>
        <v>10648.05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31036.59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43.15</v>
      </c>
      <c r="AC132" s="70">
        <v>38.04</v>
      </c>
      <c r="AD132" s="70">
        <v>1271.5999999999999</v>
      </c>
      <c r="AE132" s="70"/>
      <c r="AF132" s="70"/>
      <c r="AG132" s="70"/>
      <c r="AH132" s="70"/>
      <c r="AI132" s="70"/>
      <c r="AJ132" s="70">
        <v>381</v>
      </c>
      <c r="AK132" s="70">
        <v>18654.75</v>
      </c>
      <c r="AL132" s="70">
        <v>10648.05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208647.96999999997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4581.37</v>
      </c>
      <c r="N135" s="60">
        <f t="shared" si="94"/>
        <v>0</v>
      </c>
      <c r="O135" s="60">
        <f t="shared" si="94"/>
        <v>1444.35</v>
      </c>
      <c r="P135" s="60">
        <f t="shared" si="94"/>
        <v>0</v>
      </c>
      <c r="Q135" s="60">
        <f t="shared" si="94"/>
        <v>11530.46</v>
      </c>
      <c r="R135" s="60">
        <f t="shared" si="94"/>
        <v>0</v>
      </c>
      <c r="S135" s="60">
        <f t="shared" si="94"/>
        <v>16100.95</v>
      </c>
      <c r="T135" s="60">
        <f t="shared" si="94"/>
        <v>0</v>
      </c>
      <c r="U135" s="60">
        <f t="shared" si="94"/>
        <v>83167.94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2318.4299999999998</v>
      </c>
      <c r="AB135" s="60">
        <f t="shared" si="94"/>
        <v>1751.5500000000002</v>
      </c>
      <c r="AC135" s="60">
        <f t="shared" si="94"/>
        <v>834.45</v>
      </c>
      <c r="AD135" s="60">
        <f t="shared" si="94"/>
        <v>30316.68</v>
      </c>
      <c r="AE135" s="60">
        <f t="shared" si="94"/>
        <v>657.49</v>
      </c>
      <c r="AF135" s="60">
        <f t="shared" si="94"/>
        <v>419.61</v>
      </c>
      <c r="AG135" s="60">
        <f t="shared" si="94"/>
        <v>307.52</v>
      </c>
      <c r="AH135" s="60">
        <f t="shared" si="94"/>
        <v>615.57000000000005</v>
      </c>
      <c r="AI135" s="60">
        <f t="shared" si="94"/>
        <v>0</v>
      </c>
      <c r="AJ135" s="60">
        <f t="shared" si="94"/>
        <v>641.05999999999995</v>
      </c>
      <c r="AK135" s="60">
        <f t="shared" si="94"/>
        <v>53820.34</v>
      </c>
      <c r="AL135" s="60">
        <f t="shared" si="94"/>
        <v>140.19999999999999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58201.819999999992</v>
      </c>
      <c r="K136" s="70">
        <f t="shared" ref="K136:BV136" si="96">SUM(K137:K139)</f>
        <v>0</v>
      </c>
      <c r="L136" s="70">
        <f t="shared" si="96"/>
        <v>0</v>
      </c>
      <c r="M136" s="70">
        <f t="shared" si="96"/>
        <v>2438.6999999999998</v>
      </c>
      <c r="N136" s="70">
        <f t="shared" si="96"/>
        <v>0</v>
      </c>
      <c r="O136" s="70">
        <f t="shared" si="96"/>
        <v>948.75</v>
      </c>
      <c r="P136" s="70">
        <f t="shared" si="96"/>
        <v>0</v>
      </c>
      <c r="Q136" s="70">
        <f t="shared" si="96"/>
        <v>6194.56</v>
      </c>
      <c r="R136" s="70">
        <f t="shared" si="96"/>
        <v>0</v>
      </c>
      <c r="S136" s="70">
        <f t="shared" si="96"/>
        <v>3061.91</v>
      </c>
      <c r="T136" s="70">
        <f t="shared" si="96"/>
        <v>0</v>
      </c>
      <c r="U136" s="70">
        <f t="shared" si="96"/>
        <v>16731.16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192.4</v>
      </c>
      <c r="AC136" s="70">
        <f t="shared" si="96"/>
        <v>226.23</v>
      </c>
      <c r="AD136" s="70">
        <f t="shared" si="96"/>
        <v>6417.96</v>
      </c>
      <c r="AE136" s="70">
        <f t="shared" si="96"/>
        <v>348.85</v>
      </c>
      <c r="AF136" s="70">
        <f t="shared" si="96"/>
        <v>244.52</v>
      </c>
      <c r="AG136" s="70">
        <f t="shared" si="96"/>
        <v>185.84</v>
      </c>
      <c r="AH136" s="70">
        <f t="shared" si="96"/>
        <v>410.8</v>
      </c>
      <c r="AI136" s="70">
        <f t="shared" si="96"/>
        <v>0</v>
      </c>
      <c r="AJ136" s="70">
        <f t="shared" si="96"/>
        <v>210.89</v>
      </c>
      <c r="AK136" s="70">
        <f t="shared" si="96"/>
        <v>20449.05</v>
      </c>
      <c r="AL136" s="70">
        <f t="shared" si="96"/>
        <v>140.19999999999999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ref="BW136:CU136" si="97">SUM(BW137:BW139)</f>
        <v>0</v>
      </c>
      <c r="BX136" s="70">
        <f t="shared" si="97"/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3519.39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3519.39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54682.429999999993</v>
      </c>
      <c r="K139" s="70"/>
      <c r="L139" s="70"/>
      <c r="M139" s="70">
        <v>2438.6999999999998</v>
      </c>
      <c r="N139" s="70"/>
      <c r="O139" s="70">
        <v>948.75</v>
      </c>
      <c r="P139" s="70"/>
      <c r="Q139" s="70">
        <v>6194.56</v>
      </c>
      <c r="R139" s="70"/>
      <c r="S139" s="70">
        <v>3061.91</v>
      </c>
      <c r="T139" s="70"/>
      <c r="U139" s="70">
        <v>16731.16</v>
      </c>
      <c r="V139" s="70"/>
      <c r="W139" s="70"/>
      <c r="X139" s="70"/>
      <c r="Y139" s="70"/>
      <c r="Z139" s="70"/>
      <c r="AA139" s="70"/>
      <c r="AB139" s="70">
        <v>192.4</v>
      </c>
      <c r="AC139" s="70">
        <v>226.23</v>
      </c>
      <c r="AD139" s="70">
        <v>6417.96</v>
      </c>
      <c r="AE139" s="70">
        <v>348.85</v>
      </c>
      <c r="AF139" s="70">
        <v>244.52</v>
      </c>
      <c r="AG139" s="70">
        <v>185.84</v>
      </c>
      <c r="AH139" s="70">
        <v>410.8</v>
      </c>
      <c r="AI139" s="70"/>
      <c r="AJ139" s="70">
        <v>210.89</v>
      </c>
      <c r="AK139" s="70">
        <v>16929.66</v>
      </c>
      <c r="AL139" s="70">
        <v>140.19999999999999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150446.14999999997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2142.67</v>
      </c>
      <c r="N145" s="70">
        <f t="shared" si="103"/>
        <v>0</v>
      </c>
      <c r="O145" s="70">
        <f t="shared" si="103"/>
        <v>495.6</v>
      </c>
      <c r="P145" s="70">
        <f t="shared" si="103"/>
        <v>0</v>
      </c>
      <c r="Q145" s="70">
        <f t="shared" si="103"/>
        <v>5335.9</v>
      </c>
      <c r="R145" s="70">
        <f t="shared" si="103"/>
        <v>0</v>
      </c>
      <c r="S145" s="70">
        <f t="shared" si="103"/>
        <v>13039.04</v>
      </c>
      <c r="T145" s="70">
        <f t="shared" si="103"/>
        <v>0</v>
      </c>
      <c r="U145" s="70">
        <f t="shared" si="103"/>
        <v>66436.78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2318.4299999999998</v>
      </c>
      <c r="AB145" s="70">
        <f t="shared" si="103"/>
        <v>1559.15</v>
      </c>
      <c r="AC145" s="70">
        <f t="shared" si="103"/>
        <v>608.22</v>
      </c>
      <c r="AD145" s="70">
        <f t="shared" si="103"/>
        <v>23898.720000000001</v>
      </c>
      <c r="AE145" s="70">
        <f t="shared" si="103"/>
        <v>308.64</v>
      </c>
      <c r="AF145" s="70">
        <f t="shared" si="103"/>
        <v>175.09</v>
      </c>
      <c r="AG145" s="70">
        <f t="shared" si="103"/>
        <v>121.68</v>
      </c>
      <c r="AH145" s="70">
        <f t="shared" si="103"/>
        <v>204.77</v>
      </c>
      <c r="AI145" s="70">
        <f t="shared" si="103"/>
        <v>0</v>
      </c>
      <c r="AJ145" s="70">
        <f t="shared" si="103"/>
        <v>430.16999999999996</v>
      </c>
      <c r="AK145" s="70">
        <f t="shared" si="103"/>
        <v>33371.29</v>
      </c>
      <c r="AL145" s="70">
        <f t="shared" si="103"/>
        <v>0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12223.369999999999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570.20000000000005</v>
      </c>
      <c r="AC146" s="70">
        <v>84.07</v>
      </c>
      <c r="AD146" s="70">
        <v>5570.45</v>
      </c>
      <c r="AE146" s="70"/>
      <c r="AF146" s="70"/>
      <c r="AG146" s="70"/>
      <c r="AH146" s="70"/>
      <c r="AI146" s="70"/>
      <c r="AJ146" s="70"/>
      <c r="AK146" s="70">
        <v>5998.65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69795.41</v>
      </c>
      <c r="K147" s="70"/>
      <c r="L147" s="70"/>
      <c r="M147" s="70"/>
      <c r="N147" s="70"/>
      <c r="O147" s="70"/>
      <c r="P147" s="70"/>
      <c r="Q147" s="70"/>
      <c r="R147" s="70"/>
      <c r="S147" s="70">
        <v>5610.72</v>
      </c>
      <c r="T147" s="70"/>
      <c r="U147" s="70">
        <v>31001.27</v>
      </c>
      <c r="V147" s="70"/>
      <c r="W147" s="70"/>
      <c r="X147" s="70"/>
      <c r="Y147" s="70"/>
      <c r="Z147" s="70"/>
      <c r="AA147" s="70">
        <v>1341.82</v>
      </c>
      <c r="AB147" s="70">
        <v>706.69</v>
      </c>
      <c r="AC147" s="70">
        <v>236.29</v>
      </c>
      <c r="AD147" s="70">
        <v>13176.95</v>
      </c>
      <c r="AE147" s="70"/>
      <c r="AF147" s="70"/>
      <c r="AG147" s="70"/>
      <c r="AH147" s="70"/>
      <c r="AI147" s="70"/>
      <c r="AJ147" s="70">
        <v>281.89</v>
      </c>
      <c r="AK147" s="70">
        <v>17439.78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68427.37</v>
      </c>
      <c r="K148" s="70"/>
      <c r="L148" s="70"/>
      <c r="M148" s="70">
        <v>2142.67</v>
      </c>
      <c r="N148" s="70"/>
      <c r="O148" s="70">
        <v>495.6</v>
      </c>
      <c r="P148" s="70"/>
      <c r="Q148" s="70">
        <v>5335.9</v>
      </c>
      <c r="R148" s="70"/>
      <c r="S148" s="70">
        <v>7428.32</v>
      </c>
      <c r="T148" s="70"/>
      <c r="U148" s="70">
        <v>35435.51</v>
      </c>
      <c r="V148" s="70"/>
      <c r="W148" s="70"/>
      <c r="X148" s="70"/>
      <c r="Y148" s="70"/>
      <c r="Z148" s="70"/>
      <c r="AA148" s="70">
        <v>976.61</v>
      </c>
      <c r="AB148" s="70">
        <v>282.26</v>
      </c>
      <c r="AC148" s="70">
        <v>287.86</v>
      </c>
      <c r="AD148" s="70">
        <v>5151.32</v>
      </c>
      <c r="AE148" s="70">
        <v>308.64</v>
      </c>
      <c r="AF148" s="70">
        <v>175.09</v>
      </c>
      <c r="AG148" s="70">
        <v>121.68</v>
      </c>
      <c r="AH148" s="70">
        <v>204.77</v>
      </c>
      <c r="AI148" s="70"/>
      <c r="AJ148" s="70">
        <v>148.28</v>
      </c>
      <c r="AK148" s="70">
        <v>9932.86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4223796.7799999993</v>
      </c>
      <c r="K155" s="60">
        <f>SUM(K156,K166)</f>
        <v>0</v>
      </c>
      <c r="L155" s="60">
        <f t="shared" ref="L155:BW155" si="107">SUM(L156,L166)</f>
        <v>14814.79</v>
      </c>
      <c r="M155" s="60">
        <f t="shared" si="107"/>
        <v>464937.94999999995</v>
      </c>
      <c r="N155" s="60">
        <f t="shared" si="107"/>
        <v>0</v>
      </c>
      <c r="O155" s="60">
        <f t="shared" si="107"/>
        <v>13643.45</v>
      </c>
      <c r="P155" s="60">
        <f t="shared" si="107"/>
        <v>112823.65</v>
      </c>
      <c r="Q155" s="60">
        <f t="shared" si="107"/>
        <v>870172.29</v>
      </c>
      <c r="R155" s="60">
        <f t="shared" si="107"/>
        <v>0</v>
      </c>
      <c r="S155" s="60">
        <f t="shared" si="107"/>
        <v>0</v>
      </c>
      <c r="T155" s="60">
        <f t="shared" si="107"/>
        <v>217174.83000000002</v>
      </c>
      <c r="U155" s="60">
        <f t="shared" si="107"/>
        <v>650432.78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1544.92</v>
      </c>
      <c r="Z155" s="60">
        <f t="shared" si="107"/>
        <v>191098.31</v>
      </c>
      <c r="AA155" s="60">
        <f t="shared" si="107"/>
        <v>288988.18000000005</v>
      </c>
      <c r="AB155" s="60">
        <f t="shared" si="107"/>
        <v>0</v>
      </c>
      <c r="AC155" s="60">
        <f t="shared" si="107"/>
        <v>258164.13000000003</v>
      </c>
      <c r="AD155" s="60">
        <f t="shared" si="107"/>
        <v>581638.22</v>
      </c>
      <c r="AE155" s="60">
        <f t="shared" si="107"/>
        <v>72051.34</v>
      </c>
      <c r="AF155" s="60">
        <f t="shared" si="107"/>
        <v>26450.039999999997</v>
      </c>
      <c r="AG155" s="60">
        <f t="shared" si="107"/>
        <v>14411.52</v>
      </c>
      <c r="AH155" s="60">
        <f t="shared" si="107"/>
        <v>23317.5</v>
      </c>
      <c r="AI155" s="60">
        <f t="shared" si="107"/>
        <v>3066.16</v>
      </c>
      <c r="AJ155" s="60">
        <f t="shared" si="107"/>
        <v>407.78999999999996</v>
      </c>
      <c r="AK155" s="60">
        <f t="shared" si="107"/>
        <v>296049.77</v>
      </c>
      <c r="AL155" s="60">
        <f t="shared" si="107"/>
        <v>118321.13</v>
      </c>
      <c r="AM155" s="60">
        <f t="shared" si="107"/>
        <v>2528.1800000000003</v>
      </c>
      <c r="AN155" s="60">
        <f t="shared" si="107"/>
        <v>0</v>
      </c>
      <c r="AO155" s="60">
        <f t="shared" si="107"/>
        <v>1759.8499999999997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3336210.9900000012</v>
      </c>
      <c r="K156" s="60">
        <f>SUM(K157,K165)</f>
        <v>0</v>
      </c>
      <c r="L156" s="60">
        <f t="shared" ref="L156:BW156" si="109">SUM(L157,L165)</f>
        <v>11765.630000000001</v>
      </c>
      <c r="M156" s="60">
        <f t="shared" si="109"/>
        <v>368125.3</v>
      </c>
      <c r="N156" s="60">
        <f t="shared" si="109"/>
        <v>0</v>
      </c>
      <c r="O156" s="60">
        <f t="shared" si="109"/>
        <v>8375.27</v>
      </c>
      <c r="P156" s="60">
        <f t="shared" si="109"/>
        <v>99208.56</v>
      </c>
      <c r="Q156" s="60">
        <f t="shared" si="109"/>
        <v>673462.21</v>
      </c>
      <c r="R156" s="60">
        <f t="shared" si="109"/>
        <v>0</v>
      </c>
      <c r="S156" s="60">
        <f t="shared" si="109"/>
        <v>0</v>
      </c>
      <c r="T156" s="60">
        <f t="shared" si="109"/>
        <v>129546.09</v>
      </c>
      <c r="U156" s="60">
        <f t="shared" si="109"/>
        <v>384441.05999999994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878.3</v>
      </c>
      <c r="Z156" s="60">
        <f t="shared" si="109"/>
        <v>144444.08000000002</v>
      </c>
      <c r="AA156" s="60">
        <f t="shared" si="109"/>
        <v>225659.90000000002</v>
      </c>
      <c r="AB156" s="60">
        <f t="shared" si="109"/>
        <v>0</v>
      </c>
      <c r="AC156" s="60">
        <f t="shared" si="109"/>
        <v>251922.40000000002</v>
      </c>
      <c r="AD156" s="60">
        <f t="shared" si="109"/>
        <v>561622.34</v>
      </c>
      <c r="AE156" s="60">
        <f t="shared" si="109"/>
        <v>56362.43</v>
      </c>
      <c r="AF156" s="60">
        <f t="shared" si="109"/>
        <v>20571.969999999998</v>
      </c>
      <c r="AG156" s="60">
        <f t="shared" si="109"/>
        <v>11179.23</v>
      </c>
      <c r="AH156" s="60">
        <f t="shared" si="109"/>
        <v>17954.900000000001</v>
      </c>
      <c r="AI156" s="60">
        <f t="shared" si="109"/>
        <v>3066.16</v>
      </c>
      <c r="AJ156" s="60">
        <f t="shared" si="109"/>
        <v>307.34999999999997</v>
      </c>
      <c r="AK156" s="60">
        <f t="shared" si="109"/>
        <v>257429.81</v>
      </c>
      <c r="AL156" s="60">
        <f t="shared" si="109"/>
        <v>105599.97</v>
      </c>
      <c r="AM156" s="60">
        <f t="shared" si="109"/>
        <v>2528.1800000000003</v>
      </c>
      <c r="AN156" s="60">
        <f t="shared" si="109"/>
        <v>0</v>
      </c>
      <c r="AO156" s="60">
        <f t="shared" si="109"/>
        <v>1759.8499999999997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3061920.1400000006</v>
      </c>
      <c r="K157" s="83">
        <f>SUM(K158,K162,K163,K164)</f>
        <v>0</v>
      </c>
      <c r="L157" s="83">
        <f t="shared" ref="L157:BW157" si="111">SUM(L158,L162,L163,L164)</f>
        <v>10616</v>
      </c>
      <c r="M157" s="83">
        <f t="shared" si="111"/>
        <v>283738.37</v>
      </c>
      <c r="N157" s="83">
        <f t="shared" si="111"/>
        <v>0</v>
      </c>
      <c r="O157" s="83">
        <f t="shared" si="111"/>
        <v>656.18</v>
      </c>
      <c r="P157" s="83">
        <f t="shared" si="111"/>
        <v>92321.86</v>
      </c>
      <c r="Q157" s="83">
        <f t="shared" si="111"/>
        <v>537800.37</v>
      </c>
      <c r="R157" s="83">
        <f t="shared" si="111"/>
        <v>0</v>
      </c>
      <c r="S157" s="83">
        <f t="shared" si="111"/>
        <v>0</v>
      </c>
      <c r="T157" s="83">
        <f t="shared" si="111"/>
        <v>129546.09</v>
      </c>
      <c r="U157" s="83">
        <f t="shared" si="111"/>
        <v>384441.05999999994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878.3</v>
      </c>
      <c r="Z157" s="83">
        <f t="shared" si="111"/>
        <v>144444.08000000002</v>
      </c>
      <c r="AA157" s="83">
        <f t="shared" si="111"/>
        <v>225659.90000000002</v>
      </c>
      <c r="AB157" s="83">
        <f t="shared" si="111"/>
        <v>0</v>
      </c>
      <c r="AC157" s="83">
        <f t="shared" si="111"/>
        <v>251922.40000000002</v>
      </c>
      <c r="AD157" s="83">
        <f t="shared" si="111"/>
        <v>561622.34</v>
      </c>
      <c r="AE157" s="83">
        <f t="shared" si="111"/>
        <v>46494.33</v>
      </c>
      <c r="AF157" s="83">
        <f t="shared" si="111"/>
        <v>16828.839999999997</v>
      </c>
      <c r="AG157" s="83">
        <f t="shared" si="111"/>
        <v>8530.65</v>
      </c>
      <c r="AH157" s="83">
        <f t="shared" si="111"/>
        <v>11844.37</v>
      </c>
      <c r="AI157" s="83">
        <f t="shared" si="111"/>
        <v>3066.16</v>
      </c>
      <c r="AJ157" s="83">
        <f t="shared" si="111"/>
        <v>307.34999999999997</v>
      </c>
      <c r="AK157" s="83">
        <f t="shared" si="111"/>
        <v>245467.57</v>
      </c>
      <c r="AL157" s="83">
        <f t="shared" si="111"/>
        <v>101445.89</v>
      </c>
      <c r="AM157" s="83">
        <f t="shared" si="111"/>
        <v>2528.1800000000003</v>
      </c>
      <c r="AN157" s="83">
        <f t="shared" si="111"/>
        <v>0</v>
      </c>
      <c r="AO157" s="83">
        <f t="shared" si="111"/>
        <v>1759.8499999999997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1748285.61</v>
      </c>
      <c r="K158" s="72">
        <f>SUM(K159:K161)</f>
        <v>0</v>
      </c>
      <c r="L158" s="72">
        <f t="shared" ref="L158:BW158" si="113">SUM(L159:L161)</f>
        <v>6870.18</v>
      </c>
      <c r="M158" s="72">
        <f t="shared" si="113"/>
        <v>161512.63</v>
      </c>
      <c r="N158" s="72">
        <f t="shared" si="113"/>
        <v>0</v>
      </c>
      <c r="O158" s="72">
        <f t="shared" si="113"/>
        <v>656.18</v>
      </c>
      <c r="P158" s="72">
        <f t="shared" si="113"/>
        <v>54732.92</v>
      </c>
      <c r="Q158" s="72">
        <f t="shared" si="113"/>
        <v>342128.81</v>
      </c>
      <c r="R158" s="72">
        <f t="shared" si="113"/>
        <v>0</v>
      </c>
      <c r="S158" s="72">
        <f t="shared" si="113"/>
        <v>0</v>
      </c>
      <c r="T158" s="72">
        <f t="shared" si="113"/>
        <v>78605.69</v>
      </c>
      <c r="U158" s="72">
        <f t="shared" si="113"/>
        <v>245507.37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445.08</v>
      </c>
      <c r="Z158" s="72">
        <f t="shared" si="113"/>
        <v>84243.35</v>
      </c>
      <c r="AA158" s="72">
        <f t="shared" si="113"/>
        <v>154559.53</v>
      </c>
      <c r="AB158" s="72">
        <f t="shared" si="113"/>
        <v>0</v>
      </c>
      <c r="AC158" s="72">
        <f t="shared" si="113"/>
        <v>130595.6</v>
      </c>
      <c r="AD158" s="72">
        <f t="shared" si="113"/>
        <v>284985.08</v>
      </c>
      <c r="AE158" s="72">
        <f t="shared" si="113"/>
        <v>25706.58</v>
      </c>
      <c r="AF158" s="72">
        <f t="shared" si="113"/>
        <v>9318.89</v>
      </c>
      <c r="AG158" s="72">
        <f t="shared" si="113"/>
        <v>4704.62</v>
      </c>
      <c r="AH158" s="72">
        <f t="shared" si="113"/>
        <v>7103.04</v>
      </c>
      <c r="AI158" s="72">
        <f t="shared" si="113"/>
        <v>2163.08</v>
      </c>
      <c r="AJ158" s="72">
        <f t="shared" si="113"/>
        <v>0</v>
      </c>
      <c r="AK158" s="72">
        <f t="shared" si="113"/>
        <v>107419.01</v>
      </c>
      <c r="AL158" s="72">
        <f t="shared" si="113"/>
        <v>44687.93</v>
      </c>
      <c r="AM158" s="72">
        <f t="shared" si="113"/>
        <v>1306.67</v>
      </c>
      <c r="AN158" s="72">
        <f t="shared" si="113"/>
        <v>0</v>
      </c>
      <c r="AO158" s="72">
        <f t="shared" si="113"/>
        <v>1033.3699999999999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1748285.61</v>
      </c>
      <c r="K159" s="70"/>
      <c r="L159" s="70">
        <v>6870.18</v>
      </c>
      <c r="M159" s="70">
        <v>161512.63</v>
      </c>
      <c r="N159" s="70"/>
      <c r="O159" s="70">
        <v>656.18</v>
      </c>
      <c r="P159" s="70">
        <v>54732.92</v>
      </c>
      <c r="Q159" s="70">
        <v>342128.81</v>
      </c>
      <c r="R159" s="70"/>
      <c r="S159" s="70"/>
      <c r="T159" s="70">
        <v>78605.69</v>
      </c>
      <c r="U159" s="70">
        <v>245507.37</v>
      </c>
      <c r="V159" s="70"/>
      <c r="W159" s="70"/>
      <c r="X159" s="70"/>
      <c r="Y159" s="70">
        <v>445.08</v>
      </c>
      <c r="Z159" s="70">
        <v>84243.35</v>
      </c>
      <c r="AA159" s="70">
        <v>154559.53</v>
      </c>
      <c r="AB159" s="70"/>
      <c r="AC159" s="70">
        <v>130595.6</v>
      </c>
      <c r="AD159" s="70">
        <v>284985.08</v>
      </c>
      <c r="AE159" s="70">
        <v>25706.58</v>
      </c>
      <c r="AF159" s="70">
        <v>9318.89</v>
      </c>
      <c r="AG159" s="70">
        <v>4704.62</v>
      </c>
      <c r="AH159" s="70">
        <v>7103.04</v>
      </c>
      <c r="AI159" s="70">
        <v>2163.08</v>
      </c>
      <c r="AJ159" s="70"/>
      <c r="AK159" s="70">
        <v>107419.01</v>
      </c>
      <c r="AL159" s="70">
        <v>44687.93</v>
      </c>
      <c r="AM159" s="70">
        <v>1306.67</v>
      </c>
      <c r="AN159" s="70"/>
      <c r="AO159" s="70">
        <v>1033.3699999999999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925523.62</v>
      </c>
      <c r="K162" s="70"/>
      <c r="L162" s="70">
        <v>3165.87</v>
      </c>
      <c r="M162" s="70">
        <v>75999.259999999995</v>
      </c>
      <c r="N162" s="70"/>
      <c r="O162" s="70"/>
      <c r="P162" s="70">
        <v>29986.86</v>
      </c>
      <c r="Q162" s="70">
        <v>125341.19</v>
      </c>
      <c r="R162" s="70"/>
      <c r="S162" s="70"/>
      <c r="T162" s="70">
        <v>36839.5</v>
      </c>
      <c r="U162" s="70">
        <v>118179.09</v>
      </c>
      <c r="V162" s="70"/>
      <c r="W162" s="70"/>
      <c r="X162" s="70"/>
      <c r="Y162" s="70"/>
      <c r="Z162" s="70">
        <v>48881.87</v>
      </c>
      <c r="AA162" s="70">
        <v>58505.73</v>
      </c>
      <c r="AB162" s="70"/>
      <c r="AC162" s="70">
        <v>93318.42</v>
      </c>
      <c r="AD162" s="70">
        <v>208427.41</v>
      </c>
      <c r="AE162" s="70">
        <v>13917.73</v>
      </c>
      <c r="AF162" s="70">
        <v>5032.96</v>
      </c>
      <c r="AG162" s="70">
        <v>2423.5</v>
      </c>
      <c r="AH162" s="70">
        <v>2356.31</v>
      </c>
      <c r="AI162" s="70">
        <v>903.08</v>
      </c>
      <c r="AJ162" s="70">
        <v>262.77</v>
      </c>
      <c r="AK162" s="70">
        <v>74534.960000000006</v>
      </c>
      <c r="AL162" s="70">
        <v>25952.71</v>
      </c>
      <c r="AM162" s="70">
        <v>922.72</v>
      </c>
      <c r="AN162" s="70"/>
      <c r="AO162" s="70">
        <v>571.67999999999995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388110.91000000009</v>
      </c>
      <c r="K163" s="70"/>
      <c r="L163" s="70">
        <v>579.95000000000005</v>
      </c>
      <c r="M163" s="70">
        <v>46226.48</v>
      </c>
      <c r="N163" s="70"/>
      <c r="O163" s="70"/>
      <c r="P163" s="70">
        <v>7602.08</v>
      </c>
      <c r="Q163" s="70">
        <v>70330.37</v>
      </c>
      <c r="R163" s="70"/>
      <c r="S163" s="70"/>
      <c r="T163" s="70">
        <v>14100.9</v>
      </c>
      <c r="U163" s="70">
        <v>20754.599999999999</v>
      </c>
      <c r="V163" s="70"/>
      <c r="W163" s="70"/>
      <c r="X163" s="70"/>
      <c r="Y163" s="70">
        <v>433.22</v>
      </c>
      <c r="Z163" s="70">
        <v>11318.86</v>
      </c>
      <c r="AA163" s="70">
        <v>12594.64</v>
      </c>
      <c r="AB163" s="70"/>
      <c r="AC163" s="70">
        <v>28008.38</v>
      </c>
      <c r="AD163" s="70">
        <v>68209.850000000006</v>
      </c>
      <c r="AE163" s="70">
        <v>6870.02</v>
      </c>
      <c r="AF163" s="70">
        <v>2476.9899999999998</v>
      </c>
      <c r="AG163" s="70">
        <v>1402.53</v>
      </c>
      <c r="AH163" s="70">
        <v>2385.02</v>
      </c>
      <c r="AI163" s="70"/>
      <c r="AJ163" s="70">
        <v>44.58</v>
      </c>
      <c r="AK163" s="70">
        <v>63513.599999999999</v>
      </c>
      <c r="AL163" s="70">
        <v>30805.25</v>
      </c>
      <c r="AM163" s="70">
        <v>298.79000000000002</v>
      </c>
      <c r="AN163" s="70"/>
      <c r="AO163" s="70">
        <v>154.80000000000001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274290.85000000003</v>
      </c>
      <c r="K165" s="89"/>
      <c r="L165" s="89">
        <v>1149.6300000000001</v>
      </c>
      <c r="M165" s="89">
        <v>84386.93</v>
      </c>
      <c r="N165" s="89"/>
      <c r="O165" s="89">
        <v>7719.09</v>
      </c>
      <c r="P165" s="89">
        <v>6886.7</v>
      </c>
      <c r="Q165" s="89">
        <v>135661.84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9868.1</v>
      </c>
      <c r="AF165" s="89">
        <v>3743.13</v>
      </c>
      <c r="AG165" s="89">
        <v>2648.58</v>
      </c>
      <c r="AH165" s="89">
        <v>6110.53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887585.79</v>
      </c>
      <c r="K166" s="83">
        <f>SUM(K167,K171)</f>
        <v>0</v>
      </c>
      <c r="L166" s="83">
        <f t="shared" ref="L166:BW166" si="116">SUM(L167,L171)</f>
        <v>3049.16</v>
      </c>
      <c r="M166" s="83">
        <f t="shared" si="116"/>
        <v>96812.65</v>
      </c>
      <c r="N166" s="83">
        <f t="shared" si="116"/>
        <v>0</v>
      </c>
      <c r="O166" s="83">
        <f t="shared" si="116"/>
        <v>5268.18</v>
      </c>
      <c r="P166" s="83">
        <f t="shared" si="116"/>
        <v>13615.09</v>
      </c>
      <c r="Q166" s="83">
        <f t="shared" si="116"/>
        <v>196710.08000000002</v>
      </c>
      <c r="R166" s="83">
        <f t="shared" si="116"/>
        <v>0</v>
      </c>
      <c r="S166" s="83">
        <f t="shared" si="116"/>
        <v>0</v>
      </c>
      <c r="T166" s="83">
        <f t="shared" si="116"/>
        <v>87628.74</v>
      </c>
      <c r="U166" s="83">
        <f t="shared" si="116"/>
        <v>265991.72000000003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666.62</v>
      </c>
      <c r="Z166" s="83">
        <f t="shared" si="116"/>
        <v>46654.229999999996</v>
      </c>
      <c r="AA166" s="83">
        <f t="shared" si="116"/>
        <v>63328.28</v>
      </c>
      <c r="AB166" s="83">
        <f t="shared" si="116"/>
        <v>0</v>
      </c>
      <c r="AC166" s="83">
        <f t="shared" si="116"/>
        <v>6241.7300000000005</v>
      </c>
      <c r="AD166" s="83">
        <f t="shared" si="116"/>
        <v>20015.88</v>
      </c>
      <c r="AE166" s="83">
        <f t="shared" si="116"/>
        <v>15688.91</v>
      </c>
      <c r="AF166" s="83">
        <f t="shared" si="116"/>
        <v>5878.07</v>
      </c>
      <c r="AG166" s="83">
        <f t="shared" si="116"/>
        <v>3232.29</v>
      </c>
      <c r="AH166" s="83">
        <f t="shared" si="116"/>
        <v>5362.6</v>
      </c>
      <c r="AI166" s="83">
        <f t="shared" si="116"/>
        <v>0</v>
      </c>
      <c r="AJ166" s="83">
        <f t="shared" si="116"/>
        <v>100.44</v>
      </c>
      <c r="AK166" s="83">
        <f t="shared" si="116"/>
        <v>38619.96</v>
      </c>
      <c r="AL166" s="83">
        <f t="shared" si="116"/>
        <v>12721.16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799670.53000000014</v>
      </c>
      <c r="K167" s="83">
        <f>SUM(K168:K170)</f>
        <v>0</v>
      </c>
      <c r="L167" s="83">
        <f t="shared" ref="L167:BW167" si="118">SUM(L168:L170)</f>
        <v>2981.1099999999997</v>
      </c>
      <c r="M167" s="83">
        <f t="shared" si="118"/>
        <v>74240.22</v>
      </c>
      <c r="N167" s="83">
        <f t="shared" si="118"/>
        <v>0</v>
      </c>
      <c r="O167" s="83">
        <f t="shared" si="118"/>
        <v>0</v>
      </c>
      <c r="P167" s="83">
        <f t="shared" si="118"/>
        <v>10886.67</v>
      </c>
      <c r="Q167" s="83">
        <f t="shared" si="118"/>
        <v>147752.21000000002</v>
      </c>
      <c r="R167" s="83">
        <f t="shared" si="118"/>
        <v>0</v>
      </c>
      <c r="S167" s="83">
        <f t="shared" si="118"/>
        <v>0</v>
      </c>
      <c r="T167" s="83">
        <f t="shared" si="118"/>
        <v>87628.74</v>
      </c>
      <c r="U167" s="83">
        <f t="shared" si="118"/>
        <v>265991.72000000003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666.62</v>
      </c>
      <c r="Z167" s="83">
        <f t="shared" si="118"/>
        <v>46654.229999999996</v>
      </c>
      <c r="AA167" s="83">
        <f t="shared" si="118"/>
        <v>63328.28</v>
      </c>
      <c r="AB167" s="83">
        <f t="shared" si="118"/>
        <v>0</v>
      </c>
      <c r="AC167" s="83">
        <f t="shared" si="118"/>
        <v>6241.7300000000005</v>
      </c>
      <c r="AD167" s="83">
        <f t="shared" si="118"/>
        <v>20015.88</v>
      </c>
      <c r="AE167" s="83">
        <f t="shared" si="118"/>
        <v>12062.06</v>
      </c>
      <c r="AF167" s="83">
        <f t="shared" si="118"/>
        <v>4403.26</v>
      </c>
      <c r="AG167" s="83">
        <f t="shared" si="118"/>
        <v>2126.9299999999998</v>
      </c>
      <c r="AH167" s="83">
        <f t="shared" si="118"/>
        <v>3249.31</v>
      </c>
      <c r="AI167" s="83">
        <f t="shared" si="118"/>
        <v>0</v>
      </c>
      <c r="AJ167" s="83">
        <f t="shared" si="118"/>
        <v>100.44</v>
      </c>
      <c r="AK167" s="83">
        <f t="shared" si="118"/>
        <v>38619.96</v>
      </c>
      <c r="AL167" s="83">
        <f t="shared" si="118"/>
        <v>12721.16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157353.91</v>
      </c>
      <c r="K168" s="70"/>
      <c r="L168" s="70">
        <v>898.03</v>
      </c>
      <c r="M168" s="70">
        <v>22605.24</v>
      </c>
      <c r="N168" s="70"/>
      <c r="O168" s="70"/>
      <c r="P168" s="70">
        <v>4510.41</v>
      </c>
      <c r="Q168" s="70">
        <v>35011.550000000003</v>
      </c>
      <c r="R168" s="70"/>
      <c r="S168" s="70"/>
      <c r="T168" s="70">
        <v>1278.05</v>
      </c>
      <c r="U168" s="70">
        <v>3892.43</v>
      </c>
      <c r="V168" s="70"/>
      <c r="W168" s="70"/>
      <c r="X168" s="70"/>
      <c r="Y168" s="70">
        <v>355.82</v>
      </c>
      <c r="Z168" s="70">
        <v>21445.599999999999</v>
      </c>
      <c r="AA168" s="70">
        <v>26311.07</v>
      </c>
      <c r="AB168" s="70"/>
      <c r="AC168" s="70">
        <v>4576.3900000000003</v>
      </c>
      <c r="AD168" s="70">
        <v>15104.2</v>
      </c>
      <c r="AE168" s="70">
        <v>3433.26</v>
      </c>
      <c r="AF168" s="70">
        <v>1201.81</v>
      </c>
      <c r="AG168" s="70">
        <v>633.87</v>
      </c>
      <c r="AH168" s="70">
        <v>624.85</v>
      </c>
      <c r="AI168" s="70"/>
      <c r="AJ168" s="70">
        <v>77.48</v>
      </c>
      <c r="AK168" s="70">
        <v>11112.52</v>
      </c>
      <c r="AL168" s="70">
        <v>4281.33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642316.61999999988</v>
      </c>
      <c r="K169" s="70"/>
      <c r="L169" s="70">
        <v>2083.08</v>
      </c>
      <c r="M169" s="70">
        <v>51634.98</v>
      </c>
      <c r="N169" s="70"/>
      <c r="O169" s="70"/>
      <c r="P169" s="70">
        <v>6376.26</v>
      </c>
      <c r="Q169" s="70">
        <v>112740.66</v>
      </c>
      <c r="R169" s="70"/>
      <c r="S169" s="70"/>
      <c r="T169" s="70">
        <v>86350.69</v>
      </c>
      <c r="U169" s="70">
        <v>262099.29</v>
      </c>
      <c r="V169" s="70"/>
      <c r="W169" s="70"/>
      <c r="X169" s="70"/>
      <c r="Y169" s="70">
        <v>310.8</v>
      </c>
      <c r="Z169" s="70">
        <v>25208.63</v>
      </c>
      <c r="AA169" s="70">
        <v>37017.21</v>
      </c>
      <c r="AB169" s="70"/>
      <c r="AC169" s="70">
        <v>1665.34</v>
      </c>
      <c r="AD169" s="70">
        <v>4911.68</v>
      </c>
      <c r="AE169" s="70">
        <v>8628.7999999999993</v>
      </c>
      <c r="AF169" s="70">
        <v>3201.45</v>
      </c>
      <c r="AG169" s="70">
        <v>1493.06</v>
      </c>
      <c r="AH169" s="70">
        <v>2624.46</v>
      </c>
      <c r="AI169" s="70"/>
      <c r="AJ169" s="70">
        <v>22.96</v>
      </c>
      <c r="AK169" s="70">
        <v>27507.439999999999</v>
      </c>
      <c r="AL169" s="70">
        <v>8439.83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87915.260000000009</v>
      </c>
      <c r="K171" s="83">
        <f>SUM(K172:K173)</f>
        <v>0</v>
      </c>
      <c r="L171" s="83">
        <f t="shared" ref="L171:BW171" si="120">SUM(L172:L173)</f>
        <v>68.05</v>
      </c>
      <c r="M171" s="83">
        <f t="shared" si="120"/>
        <v>22572.43</v>
      </c>
      <c r="N171" s="83">
        <f t="shared" si="120"/>
        <v>0</v>
      </c>
      <c r="O171" s="83">
        <f t="shared" si="120"/>
        <v>5268.18</v>
      </c>
      <c r="P171" s="83">
        <f t="shared" si="120"/>
        <v>2728.42</v>
      </c>
      <c r="Q171" s="83">
        <f t="shared" si="120"/>
        <v>48957.87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3626.85</v>
      </c>
      <c r="AF171" s="83">
        <f t="shared" si="120"/>
        <v>1474.81</v>
      </c>
      <c r="AG171" s="83">
        <f t="shared" si="120"/>
        <v>1105.3599999999999</v>
      </c>
      <c r="AH171" s="83">
        <f t="shared" si="120"/>
        <v>2113.29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87915.260000000009</v>
      </c>
      <c r="K173" s="70"/>
      <c r="L173" s="70">
        <v>68.05</v>
      </c>
      <c r="M173" s="70">
        <v>22572.43</v>
      </c>
      <c r="N173" s="70"/>
      <c r="O173" s="70">
        <v>5268.18</v>
      </c>
      <c r="P173" s="70">
        <v>2728.42</v>
      </c>
      <c r="Q173" s="70">
        <v>48957.87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3626.85</v>
      </c>
      <c r="AF173" s="70">
        <v>1474.81</v>
      </c>
      <c r="AG173" s="70">
        <v>1105.3599999999999</v>
      </c>
      <c r="AH173" s="70">
        <v>2113.29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3001136.9899999998</v>
      </c>
      <c r="K175" s="60">
        <f>SUM(K176,K183)</f>
        <v>0</v>
      </c>
      <c r="L175" s="60">
        <f t="shared" ref="L175:BW175" si="122">SUM(L176,L183)</f>
        <v>6573.3</v>
      </c>
      <c r="M175" s="60">
        <f t="shared" si="122"/>
        <v>130915.1</v>
      </c>
      <c r="N175" s="60">
        <f t="shared" si="122"/>
        <v>0</v>
      </c>
      <c r="O175" s="60">
        <f t="shared" si="122"/>
        <v>5511.13</v>
      </c>
      <c r="P175" s="60">
        <f t="shared" si="122"/>
        <v>134185.51</v>
      </c>
      <c r="Q175" s="60">
        <f t="shared" si="122"/>
        <v>834629.13000000012</v>
      </c>
      <c r="R175" s="60">
        <f t="shared" si="122"/>
        <v>0</v>
      </c>
      <c r="S175" s="60">
        <f t="shared" si="122"/>
        <v>0</v>
      </c>
      <c r="T175" s="60">
        <f t="shared" si="122"/>
        <v>134595.63</v>
      </c>
      <c r="U175" s="60">
        <f t="shared" si="122"/>
        <v>362310.8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4774.7299999999996</v>
      </c>
      <c r="Z175" s="60">
        <f t="shared" si="122"/>
        <v>222039.69999999998</v>
      </c>
      <c r="AA175" s="60">
        <f t="shared" si="122"/>
        <v>406025.33999999997</v>
      </c>
      <c r="AB175" s="60">
        <f t="shared" si="122"/>
        <v>0</v>
      </c>
      <c r="AC175" s="60">
        <f t="shared" si="122"/>
        <v>179646.63</v>
      </c>
      <c r="AD175" s="60">
        <f t="shared" si="122"/>
        <v>364421.51</v>
      </c>
      <c r="AE175" s="60">
        <f t="shared" si="122"/>
        <v>26589.050000000003</v>
      </c>
      <c r="AF175" s="60">
        <f t="shared" si="122"/>
        <v>17496.63</v>
      </c>
      <c r="AG175" s="60">
        <f t="shared" si="122"/>
        <v>10821.93</v>
      </c>
      <c r="AH175" s="60">
        <f t="shared" si="122"/>
        <v>30987.03</v>
      </c>
      <c r="AI175" s="60">
        <f t="shared" si="122"/>
        <v>10891.369999999999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74348.27</v>
      </c>
      <c r="AN175" s="60">
        <f t="shared" si="122"/>
        <v>699.6</v>
      </c>
      <c r="AO175" s="60">
        <f t="shared" si="122"/>
        <v>43674.6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1611845.04</v>
      </c>
      <c r="K176" s="60">
        <f>SUM(K177:K182)</f>
        <v>0</v>
      </c>
      <c r="L176" s="60">
        <f t="shared" ref="L176:CG176" si="124">SUM(L177:L182)</f>
        <v>1446.5900000000001</v>
      </c>
      <c r="M176" s="60">
        <f t="shared" si="124"/>
        <v>40711.29</v>
      </c>
      <c r="N176" s="60">
        <f t="shared" si="124"/>
        <v>0</v>
      </c>
      <c r="O176" s="60">
        <f t="shared" si="124"/>
        <v>0</v>
      </c>
      <c r="P176" s="60">
        <f t="shared" si="124"/>
        <v>79269.86</v>
      </c>
      <c r="Q176" s="60">
        <f t="shared" si="124"/>
        <v>346716.72000000003</v>
      </c>
      <c r="R176" s="60">
        <f t="shared" si="124"/>
        <v>0</v>
      </c>
      <c r="S176" s="60">
        <f t="shared" si="124"/>
        <v>0</v>
      </c>
      <c r="T176" s="60">
        <f t="shared" si="124"/>
        <v>63710.68</v>
      </c>
      <c r="U176" s="60">
        <f t="shared" si="124"/>
        <v>162551.47999999998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4774.7299999999996</v>
      </c>
      <c r="Z176" s="60">
        <f t="shared" si="124"/>
        <v>167977.16999999998</v>
      </c>
      <c r="AA176" s="60">
        <f t="shared" si="124"/>
        <v>321043.12</v>
      </c>
      <c r="AB176" s="60">
        <f t="shared" si="124"/>
        <v>0</v>
      </c>
      <c r="AC176" s="60">
        <f t="shared" si="124"/>
        <v>88374.01</v>
      </c>
      <c r="AD176" s="60">
        <f t="shared" si="124"/>
        <v>199573.16</v>
      </c>
      <c r="AE176" s="60">
        <f t="shared" si="124"/>
        <v>6007.47</v>
      </c>
      <c r="AF176" s="60">
        <f t="shared" si="124"/>
        <v>5551.67</v>
      </c>
      <c r="AG176" s="60">
        <f t="shared" si="124"/>
        <v>3130.26</v>
      </c>
      <c r="AH176" s="60">
        <f t="shared" si="124"/>
        <v>19756.689999999999</v>
      </c>
      <c r="AI176" s="60">
        <f t="shared" si="124"/>
        <v>1325.29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63239.5</v>
      </c>
      <c r="AN176" s="60">
        <f t="shared" si="124"/>
        <v>699.6</v>
      </c>
      <c r="AO176" s="60">
        <f t="shared" si="124"/>
        <v>35985.75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403643.68000000005</v>
      </c>
      <c r="K177" s="70"/>
      <c r="L177" s="70">
        <v>1024.8900000000001</v>
      </c>
      <c r="M177" s="70">
        <v>25345.91</v>
      </c>
      <c r="N177" s="70"/>
      <c r="O177" s="70"/>
      <c r="P177" s="70">
        <v>10265.01</v>
      </c>
      <c r="Q177" s="70">
        <v>188283.9</v>
      </c>
      <c r="R177" s="70"/>
      <c r="S177" s="70"/>
      <c r="T177" s="70">
        <v>2810.31</v>
      </c>
      <c r="U177" s="70">
        <v>24123.9</v>
      </c>
      <c r="V177" s="70"/>
      <c r="W177" s="70"/>
      <c r="X177" s="70"/>
      <c r="Y177" s="70"/>
      <c r="Z177" s="70">
        <v>44143.72</v>
      </c>
      <c r="AA177" s="70">
        <v>50316.89</v>
      </c>
      <c r="AB177" s="70"/>
      <c r="AC177" s="70"/>
      <c r="AD177" s="70"/>
      <c r="AE177" s="70">
        <v>4031.78</v>
      </c>
      <c r="AF177" s="70">
        <v>1696.47</v>
      </c>
      <c r="AG177" s="70">
        <v>849.51</v>
      </c>
      <c r="AH177" s="70">
        <v>5639.18</v>
      </c>
      <c r="AI177" s="70"/>
      <c r="AJ177" s="70"/>
      <c r="AK177" s="70"/>
      <c r="AL177" s="70"/>
      <c r="AM177" s="70">
        <v>27705.22</v>
      </c>
      <c r="AN177" s="70">
        <v>181.25</v>
      </c>
      <c r="AO177" s="70">
        <v>17225.740000000002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1020368.28</v>
      </c>
      <c r="K178" s="70"/>
      <c r="L178" s="70">
        <v>421.7</v>
      </c>
      <c r="M178" s="70">
        <v>8263.58</v>
      </c>
      <c r="N178" s="70"/>
      <c r="O178" s="70"/>
      <c r="P178" s="70">
        <v>69004.850000000006</v>
      </c>
      <c r="Q178" s="70">
        <v>96941.42</v>
      </c>
      <c r="R178" s="70"/>
      <c r="S178" s="70"/>
      <c r="T178" s="70">
        <v>60900.37</v>
      </c>
      <c r="U178" s="70">
        <v>138427.57999999999</v>
      </c>
      <c r="V178" s="70"/>
      <c r="W178" s="70"/>
      <c r="X178" s="70"/>
      <c r="Y178" s="70"/>
      <c r="Z178" s="70">
        <v>123833.45</v>
      </c>
      <c r="AA178" s="70">
        <v>174055.1</v>
      </c>
      <c r="AB178" s="70"/>
      <c r="AC178" s="70">
        <v>88374.01</v>
      </c>
      <c r="AD178" s="70">
        <v>199573.16</v>
      </c>
      <c r="AE178" s="70">
        <v>1975.69</v>
      </c>
      <c r="AF178" s="70">
        <v>2090.7800000000002</v>
      </c>
      <c r="AG178" s="70">
        <v>1080.51</v>
      </c>
      <c r="AH178" s="70">
        <v>6205.46</v>
      </c>
      <c r="AI178" s="70"/>
      <c r="AJ178" s="70"/>
      <c r="AK178" s="70"/>
      <c r="AL178" s="70"/>
      <c r="AM178" s="70">
        <v>30151.47</v>
      </c>
      <c r="AN178" s="70">
        <v>309.14</v>
      </c>
      <c r="AO178" s="70">
        <v>18760.009999999998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187833.08</v>
      </c>
      <c r="K179" s="70"/>
      <c r="L179" s="70"/>
      <c r="M179" s="70">
        <v>7101.8</v>
      </c>
      <c r="N179" s="70"/>
      <c r="O179" s="70"/>
      <c r="P179" s="70"/>
      <c r="Q179" s="70">
        <v>61491.4</v>
      </c>
      <c r="R179" s="70"/>
      <c r="S179" s="70"/>
      <c r="T179" s="70"/>
      <c r="U179" s="70"/>
      <c r="V179" s="70"/>
      <c r="W179" s="70"/>
      <c r="X179" s="70"/>
      <c r="Y179" s="70">
        <v>4774.7299999999996</v>
      </c>
      <c r="Z179" s="70"/>
      <c r="AA179" s="70">
        <v>96671.13</v>
      </c>
      <c r="AB179" s="70"/>
      <c r="AC179" s="70"/>
      <c r="AD179" s="70"/>
      <c r="AE179" s="70"/>
      <c r="AF179" s="70">
        <v>1764.42</v>
      </c>
      <c r="AG179" s="70">
        <v>1200.24</v>
      </c>
      <c r="AH179" s="70">
        <v>7912.05</v>
      </c>
      <c r="AI179" s="70">
        <v>1325.29</v>
      </c>
      <c r="AJ179" s="70"/>
      <c r="AK179" s="70"/>
      <c r="AL179" s="70"/>
      <c r="AM179" s="70">
        <v>5382.81</v>
      </c>
      <c r="AN179" s="70">
        <v>209.21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1389291.9500000004</v>
      </c>
      <c r="K183" s="60">
        <f>SUM(K184:K187)</f>
        <v>0</v>
      </c>
      <c r="L183" s="60">
        <f t="shared" ref="L183:CG183" si="125">SUM(L184:L187)</f>
        <v>5126.71</v>
      </c>
      <c r="M183" s="60">
        <f t="shared" si="125"/>
        <v>90203.81</v>
      </c>
      <c r="N183" s="60">
        <f t="shared" si="125"/>
        <v>0</v>
      </c>
      <c r="O183" s="60">
        <f t="shared" si="125"/>
        <v>5511.13</v>
      </c>
      <c r="P183" s="60">
        <f t="shared" si="125"/>
        <v>54915.65</v>
      </c>
      <c r="Q183" s="60">
        <f t="shared" si="125"/>
        <v>487912.41000000003</v>
      </c>
      <c r="R183" s="60">
        <f t="shared" si="125"/>
        <v>0</v>
      </c>
      <c r="S183" s="60">
        <f t="shared" si="125"/>
        <v>0</v>
      </c>
      <c r="T183" s="60">
        <f t="shared" si="125"/>
        <v>70884.95</v>
      </c>
      <c r="U183" s="60">
        <f t="shared" si="125"/>
        <v>199759.32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54062.53</v>
      </c>
      <c r="AA183" s="60">
        <f t="shared" si="125"/>
        <v>84982.22</v>
      </c>
      <c r="AB183" s="60">
        <f t="shared" si="125"/>
        <v>0</v>
      </c>
      <c r="AC183" s="60">
        <f t="shared" si="125"/>
        <v>91272.62</v>
      </c>
      <c r="AD183" s="60">
        <f t="shared" si="125"/>
        <v>164848.35</v>
      </c>
      <c r="AE183" s="60">
        <f t="shared" si="125"/>
        <v>20581.580000000002</v>
      </c>
      <c r="AF183" s="60">
        <f t="shared" si="125"/>
        <v>11944.960000000001</v>
      </c>
      <c r="AG183" s="60">
        <f t="shared" si="125"/>
        <v>7691.67</v>
      </c>
      <c r="AH183" s="60">
        <f t="shared" si="125"/>
        <v>11230.34</v>
      </c>
      <c r="AI183" s="60">
        <f t="shared" si="125"/>
        <v>9566.08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11108.77</v>
      </c>
      <c r="AN183" s="60">
        <f t="shared" si="125"/>
        <v>0</v>
      </c>
      <c r="AO183" s="60">
        <f t="shared" si="125"/>
        <v>7688.85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1313457.5500000003</v>
      </c>
      <c r="K184" s="70"/>
      <c r="L184" s="70">
        <v>5126.71</v>
      </c>
      <c r="M184" s="70">
        <v>73497.64</v>
      </c>
      <c r="N184" s="70"/>
      <c r="O184" s="70"/>
      <c r="P184" s="70">
        <v>54915.65</v>
      </c>
      <c r="Q184" s="70">
        <v>445672.75</v>
      </c>
      <c r="R184" s="70"/>
      <c r="S184" s="70"/>
      <c r="T184" s="70">
        <v>70884.95</v>
      </c>
      <c r="U184" s="70">
        <v>199759.32</v>
      </c>
      <c r="V184" s="70"/>
      <c r="W184" s="70"/>
      <c r="X184" s="70"/>
      <c r="Y184" s="70"/>
      <c r="Z184" s="70">
        <v>54062.53</v>
      </c>
      <c r="AA184" s="70">
        <v>84982.22</v>
      </c>
      <c r="AB184" s="70"/>
      <c r="AC184" s="70">
        <v>91272.62</v>
      </c>
      <c r="AD184" s="70">
        <v>164848.35</v>
      </c>
      <c r="AE184" s="70">
        <v>18187.72</v>
      </c>
      <c r="AF184" s="70">
        <v>10289.040000000001</v>
      </c>
      <c r="AG184" s="70">
        <v>6429.22</v>
      </c>
      <c r="AH184" s="70">
        <v>8651.73</v>
      </c>
      <c r="AI184" s="70">
        <v>6275.5</v>
      </c>
      <c r="AJ184" s="70"/>
      <c r="AK184" s="70"/>
      <c r="AL184" s="70"/>
      <c r="AM184" s="70">
        <v>10912.75</v>
      </c>
      <c r="AN184" s="70"/>
      <c r="AO184" s="70">
        <v>7688.85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75834.400000000009</v>
      </c>
      <c r="K185" s="70"/>
      <c r="L185" s="70"/>
      <c r="M185" s="70">
        <v>16706.169999999998</v>
      </c>
      <c r="N185" s="70"/>
      <c r="O185" s="70">
        <v>5511.13</v>
      </c>
      <c r="P185" s="70"/>
      <c r="Q185" s="70">
        <v>42239.66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2393.86</v>
      </c>
      <c r="AF185" s="70">
        <v>1655.92</v>
      </c>
      <c r="AG185" s="70">
        <v>1262.45</v>
      </c>
      <c r="AH185" s="70">
        <v>2578.61</v>
      </c>
      <c r="AI185" s="70">
        <v>3290.58</v>
      </c>
      <c r="AJ185" s="70"/>
      <c r="AK185" s="70"/>
      <c r="AL185" s="70"/>
      <c r="AM185" s="70">
        <v>196.02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269069.53999999998</v>
      </c>
      <c r="K189" s="60">
        <f>SUM(K190,K191)</f>
        <v>0</v>
      </c>
      <c r="L189" s="60">
        <f t="shared" ref="L189:BW189" si="126">SUM(L190,L191)</f>
        <v>583.96</v>
      </c>
      <c r="M189" s="60">
        <f t="shared" si="126"/>
        <v>15257.94</v>
      </c>
      <c r="N189" s="60">
        <f t="shared" si="126"/>
        <v>0</v>
      </c>
      <c r="O189" s="60">
        <f t="shared" si="126"/>
        <v>234.51</v>
      </c>
      <c r="P189" s="60">
        <f t="shared" si="126"/>
        <v>1049.72</v>
      </c>
      <c r="Q189" s="60">
        <f t="shared" si="126"/>
        <v>17682.96</v>
      </c>
      <c r="R189" s="60">
        <f t="shared" si="126"/>
        <v>0</v>
      </c>
      <c r="S189" s="60">
        <f t="shared" si="126"/>
        <v>0</v>
      </c>
      <c r="T189" s="60">
        <f t="shared" si="126"/>
        <v>39924.99</v>
      </c>
      <c r="U189" s="60">
        <f t="shared" si="126"/>
        <v>122052.04999999999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2271.19</v>
      </c>
      <c r="AF189" s="60">
        <f t="shared" si="126"/>
        <v>707.82999999999993</v>
      </c>
      <c r="AG189" s="60">
        <f t="shared" si="126"/>
        <v>261.14999999999998</v>
      </c>
      <c r="AH189" s="60">
        <f t="shared" si="126"/>
        <v>95.2</v>
      </c>
      <c r="AI189" s="60">
        <f t="shared" si="126"/>
        <v>0</v>
      </c>
      <c r="AJ189" s="60">
        <f t="shared" si="126"/>
        <v>0</v>
      </c>
      <c r="AK189" s="60">
        <f t="shared" si="126"/>
        <v>53123.51</v>
      </c>
      <c r="AL189" s="60">
        <f t="shared" si="126"/>
        <v>15824.53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138737.04</v>
      </c>
      <c r="K190" s="70"/>
      <c r="L190" s="70">
        <v>230.32</v>
      </c>
      <c r="M190" s="70">
        <v>5477.1</v>
      </c>
      <c r="N190" s="70"/>
      <c r="O190" s="70">
        <v>234.51</v>
      </c>
      <c r="P190" s="70">
        <v>318.99</v>
      </c>
      <c r="Q190" s="70">
        <v>6277.85</v>
      </c>
      <c r="R190" s="70"/>
      <c r="S190" s="70"/>
      <c r="T190" s="70">
        <v>13926.74</v>
      </c>
      <c r="U190" s="70">
        <v>42173.15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808.43</v>
      </c>
      <c r="AF190" s="70">
        <v>228.49</v>
      </c>
      <c r="AG190" s="70">
        <v>98.33</v>
      </c>
      <c r="AH190" s="70">
        <v>15.09</v>
      </c>
      <c r="AI190" s="70"/>
      <c r="AJ190" s="70"/>
      <c r="AK190" s="70">
        <v>53123.51</v>
      </c>
      <c r="AL190" s="70">
        <v>15824.53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130332.5</v>
      </c>
      <c r="K191" s="72">
        <f>SUM(K192:K195)</f>
        <v>0</v>
      </c>
      <c r="L191" s="72">
        <f t="shared" ref="L191:CG191" si="128">SUM(L192:L195)</f>
        <v>353.64</v>
      </c>
      <c r="M191" s="72">
        <f t="shared" si="128"/>
        <v>9780.84</v>
      </c>
      <c r="N191" s="72">
        <f t="shared" si="128"/>
        <v>0</v>
      </c>
      <c r="O191" s="72">
        <f t="shared" si="128"/>
        <v>0</v>
      </c>
      <c r="P191" s="72">
        <f t="shared" si="128"/>
        <v>730.73</v>
      </c>
      <c r="Q191" s="72">
        <f t="shared" si="128"/>
        <v>11405.11</v>
      </c>
      <c r="R191" s="72">
        <f t="shared" si="128"/>
        <v>0</v>
      </c>
      <c r="S191" s="72">
        <f t="shared" si="128"/>
        <v>0</v>
      </c>
      <c r="T191" s="72">
        <f t="shared" si="128"/>
        <v>25998.25</v>
      </c>
      <c r="U191" s="72">
        <f t="shared" si="128"/>
        <v>79878.899999999994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1462.76</v>
      </c>
      <c r="AF191" s="72">
        <f t="shared" si="128"/>
        <v>479.34</v>
      </c>
      <c r="AG191" s="72">
        <f t="shared" si="128"/>
        <v>162.82</v>
      </c>
      <c r="AH191" s="72">
        <f t="shared" si="128"/>
        <v>80.11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130332.5</v>
      </c>
      <c r="K194" s="70"/>
      <c r="L194" s="70">
        <v>353.64</v>
      </c>
      <c r="M194" s="70">
        <v>9780.84</v>
      </c>
      <c r="N194" s="70"/>
      <c r="O194" s="70"/>
      <c r="P194" s="70">
        <v>730.73</v>
      </c>
      <c r="Q194" s="70">
        <v>11405.11</v>
      </c>
      <c r="R194" s="70"/>
      <c r="S194" s="70"/>
      <c r="T194" s="70">
        <v>25998.25</v>
      </c>
      <c r="U194" s="70">
        <v>79878.899999999994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1462.76</v>
      </c>
      <c r="AF194" s="70">
        <v>479.34</v>
      </c>
      <c r="AG194" s="70">
        <v>162.82</v>
      </c>
      <c r="AH194" s="70">
        <v>80.11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1200904.96</v>
      </c>
      <c r="K197" s="60">
        <f>SUM(K203,K198)</f>
        <v>0</v>
      </c>
      <c r="L197" s="60">
        <f t="shared" ref="L197:BW197" si="129">SUM(L203,L198)</f>
        <v>8474.43</v>
      </c>
      <c r="M197" s="60">
        <f t="shared" si="129"/>
        <v>434699.84</v>
      </c>
      <c r="N197" s="60">
        <f t="shared" si="129"/>
        <v>0</v>
      </c>
      <c r="O197" s="60">
        <f t="shared" si="129"/>
        <v>19685.22</v>
      </c>
      <c r="P197" s="60">
        <f t="shared" si="129"/>
        <v>12344.88</v>
      </c>
      <c r="Q197" s="60">
        <f t="shared" si="129"/>
        <v>600215.71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4239.95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944.38</v>
      </c>
      <c r="AC197" s="60">
        <f t="shared" si="129"/>
        <v>0</v>
      </c>
      <c r="AD197" s="60">
        <f t="shared" si="129"/>
        <v>9548.7800000000007</v>
      </c>
      <c r="AE197" s="60">
        <f t="shared" si="129"/>
        <v>56083.79</v>
      </c>
      <c r="AF197" s="60">
        <f t="shared" si="129"/>
        <v>19724.05</v>
      </c>
      <c r="AG197" s="60">
        <f t="shared" si="129"/>
        <v>14563.69</v>
      </c>
      <c r="AH197" s="60">
        <f t="shared" si="129"/>
        <v>20380.239999999998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650903.72</v>
      </c>
      <c r="K198" s="83">
        <f>SUM(K199:K202)</f>
        <v>0</v>
      </c>
      <c r="L198" s="83">
        <f t="shared" ref="L198:BW198" si="131">SUM(L199:L202)</f>
        <v>3793.46</v>
      </c>
      <c r="M198" s="83">
        <f t="shared" si="131"/>
        <v>236141.96000000002</v>
      </c>
      <c r="N198" s="83">
        <f t="shared" si="131"/>
        <v>0</v>
      </c>
      <c r="O198" s="83">
        <f t="shared" si="131"/>
        <v>14241.15</v>
      </c>
      <c r="P198" s="83">
        <f t="shared" si="131"/>
        <v>7902.9599999999991</v>
      </c>
      <c r="Q198" s="83">
        <f t="shared" si="131"/>
        <v>323864.09999999998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944.38</v>
      </c>
      <c r="AC198" s="83">
        <f t="shared" si="131"/>
        <v>0</v>
      </c>
      <c r="AD198" s="83">
        <f t="shared" si="131"/>
        <v>9548.7800000000007</v>
      </c>
      <c r="AE198" s="83">
        <f t="shared" si="131"/>
        <v>28809.800000000003</v>
      </c>
      <c r="AF198" s="83">
        <f t="shared" si="131"/>
        <v>10004.09</v>
      </c>
      <c r="AG198" s="83">
        <f t="shared" si="131"/>
        <v>7376.71</v>
      </c>
      <c r="AH198" s="83">
        <f t="shared" si="131"/>
        <v>8276.33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91670.720000000016</v>
      </c>
      <c r="K199" s="70"/>
      <c r="L199" s="70">
        <v>600.01</v>
      </c>
      <c r="M199" s="70">
        <v>26271.54</v>
      </c>
      <c r="N199" s="70"/>
      <c r="O199" s="70"/>
      <c r="P199" s="70">
        <v>2956.41</v>
      </c>
      <c r="Q199" s="70">
        <v>52377.7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4433.38</v>
      </c>
      <c r="AF199" s="70">
        <v>1612.21</v>
      </c>
      <c r="AG199" s="70">
        <v>1027.22</v>
      </c>
      <c r="AH199" s="70">
        <v>2392.25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67406.029999999984</v>
      </c>
      <c r="K200" s="70"/>
      <c r="L200" s="70">
        <v>657.44</v>
      </c>
      <c r="M200" s="70">
        <v>21132.720000000001</v>
      </c>
      <c r="N200" s="70"/>
      <c r="O200" s="70">
        <v>1803.18</v>
      </c>
      <c r="P200" s="70">
        <v>1644.48</v>
      </c>
      <c r="Q200" s="70">
        <v>35811.589999999997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3186.52</v>
      </c>
      <c r="AF200" s="70">
        <v>1119.49</v>
      </c>
      <c r="AG200" s="70">
        <v>905.68</v>
      </c>
      <c r="AH200" s="70">
        <v>1144.93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105590.34000000001</v>
      </c>
      <c r="K201" s="70"/>
      <c r="L201" s="70">
        <v>1134.77</v>
      </c>
      <c r="M201" s="70">
        <v>39914.44</v>
      </c>
      <c r="N201" s="70"/>
      <c r="O201" s="70">
        <v>2131.39</v>
      </c>
      <c r="P201" s="70">
        <v>826.14</v>
      </c>
      <c r="Q201" s="70">
        <v>50728.87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6007.3</v>
      </c>
      <c r="AF201" s="70">
        <v>2032.21</v>
      </c>
      <c r="AG201" s="70">
        <v>1520.47</v>
      </c>
      <c r="AH201" s="70">
        <v>1294.75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386236.63</v>
      </c>
      <c r="K202" s="70"/>
      <c r="L202" s="70">
        <v>1401.24</v>
      </c>
      <c r="M202" s="70">
        <v>148823.26</v>
      </c>
      <c r="N202" s="70"/>
      <c r="O202" s="70">
        <v>10306.58</v>
      </c>
      <c r="P202" s="70">
        <v>2475.9299999999998</v>
      </c>
      <c r="Q202" s="70">
        <v>184945.94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944.38</v>
      </c>
      <c r="AC202" s="70"/>
      <c r="AD202" s="70">
        <v>9548.7800000000007</v>
      </c>
      <c r="AE202" s="70">
        <v>15182.6</v>
      </c>
      <c r="AF202" s="70">
        <v>5240.18</v>
      </c>
      <c r="AG202" s="70">
        <v>3923.34</v>
      </c>
      <c r="AH202" s="70">
        <v>3444.4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550001.24</v>
      </c>
      <c r="K203" s="83">
        <f>SUM(K204:K207)</f>
        <v>0</v>
      </c>
      <c r="L203" s="83">
        <f t="shared" ref="L203:BW203" si="134">SUM(L204:L207)</f>
        <v>4680.97</v>
      </c>
      <c r="M203" s="83">
        <f t="shared" si="134"/>
        <v>198557.88</v>
      </c>
      <c r="N203" s="83">
        <f t="shared" si="134"/>
        <v>0</v>
      </c>
      <c r="O203" s="83">
        <f t="shared" si="134"/>
        <v>5444.07</v>
      </c>
      <c r="P203" s="83">
        <f t="shared" si="134"/>
        <v>4441.92</v>
      </c>
      <c r="Q203" s="83">
        <f t="shared" si="134"/>
        <v>276351.61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4239.95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27273.989999999998</v>
      </c>
      <c r="AF203" s="83">
        <f t="shared" si="134"/>
        <v>9719.9599999999991</v>
      </c>
      <c r="AG203" s="83">
        <f t="shared" si="134"/>
        <v>7186.9800000000005</v>
      </c>
      <c r="AH203" s="83">
        <f t="shared" si="134"/>
        <v>12103.91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149683.18</v>
      </c>
      <c r="K204" s="70"/>
      <c r="L204" s="70">
        <v>920.3</v>
      </c>
      <c r="M204" s="70">
        <v>50616.83</v>
      </c>
      <c r="N204" s="70"/>
      <c r="O204" s="70">
        <v>1170.4100000000001</v>
      </c>
      <c r="P204" s="70">
        <v>1299.6600000000001</v>
      </c>
      <c r="Q204" s="70">
        <v>80903.39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7581.3</v>
      </c>
      <c r="AF204" s="70">
        <v>2785.3</v>
      </c>
      <c r="AG204" s="70">
        <v>2055.5</v>
      </c>
      <c r="AH204" s="70">
        <v>2350.4899999999998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44645.799999999996</v>
      </c>
      <c r="K205" s="70"/>
      <c r="L205" s="70">
        <v>739.05</v>
      </c>
      <c r="M205" s="70">
        <v>17681.21</v>
      </c>
      <c r="N205" s="70"/>
      <c r="O205" s="70"/>
      <c r="P205" s="70">
        <v>622.23</v>
      </c>
      <c r="Q205" s="70">
        <v>20566.849999999999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2576.11</v>
      </c>
      <c r="AF205" s="70">
        <v>812.95</v>
      </c>
      <c r="AG205" s="70">
        <v>700.47</v>
      </c>
      <c r="AH205" s="70">
        <v>946.93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210696.1</v>
      </c>
      <c r="K206" s="70"/>
      <c r="L206" s="70">
        <v>2300.3200000000002</v>
      </c>
      <c r="M206" s="70">
        <v>80001</v>
      </c>
      <c r="N206" s="70"/>
      <c r="O206" s="70">
        <v>1178.44</v>
      </c>
      <c r="P206" s="70">
        <v>1101.23</v>
      </c>
      <c r="Q206" s="70">
        <v>104981.58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9318.3700000000008</v>
      </c>
      <c r="AF206" s="70">
        <v>3369.48</v>
      </c>
      <c r="AG206" s="70">
        <v>2466.46</v>
      </c>
      <c r="AH206" s="70">
        <v>5979.22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144976.15999999997</v>
      </c>
      <c r="K207" s="70"/>
      <c r="L207" s="70">
        <v>721.3</v>
      </c>
      <c r="M207" s="70">
        <v>50258.84</v>
      </c>
      <c r="N207" s="70"/>
      <c r="O207" s="70">
        <v>3095.22</v>
      </c>
      <c r="P207" s="70">
        <v>1418.8</v>
      </c>
      <c r="Q207" s="70">
        <v>69899.789999999994</v>
      </c>
      <c r="R207" s="70"/>
      <c r="S207" s="70"/>
      <c r="T207" s="70"/>
      <c r="U207" s="70">
        <v>4239.95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7798.21</v>
      </c>
      <c r="AF207" s="70">
        <v>2752.23</v>
      </c>
      <c r="AG207" s="70">
        <v>1964.55</v>
      </c>
      <c r="AH207" s="70">
        <v>2827.27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12457.569999999998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1916.71</v>
      </c>
      <c r="N209" s="60">
        <f t="shared" si="137"/>
        <v>0</v>
      </c>
      <c r="O209" s="60">
        <f t="shared" si="137"/>
        <v>0</v>
      </c>
      <c r="P209" s="60">
        <f t="shared" si="137"/>
        <v>454.92</v>
      </c>
      <c r="Q209" s="60">
        <f t="shared" si="137"/>
        <v>4307.53</v>
      </c>
      <c r="R209" s="60">
        <f t="shared" si="137"/>
        <v>0</v>
      </c>
      <c r="S209" s="60">
        <f t="shared" si="137"/>
        <v>0</v>
      </c>
      <c r="T209" s="60">
        <f t="shared" si="137"/>
        <v>290.79000000000002</v>
      </c>
      <c r="U209" s="60">
        <f t="shared" si="137"/>
        <v>1.17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4.3899999999999997</v>
      </c>
      <c r="AC209" s="60">
        <f t="shared" si="137"/>
        <v>108.39999999999999</v>
      </c>
      <c r="AD209" s="60">
        <f t="shared" si="137"/>
        <v>405.44000000000005</v>
      </c>
      <c r="AE209" s="60">
        <f t="shared" si="137"/>
        <v>377.04999999999995</v>
      </c>
      <c r="AF209" s="60">
        <f t="shared" si="137"/>
        <v>148.29</v>
      </c>
      <c r="AG209" s="60">
        <f t="shared" si="137"/>
        <v>100.72999999999999</v>
      </c>
      <c r="AH209" s="60">
        <f t="shared" si="137"/>
        <v>302.37</v>
      </c>
      <c r="AI209" s="60">
        <f t="shared" si="137"/>
        <v>0</v>
      </c>
      <c r="AJ209" s="60">
        <f t="shared" si="137"/>
        <v>34.96</v>
      </c>
      <c r="AK209" s="60">
        <f t="shared" si="137"/>
        <v>2603.3499999999995</v>
      </c>
      <c r="AL209" s="60">
        <f t="shared" si="137"/>
        <v>1401.47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12455.39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1916.71</v>
      </c>
      <c r="N210" s="83">
        <f t="shared" si="140"/>
        <v>0</v>
      </c>
      <c r="O210" s="83">
        <f t="shared" si="140"/>
        <v>0</v>
      </c>
      <c r="P210" s="83">
        <f t="shared" si="140"/>
        <v>454.92</v>
      </c>
      <c r="Q210" s="83">
        <f t="shared" si="140"/>
        <v>4307.53</v>
      </c>
      <c r="R210" s="83">
        <f t="shared" si="140"/>
        <v>0</v>
      </c>
      <c r="S210" s="83">
        <f t="shared" si="140"/>
        <v>0</v>
      </c>
      <c r="T210" s="83">
        <f t="shared" si="140"/>
        <v>290.79000000000002</v>
      </c>
      <c r="U210" s="83">
        <f t="shared" si="140"/>
        <v>1.17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4.3899999999999997</v>
      </c>
      <c r="AC210" s="83">
        <f t="shared" si="140"/>
        <v>108.39999999999999</v>
      </c>
      <c r="AD210" s="83">
        <f t="shared" si="140"/>
        <v>405.44000000000005</v>
      </c>
      <c r="AE210" s="83">
        <f t="shared" si="140"/>
        <v>377.04999999999995</v>
      </c>
      <c r="AF210" s="83">
        <f t="shared" si="140"/>
        <v>148.29</v>
      </c>
      <c r="AG210" s="83">
        <f t="shared" si="140"/>
        <v>100.72999999999999</v>
      </c>
      <c r="AH210" s="83">
        <f t="shared" si="140"/>
        <v>302.37</v>
      </c>
      <c r="AI210" s="83">
        <f t="shared" si="140"/>
        <v>0</v>
      </c>
      <c r="AJ210" s="83">
        <f t="shared" si="140"/>
        <v>34.72</v>
      </c>
      <c r="AK210" s="83">
        <f t="shared" si="140"/>
        <v>2601.8599999999997</v>
      </c>
      <c r="AL210" s="83">
        <f t="shared" si="140"/>
        <v>1401.02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8320.9199999999983</v>
      </c>
      <c r="K211" s="70"/>
      <c r="L211" s="70"/>
      <c r="M211" s="70">
        <v>806.4</v>
      </c>
      <c r="N211" s="70"/>
      <c r="O211" s="70"/>
      <c r="P211" s="70">
        <v>372.42</v>
      </c>
      <c r="Q211" s="70">
        <v>2352</v>
      </c>
      <c r="R211" s="70"/>
      <c r="S211" s="70"/>
      <c r="T211" s="70">
        <v>290.79000000000002</v>
      </c>
      <c r="U211" s="70">
        <v>1.17</v>
      </c>
      <c r="V211" s="70"/>
      <c r="W211" s="70"/>
      <c r="X211" s="70"/>
      <c r="Y211" s="70"/>
      <c r="Z211" s="70"/>
      <c r="AA211" s="70"/>
      <c r="AB211" s="70">
        <v>4.3899999999999997</v>
      </c>
      <c r="AC211" s="70">
        <v>105.21</v>
      </c>
      <c r="AD211" s="70">
        <v>397.97</v>
      </c>
      <c r="AE211" s="70">
        <v>213.48</v>
      </c>
      <c r="AF211" s="70">
        <v>85</v>
      </c>
      <c r="AG211" s="70">
        <v>55.76</v>
      </c>
      <c r="AH211" s="70">
        <v>156.57</v>
      </c>
      <c r="AI211" s="70"/>
      <c r="AJ211" s="70"/>
      <c r="AK211" s="70">
        <v>2238.85</v>
      </c>
      <c r="AL211" s="70">
        <v>1240.9100000000001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4134.4699999999993</v>
      </c>
      <c r="K212" s="70"/>
      <c r="L212" s="70"/>
      <c r="M212" s="70">
        <v>1110.31</v>
      </c>
      <c r="N212" s="70"/>
      <c r="O212" s="70"/>
      <c r="P212" s="70">
        <v>82.5</v>
      </c>
      <c r="Q212" s="70">
        <v>1955.53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3.19</v>
      </c>
      <c r="AD212" s="70">
        <v>7.47</v>
      </c>
      <c r="AE212" s="70">
        <v>163.57</v>
      </c>
      <c r="AF212" s="70">
        <v>63.29</v>
      </c>
      <c r="AG212" s="70">
        <v>44.97</v>
      </c>
      <c r="AH212" s="70">
        <v>145.80000000000001</v>
      </c>
      <c r="AI212" s="70"/>
      <c r="AJ212" s="70">
        <v>34.72</v>
      </c>
      <c r="AK212" s="70">
        <v>363.01</v>
      </c>
      <c r="AL212" s="70">
        <v>160.11000000000001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2.1800000000000002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0.24</v>
      </c>
      <c r="AK213" s="83">
        <f t="shared" si="142"/>
        <v>1.49</v>
      </c>
      <c r="AL213" s="83">
        <f t="shared" si="142"/>
        <v>0.45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2.1800000000000002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0.24</v>
      </c>
      <c r="AK215" s="70">
        <v>1.49</v>
      </c>
      <c r="AL215" s="70">
        <v>0.45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100226.03000000001</v>
      </c>
      <c r="K217" s="60">
        <f>SUM(K218,K226)</f>
        <v>0</v>
      </c>
      <c r="L217" s="60">
        <f t="shared" ref="L217:BW217" si="144">SUM(L218,L226)</f>
        <v>82.03</v>
      </c>
      <c r="M217" s="60">
        <f t="shared" si="144"/>
        <v>7283.04</v>
      </c>
      <c r="N217" s="60">
        <f t="shared" si="144"/>
        <v>0</v>
      </c>
      <c r="O217" s="60">
        <f t="shared" si="144"/>
        <v>2338.81</v>
      </c>
      <c r="P217" s="60">
        <f t="shared" si="144"/>
        <v>1879.5999999999997</v>
      </c>
      <c r="Q217" s="60">
        <f t="shared" si="144"/>
        <v>9413.1500000000015</v>
      </c>
      <c r="R217" s="60">
        <f t="shared" si="144"/>
        <v>0</v>
      </c>
      <c r="S217" s="60">
        <f t="shared" si="144"/>
        <v>4369.87</v>
      </c>
      <c r="T217" s="60">
        <f t="shared" si="144"/>
        <v>3130.12</v>
      </c>
      <c r="U217" s="60">
        <f t="shared" si="144"/>
        <v>20010.890000000003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417.88</v>
      </c>
      <c r="Z217" s="60">
        <f t="shared" si="144"/>
        <v>0</v>
      </c>
      <c r="AA217" s="60">
        <f t="shared" si="144"/>
        <v>2.81</v>
      </c>
      <c r="AB217" s="60">
        <f t="shared" si="144"/>
        <v>0</v>
      </c>
      <c r="AC217" s="60">
        <f t="shared" si="144"/>
        <v>8989.3700000000008</v>
      </c>
      <c r="AD217" s="60">
        <f t="shared" si="144"/>
        <v>21166.49</v>
      </c>
      <c r="AE217" s="60">
        <f t="shared" si="144"/>
        <v>299.27000000000021</v>
      </c>
      <c r="AF217" s="60">
        <f t="shared" si="144"/>
        <v>120.63999999999999</v>
      </c>
      <c r="AG217" s="60">
        <f t="shared" si="144"/>
        <v>377.53000000000003</v>
      </c>
      <c r="AH217" s="60">
        <f t="shared" si="144"/>
        <v>-180.2999999999999</v>
      </c>
      <c r="AI217" s="60">
        <f t="shared" si="144"/>
        <v>-172.67</v>
      </c>
      <c r="AJ217" s="60">
        <f t="shared" si="144"/>
        <v>0</v>
      </c>
      <c r="AK217" s="60">
        <f t="shared" si="144"/>
        <v>13575.04</v>
      </c>
      <c r="AL217" s="60">
        <f t="shared" si="144"/>
        <v>7132.55</v>
      </c>
      <c r="AM217" s="60">
        <f t="shared" si="144"/>
        <v>-10.09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-51673.83</v>
      </c>
      <c r="K218" s="60">
        <f>SUM(K219:K220)</f>
        <v>0</v>
      </c>
      <c r="L218" s="60">
        <f t="shared" ref="L218:BW218" si="146">SUM(L219:L220)</f>
        <v>-168.25</v>
      </c>
      <c r="M218" s="60">
        <f t="shared" si="146"/>
        <v>-5426.1699999999992</v>
      </c>
      <c r="N218" s="60">
        <f t="shared" si="146"/>
        <v>0</v>
      </c>
      <c r="O218" s="60">
        <f t="shared" si="146"/>
        <v>-182.13</v>
      </c>
      <c r="P218" s="60">
        <f t="shared" si="146"/>
        <v>-1109.0600000000002</v>
      </c>
      <c r="Q218" s="60">
        <f t="shared" si="146"/>
        <v>-15456.89</v>
      </c>
      <c r="R218" s="60">
        <f t="shared" si="146"/>
        <v>0</v>
      </c>
      <c r="S218" s="60">
        <f t="shared" si="146"/>
        <v>340.53</v>
      </c>
      <c r="T218" s="60">
        <f t="shared" si="146"/>
        <v>-6860.2</v>
      </c>
      <c r="U218" s="60">
        <f t="shared" si="146"/>
        <v>-20058.73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-1170.9499999999998</v>
      </c>
      <c r="AF218" s="60">
        <f t="shared" si="146"/>
        <v>-492.98</v>
      </c>
      <c r="AG218" s="60">
        <f t="shared" si="146"/>
        <v>-301.00999999999993</v>
      </c>
      <c r="AH218" s="60">
        <f t="shared" si="146"/>
        <v>-605.2299999999999</v>
      </c>
      <c r="AI218" s="60">
        <f t="shared" si="146"/>
        <v>-172.67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-10.09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-51673.83</v>
      </c>
      <c r="K220" s="83">
        <f>SUM(K221:K225)</f>
        <v>0</v>
      </c>
      <c r="L220" s="83">
        <f t="shared" ref="L220:BW220" si="148">SUM(L221:L225)</f>
        <v>-168.25</v>
      </c>
      <c r="M220" s="83">
        <f t="shared" si="148"/>
        <v>-5426.1699999999992</v>
      </c>
      <c r="N220" s="83">
        <f t="shared" si="148"/>
        <v>0</v>
      </c>
      <c r="O220" s="83">
        <f t="shared" si="148"/>
        <v>-182.13</v>
      </c>
      <c r="P220" s="83">
        <f t="shared" si="148"/>
        <v>-1109.0600000000002</v>
      </c>
      <c r="Q220" s="83">
        <f t="shared" si="148"/>
        <v>-15456.89</v>
      </c>
      <c r="R220" s="83">
        <f t="shared" si="148"/>
        <v>0</v>
      </c>
      <c r="S220" s="83">
        <f t="shared" si="148"/>
        <v>340.53</v>
      </c>
      <c r="T220" s="83">
        <f t="shared" si="148"/>
        <v>-6860.2</v>
      </c>
      <c r="U220" s="83">
        <f t="shared" si="148"/>
        <v>-20058.73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-1170.9499999999998</v>
      </c>
      <c r="AF220" s="83">
        <f t="shared" si="148"/>
        <v>-492.98</v>
      </c>
      <c r="AG220" s="83">
        <f t="shared" si="148"/>
        <v>-301.00999999999993</v>
      </c>
      <c r="AH220" s="83">
        <f t="shared" si="148"/>
        <v>-605.2299999999999</v>
      </c>
      <c r="AI220" s="83">
        <f t="shared" si="148"/>
        <v>-172.67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-10.09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-58656.889999999992</v>
      </c>
      <c r="K222" s="70"/>
      <c r="L222" s="70">
        <v>-247.49</v>
      </c>
      <c r="M222" s="70">
        <v>-7438.48</v>
      </c>
      <c r="N222" s="70"/>
      <c r="O222" s="70">
        <v>-631.25</v>
      </c>
      <c r="P222" s="70">
        <v>-1121.42</v>
      </c>
      <c r="Q222" s="70">
        <v>-20335.05</v>
      </c>
      <c r="R222" s="70"/>
      <c r="S222" s="70">
        <v>340.53</v>
      </c>
      <c r="T222" s="70">
        <v>-6599.34</v>
      </c>
      <c r="U222" s="70">
        <v>-19183.79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-1472.1</v>
      </c>
      <c r="AF222" s="70">
        <v>-616.6</v>
      </c>
      <c r="AG222" s="70">
        <v>-391.33</v>
      </c>
      <c r="AH222" s="70">
        <v>-777.81</v>
      </c>
      <c r="AI222" s="70">
        <v>-172.67</v>
      </c>
      <c r="AJ222" s="70"/>
      <c r="AK222" s="70"/>
      <c r="AL222" s="70"/>
      <c r="AM222" s="70">
        <v>-10.09</v>
      </c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4710.4299999999994</v>
      </c>
      <c r="K223" s="70"/>
      <c r="L223" s="70">
        <v>56.47</v>
      </c>
      <c r="M223" s="70">
        <v>1441.71</v>
      </c>
      <c r="N223" s="70"/>
      <c r="O223" s="70">
        <v>321.07</v>
      </c>
      <c r="P223" s="70">
        <v>12.36</v>
      </c>
      <c r="Q223" s="70">
        <v>3518.16</v>
      </c>
      <c r="R223" s="70"/>
      <c r="S223" s="70"/>
      <c r="T223" s="70">
        <v>-260.86</v>
      </c>
      <c r="U223" s="70">
        <v>-874.94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216.18</v>
      </c>
      <c r="AF223" s="70">
        <v>89.01</v>
      </c>
      <c r="AG223" s="70">
        <v>65.28</v>
      </c>
      <c r="AH223" s="70">
        <v>125.99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2272.63</v>
      </c>
      <c r="K224" s="70"/>
      <c r="L224" s="70">
        <v>22.77</v>
      </c>
      <c r="M224" s="70">
        <v>570.6</v>
      </c>
      <c r="N224" s="70"/>
      <c r="O224" s="70">
        <v>128.05000000000001</v>
      </c>
      <c r="P224" s="70"/>
      <c r="Q224" s="70">
        <v>1360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84.97</v>
      </c>
      <c r="AF224" s="70">
        <v>34.61</v>
      </c>
      <c r="AG224" s="70">
        <v>25.04</v>
      </c>
      <c r="AH224" s="70">
        <v>46.59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151899.85999999999</v>
      </c>
      <c r="K226" s="83">
        <f>SUM(K227:K228)</f>
        <v>0</v>
      </c>
      <c r="L226" s="83">
        <f t="shared" ref="L226:BW226" si="150">SUM(L227:L228)</f>
        <v>250.28</v>
      </c>
      <c r="M226" s="83">
        <f t="shared" si="150"/>
        <v>12709.21</v>
      </c>
      <c r="N226" s="83">
        <f t="shared" si="150"/>
        <v>0</v>
      </c>
      <c r="O226" s="83">
        <f t="shared" si="150"/>
        <v>2520.94</v>
      </c>
      <c r="P226" s="83">
        <f t="shared" si="150"/>
        <v>2988.66</v>
      </c>
      <c r="Q226" s="83">
        <f t="shared" si="150"/>
        <v>24870.04</v>
      </c>
      <c r="R226" s="83">
        <f t="shared" si="150"/>
        <v>0</v>
      </c>
      <c r="S226" s="83">
        <f t="shared" si="150"/>
        <v>4029.34</v>
      </c>
      <c r="T226" s="83">
        <f t="shared" si="150"/>
        <v>9990.32</v>
      </c>
      <c r="U226" s="83">
        <f t="shared" si="150"/>
        <v>40069.620000000003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417.88</v>
      </c>
      <c r="Z226" s="83">
        <f t="shared" si="150"/>
        <v>0</v>
      </c>
      <c r="AA226" s="83">
        <f t="shared" si="150"/>
        <v>2.81</v>
      </c>
      <c r="AB226" s="83">
        <f t="shared" si="150"/>
        <v>0</v>
      </c>
      <c r="AC226" s="83">
        <f t="shared" si="150"/>
        <v>8989.3700000000008</v>
      </c>
      <c r="AD226" s="83">
        <f t="shared" si="150"/>
        <v>21166.49</v>
      </c>
      <c r="AE226" s="83">
        <f t="shared" si="150"/>
        <v>1470.22</v>
      </c>
      <c r="AF226" s="83">
        <f t="shared" si="150"/>
        <v>613.62</v>
      </c>
      <c r="AG226" s="83">
        <f t="shared" si="150"/>
        <v>678.54</v>
      </c>
      <c r="AH226" s="83">
        <f t="shared" si="150"/>
        <v>424.93</v>
      </c>
      <c r="AI226" s="83">
        <f t="shared" si="150"/>
        <v>0</v>
      </c>
      <c r="AJ226" s="83">
        <f t="shared" si="150"/>
        <v>0</v>
      </c>
      <c r="AK226" s="83">
        <f t="shared" si="150"/>
        <v>13575.04</v>
      </c>
      <c r="AL226" s="83">
        <f t="shared" si="150"/>
        <v>7132.55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151899.85999999999</v>
      </c>
      <c r="K227" s="89"/>
      <c r="L227" s="89">
        <v>250.28</v>
      </c>
      <c r="M227" s="89">
        <v>12709.21</v>
      </c>
      <c r="N227" s="89"/>
      <c r="O227" s="89">
        <v>2520.94</v>
      </c>
      <c r="P227" s="89">
        <v>2988.66</v>
      </c>
      <c r="Q227" s="89">
        <v>24870.04</v>
      </c>
      <c r="R227" s="89"/>
      <c r="S227" s="89">
        <v>4029.34</v>
      </c>
      <c r="T227" s="89">
        <v>9990.32</v>
      </c>
      <c r="U227" s="89">
        <v>40069.620000000003</v>
      </c>
      <c r="V227" s="89"/>
      <c r="W227" s="89"/>
      <c r="X227" s="89"/>
      <c r="Y227" s="89">
        <v>417.88</v>
      </c>
      <c r="Z227" s="89"/>
      <c r="AA227" s="89">
        <v>2.81</v>
      </c>
      <c r="AB227" s="89"/>
      <c r="AC227" s="89">
        <v>8989.3700000000008</v>
      </c>
      <c r="AD227" s="89">
        <v>21166.49</v>
      </c>
      <c r="AE227" s="89">
        <v>1470.22</v>
      </c>
      <c r="AF227" s="89">
        <v>613.62</v>
      </c>
      <c r="AG227" s="89">
        <v>678.54</v>
      </c>
      <c r="AH227" s="89">
        <v>424.93</v>
      </c>
      <c r="AI227" s="89"/>
      <c r="AJ227" s="89"/>
      <c r="AK227" s="89">
        <v>13575.04</v>
      </c>
      <c r="AL227" s="89">
        <v>7132.55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16.27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0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6.21</v>
      </c>
      <c r="AA234" s="60">
        <f t="shared" si="155"/>
        <v>10.06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16.27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0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6.21</v>
      </c>
      <c r="AA256" s="83">
        <f t="shared" si="165"/>
        <v>10.06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16.27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0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6.21</v>
      </c>
      <c r="AA257" s="83">
        <f t="shared" si="167"/>
        <v>10.06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16.27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>
        <v>6.21</v>
      </c>
      <c r="AA258" s="89">
        <v>10.06</v>
      </c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0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393166.94999999995</v>
      </c>
      <c r="K392" s="60">
        <f>SUM(K393,K411)</f>
        <v>0</v>
      </c>
      <c r="L392" s="60">
        <f t="shared" ref="L392:BW392" si="209">SUM(L393,L411)</f>
        <v>613.9</v>
      </c>
      <c r="M392" s="60">
        <f t="shared" si="209"/>
        <v>18758.29</v>
      </c>
      <c r="N392" s="60">
        <f t="shared" si="209"/>
        <v>0</v>
      </c>
      <c r="O392" s="60">
        <f t="shared" si="209"/>
        <v>6198.13</v>
      </c>
      <c r="P392" s="60">
        <f t="shared" si="209"/>
        <v>276.87</v>
      </c>
      <c r="Q392" s="60">
        <f t="shared" si="209"/>
        <v>93172</v>
      </c>
      <c r="R392" s="60">
        <f t="shared" si="209"/>
        <v>3654.9</v>
      </c>
      <c r="S392" s="60">
        <f t="shared" si="209"/>
        <v>6915.14</v>
      </c>
      <c r="T392" s="60">
        <f t="shared" si="209"/>
        <v>0</v>
      </c>
      <c r="U392" s="60">
        <f t="shared" si="209"/>
        <v>113717.37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2357.6799999999998</v>
      </c>
      <c r="Z392" s="60">
        <f t="shared" si="209"/>
        <v>0</v>
      </c>
      <c r="AA392" s="60">
        <f t="shared" si="209"/>
        <v>28831.46</v>
      </c>
      <c r="AB392" s="60">
        <f t="shared" si="209"/>
        <v>4435.2299999999996</v>
      </c>
      <c r="AC392" s="60">
        <f t="shared" si="209"/>
        <v>0</v>
      </c>
      <c r="AD392" s="60">
        <f t="shared" si="209"/>
        <v>72132.710000000006</v>
      </c>
      <c r="AE392" s="60">
        <f t="shared" si="209"/>
        <v>2526.9399999999996</v>
      </c>
      <c r="AF392" s="60">
        <f t="shared" si="209"/>
        <v>725.74</v>
      </c>
      <c r="AG392" s="60">
        <f t="shared" si="209"/>
        <v>712.31</v>
      </c>
      <c r="AH392" s="60">
        <f t="shared" si="209"/>
        <v>246.24</v>
      </c>
      <c r="AI392" s="60">
        <f t="shared" si="209"/>
        <v>0</v>
      </c>
      <c r="AJ392" s="60">
        <f t="shared" si="209"/>
        <v>1042.6199999999999</v>
      </c>
      <c r="AK392" s="60">
        <f t="shared" si="209"/>
        <v>36849.42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393166.94999999995</v>
      </c>
      <c r="K393" s="116">
        <f>SUM(K394:K396,K400,,K405:K406,K409:K410)</f>
        <v>0</v>
      </c>
      <c r="L393" s="116">
        <f t="shared" ref="L393:BW393" si="211">SUM(L394:L396,L400,,L405:L406,L409:L410)</f>
        <v>613.9</v>
      </c>
      <c r="M393" s="116">
        <f t="shared" si="211"/>
        <v>18758.29</v>
      </c>
      <c r="N393" s="116">
        <f t="shared" si="211"/>
        <v>0</v>
      </c>
      <c r="O393" s="116">
        <f t="shared" si="211"/>
        <v>6198.13</v>
      </c>
      <c r="P393" s="116">
        <f t="shared" si="211"/>
        <v>276.87</v>
      </c>
      <c r="Q393" s="116">
        <f t="shared" si="211"/>
        <v>93172</v>
      </c>
      <c r="R393" s="116">
        <f t="shared" si="211"/>
        <v>3654.9</v>
      </c>
      <c r="S393" s="116">
        <f t="shared" si="211"/>
        <v>6915.14</v>
      </c>
      <c r="T393" s="116">
        <f t="shared" si="211"/>
        <v>0</v>
      </c>
      <c r="U393" s="116">
        <f t="shared" si="211"/>
        <v>113717.37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2357.6799999999998</v>
      </c>
      <c r="Z393" s="116">
        <f t="shared" si="211"/>
        <v>0</v>
      </c>
      <c r="AA393" s="116">
        <f t="shared" si="211"/>
        <v>28831.46</v>
      </c>
      <c r="AB393" s="116">
        <f t="shared" si="211"/>
        <v>4435.2299999999996</v>
      </c>
      <c r="AC393" s="116">
        <f t="shared" si="211"/>
        <v>0</v>
      </c>
      <c r="AD393" s="116">
        <f t="shared" si="211"/>
        <v>72132.710000000006</v>
      </c>
      <c r="AE393" s="116">
        <f t="shared" si="211"/>
        <v>2526.9399999999996</v>
      </c>
      <c r="AF393" s="116">
        <f t="shared" si="211"/>
        <v>725.74</v>
      </c>
      <c r="AG393" s="116">
        <f t="shared" si="211"/>
        <v>712.31</v>
      </c>
      <c r="AH393" s="116">
        <f t="shared" si="211"/>
        <v>246.24</v>
      </c>
      <c r="AI393" s="116">
        <f t="shared" si="211"/>
        <v>0</v>
      </c>
      <c r="AJ393" s="116">
        <f t="shared" si="211"/>
        <v>1042.6199999999999</v>
      </c>
      <c r="AK393" s="116">
        <f t="shared" si="211"/>
        <v>36849.42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347059.54</v>
      </c>
      <c r="K394" s="70"/>
      <c r="L394" s="70"/>
      <c r="M394" s="70">
        <v>564.92999999999995</v>
      </c>
      <c r="N394" s="70"/>
      <c r="O394" s="70">
        <v>3731.44</v>
      </c>
      <c r="P394" s="70"/>
      <c r="Q394" s="70">
        <v>72826.64</v>
      </c>
      <c r="R394" s="70">
        <v>3654.9</v>
      </c>
      <c r="S394" s="70">
        <v>6915.14</v>
      </c>
      <c r="T394" s="70"/>
      <c r="U394" s="70">
        <v>113717.37</v>
      </c>
      <c r="V394" s="70"/>
      <c r="W394" s="70"/>
      <c r="X394" s="70"/>
      <c r="Y394" s="70">
        <v>2357.6799999999998</v>
      </c>
      <c r="Z394" s="70"/>
      <c r="AA394" s="70">
        <v>28831.46</v>
      </c>
      <c r="AB394" s="70">
        <v>4435.2299999999996</v>
      </c>
      <c r="AC394" s="70"/>
      <c r="AD394" s="70">
        <v>72132.710000000006</v>
      </c>
      <c r="AE394" s="70"/>
      <c r="AF394" s="70"/>
      <c r="AG394" s="70"/>
      <c r="AH394" s="70"/>
      <c r="AI394" s="70"/>
      <c r="AJ394" s="70">
        <v>1042.6199999999999</v>
      </c>
      <c r="AK394" s="70">
        <v>36849.42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24750.6</v>
      </c>
      <c r="K400" s="72">
        <f>SUM(K401:K404)</f>
        <v>0</v>
      </c>
      <c r="L400" s="72">
        <f t="shared" ref="L400:BW400" si="217">SUM(L401:L404)</f>
        <v>397.32</v>
      </c>
      <c r="M400" s="72">
        <f t="shared" si="217"/>
        <v>9437.5300000000007</v>
      </c>
      <c r="N400" s="72">
        <f t="shared" si="217"/>
        <v>0</v>
      </c>
      <c r="O400" s="72">
        <f t="shared" si="217"/>
        <v>1387.32</v>
      </c>
      <c r="P400" s="72">
        <f t="shared" si="217"/>
        <v>276.87</v>
      </c>
      <c r="Q400" s="72">
        <f t="shared" si="217"/>
        <v>11017.71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1346.32</v>
      </c>
      <c r="AF400" s="72">
        <f t="shared" si="217"/>
        <v>422</v>
      </c>
      <c r="AG400" s="72">
        <f t="shared" si="217"/>
        <v>335.5</v>
      </c>
      <c r="AH400" s="72">
        <f t="shared" si="217"/>
        <v>130.03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24750.6</v>
      </c>
      <c r="K404" s="70"/>
      <c r="L404" s="70">
        <v>397.32</v>
      </c>
      <c r="M404" s="70">
        <v>9437.5300000000007</v>
      </c>
      <c r="N404" s="70"/>
      <c r="O404" s="70">
        <v>1387.32</v>
      </c>
      <c r="P404" s="70">
        <v>276.87</v>
      </c>
      <c r="Q404" s="70">
        <v>11017.71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1346.32</v>
      </c>
      <c r="AF404" s="70">
        <v>422</v>
      </c>
      <c r="AG404" s="70">
        <v>335.5</v>
      </c>
      <c r="AH404" s="70">
        <v>130.03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21356.81</v>
      </c>
      <c r="K410" s="70"/>
      <c r="L410" s="70">
        <v>216.58</v>
      </c>
      <c r="M410" s="70">
        <v>8755.83</v>
      </c>
      <c r="N410" s="70"/>
      <c r="O410" s="70">
        <v>1079.3699999999999</v>
      </c>
      <c r="P410" s="70"/>
      <c r="Q410" s="70">
        <v>9327.65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1180.6199999999999</v>
      </c>
      <c r="AF410" s="70">
        <v>303.74</v>
      </c>
      <c r="AG410" s="70">
        <v>376.81</v>
      </c>
      <c r="AH410" s="70">
        <v>116.21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50144.380000000005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2444.04</v>
      </c>
      <c r="P417" s="60">
        <f t="shared" si="224"/>
        <v>0</v>
      </c>
      <c r="Q417" s="60">
        <f t="shared" si="224"/>
        <v>33817.370000000003</v>
      </c>
      <c r="R417" s="60">
        <f t="shared" si="224"/>
        <v>7297.01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1909.5</v>
      </c>
      <c r="AF417" s="60">
        <f t="shared" si="224"/>
        <v>906.61</v>
      </c>
      <c r="AG417" s="60">
        <f t="shared" si="224"/>
        <v>937.7</v>
      </c>
      <c r="AH417" s="60">
        <f t="shared" si="224"/>
        <v>2832.15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50144.380000000005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2444.04</v>
      </c>
      <c r="P418" s="60">
        <f t="shared" si="226"/>
        <v>0</v>
      </c>
      <c r="Q418" s="60">
        <f t="shared" si="226"/>
        <v>33817.370000000003</v>
      </c>
      <c r="R418" s="60">
        <f t="shared" si="226"/>
        <v>7297.01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1909.5</v>
      </c>
      <c r="AF418" s="60">
        <f t="shared" si="226"/>
        <v>906.61</v>
      </c>
      <c r="AG418" s="60">
        <f t="shared" si="226"/>
        <v>937.7</v>
      </c>
      <c r="AH418" s="60">
        <f t="shared" si="226"/>
        <v>2832.15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50144.380000000005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2444.04</v>
      </c>
      <c r="P419" s="83">
        <f t="shared" si="228"/>
        <v>0</v>
      </c>
      <c r="Q419" s="83">
        <f t="shared" si="228"/>
        <v>33817.370000000003</v>
      </c>
      <c r="R419" s="83">
        <f t="shared" si="228"/>
        <v>7297.01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1909.5</v>
      </c>
      <c r="AF419" s="83">
        <f t="shared" si="228"/>
        <v>906.61</v>
      </c>
      <c r="AG419" s="83">
        <f t="shared" si="228"/>
        <v>937.7</v>
      </c>
      <c r="AH419" s="83">
        <f t="shared" si="228"/>
        <v>2832.15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50144.380000000005</v>
      </c>
      <c r="K421" s="70"/>
      <c r="L421" s="70"/>
      <c r="M421" s="70"/>
      <c r="N421" s="70"/>
      <c r="O421" s="70">
        <v>2444.04</v>
      </c>
      <c r="P421" s="70"/>
      <c r="Q421" s="70">
        <v>33817.370000000003</v>
      </c>
      <c r="R421" s="70">
        <v>7297.01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1909.5</v>
      </c>
      <c r="AF421" s="70">
        <v>906.61</v>
      </c>
      <c r="AG421" s="70">
        <v>937.7</v>
      </c>
      <c r="AH421" s="70">
        <v>2832.15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273710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136855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136855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273710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136855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136855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273710</v>
      </c>
      <c r="K488" s="70"/>
      <c r="L488" s="70"/>
      <c r="M488" s="70">
        <v>136855</v>
      </c>
      <c r="N488" s="70"/>
      <c r="O488" s="70"/>
      <c r="P488" s="70"/>
      <c r="Q488" s="70">
        <v>136855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:ספטמבר-2022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21059495.899769999</v>
      </c>
      <c r="K502" s="161">
        <f t="shared" si="279"/>
        <v>0</v>
      </c>
      <c r="L502" s="161">
        <f t="shared" si="279"/>
        <v>66984.59</v>
      </c>
      <c r="M502" s="161">
        <f t="shared" si="279"/>
        <v>1688928.00963</v>
      </c>
      <c r="N502" s="161">
        <f t="shared" si="279"/>
        <v>0</v>
      </c>
      <c r="O502" s="161">
        <f t="shared" si="279"/>
        <v>500228.97545999999</v>
      </c>
      <c r="P502" s="161">
        <f t="shared" si="279"/>
        <v>306673.90872000001</v>
      </c>
      <c r="Q502" s="161">
        <f t="shared" si="279"/>
        <v>4293299.9986100001</v>
      </c>
      <c r="R502" s="161">
        <f t="shared" si="279"/>
        <v>318850.20387000003</v>
      </c>
      <c r="S502" s="161">
        <f t="shared" si="279"/>
        <v>643278.8264299999</v>
      </c>
      <c r="T502" s="161">
        <f t="shared" si="279"/>
        <v>544831.50788000005</v>
      </c>
      <c r="U502" s="161">
        <f t="shared" si="279"/>
        <v>3421076.0080599999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265345.71116000001</v>
      </c>
      <c r="Z502" s="161">
        <f t="shared" ref="Z502:CU507" si="280">VLOOKUP($A502,$A$10:$CO$500,Z$500,0)</f>
        <v>497410.32363999996</v>
      </c>
      <c r="AA502" s="161">
        <f t="shared" si="280"/>
        <v>1575874.1826099998</v>
      </c>
      <c r="AB502" s="161">
        <f t="shared" si="280"/>
        <v>328040.15752000001</v>
      </c>
      <c r="AC502" s="161">
        <f t="shared" si="280"/>
        <v>631405.22849999997</v>
      </c>
      <c r="AD502" s="161">
        <f t="shared" si="280"/>
        <v>3015394.8709299997</v>
      </c>
      <c r="AE502" s="161">
        <f t="shared" si="280"/>
        <v>241601.97485</v>
      </c>
      <c r="AF502" s="161">
        <f t="shared" si="280"/>
        <v>115189.75701</v>
      </c>
      <c r="AG502" s="161">
        <f t="shared" si="280"/>
        <v>93941.516790000009</v>
      </c>
      <c r="AH502" s="161">
        <f t="shared" si="280"/>
        <v>189764.739</v>
      </c>
      <c r="AI502" s="161">
        <f t="shared" si="280"/>
        <v>23527.332739999998</v>
      </c>
      <c r="AJ502" s="161">
        <f t="shared" si="280"/>
        <v>148393.35334</v>
      </c>
      <c r="AK502" s="161">
        <f t="shared" si="280"/>
        <v>1588918.06605</v>
      </c>
      <c r="AL502" s="161">
        <f t="shared" si="280"/>
        <v>340574.12174999999</v>
      </c>
      <c r="AM502" s="161">
        <f t="shared" si="280"/>
        <v>156880.45174000002</v>
      </c>
      <c r="AN502" s="161">
        <f t="shared" si="280"/>
        <v>15351.938019999998</v>
      </c>
      <c r="AO502" s="161">
        <f t="shared" si="280"/>
        <v>47730.14546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1847690.7597699994</v>
      </c>
      <c r="K503" s="161">
        <f t="shared" si="279"/>
        <v>0</v>
      </c>
      <c r="L503" s="161">
        <f t="shared" si="279"/>
        <v>7272.71</v>
      </c>
      <c r="M503" s="161">
        <f t="shared" si="279"/>
        <v>93810.299629999994</v>
      </c>
      <c r="N503" s="161">
        <f t="shared" si="279"/>
        <v>0</v>
      </c>
      <c r="O503" s="161">
        <f t="shared" si="279"/>
        <v>22126.64546000004</v>
      </c>
      <c r="P503" s="161">
        <f t="shared" si="279"/>
        <v>43658.758719999998</v>
      </c>
      <c r="Q503" s="161">
        <f t="shared" si="279"/>
        <v>434412.46860999969</v>
      </c>
      <c r="R503" s="161">
        <f t="shared" si="279"/>
        <v>50751.00387</v>
      </c>
      <c r="S503" s="161">
        <f t="shared" si="279"/>
        <v>16491.886429999799</v>
      </c>
      <c r="T503" s="161">
        <f t="shared" si="279"/>
        <v>94389.647880000048</v>
      </c>
      <c r="U503" s="161">
        <f t="shared" si="279"/>
        <v>304903.66805999959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29780.741160000009</v>
      </c>
      <c r="Z503" s="161">
        <f t="shared" si="280"/>
        <v>55781.623640000034</v>
      </c>
      <c r="AA503" s="161">
        <f t="shared" si="280"/>
        <v>90260.762609999772</v>
      </c>
      <c r="AB503" s="161">
        <f t="shared" si="280"/>
        <v>16088.447520000016</v>
      </c>
      <c r="AC503" s="161">
        <f t="shared" si="280"/>
        <v>36963.998499999929</v>
      </c>
      <c r="AD503" s="161">
        <f t="shared" si="280"/>
        <v>143673.02093000017</v>
      </c>
      <c r="AE503" s="161">
        <f t="shared" si="280"/>
        <v>21281.824850000048</v>
      </c>
      <c r="AF503" s="161">
        <f t="shared" si="280"/>
        <v>10767.937009999987</v>
      </c>
      <c r="AG503" s="161">
        <f t="shared" si="280"/>
        <v>13292.576790000021</v>
      </c>
      <c r="AH503" s="161">
        <f t="shared" si="280"/>
        <v>27875.639000000047</v>
      </c>
      <c r="AI503" s="161">
        <f t="shared" si="280"/>
        <v>1101.6527399999991</v>
      </c>
      <c r="AJ503" s="161">
        <f t="shared" si="280"/>
        <v>5517.24334000002</v>
      </c>
      <c r="AK503" s="161">
        <f t="shared" si="280"/>
        <v>259719.36605000007</v>
      </c>
      <c r="AL503" s="161">
        <f t="shared" si="280"/>
        <v>52889.811749999993</v>
      </c>
      <c r="AM503" s="161">
        <f t="shared" si="280"/>
        <v>13634.63174000001</v>
      </c>
      <c r="AN503" s="161">
        <f t="shared" si="280"/>
        <v>589.53801999999905</v>
      </c>
      <c r="AO503" s="161">
        <f t="shared" si="280"/>
        <v>654.85545999999897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18494783.809999995</v>
      </c>
      <c r="K504" s="161">
        <f t="shared" si="279"/>
        <v>0</v>
      </c>
      <c r="L504" s="161">
        <f t="shared" si="279"/>
        <v>59097.979999999996</v>
      </c>
      <c r="M504" s="161">
        <f t="shared" si="279"/>
        <v>1439504.42</v>
      </c>
      <c r="N504" s="161">
        <f t="shared" si="279"/>
        <v>0</v>
      </c>
      <c r="O504" s="161">
        <f t="shared" si="279"/>
        <v>469460.16</v>
      </c>
      <c r="P504" s="161">
        <f t="shared" si="279"/>
        <v>262738.28000000003</v>
      </c>
      <c r="Q504" s="161">
        <f t="shared" si="279"/>
        <v>3595043.16</v>
      </c>
      <c r="R504" s="161">
        <f t="shared" si="279"/>
        <v>257147.29</v>
      </c>
      <c r="S504" s="161">
        <f t="shared" si="279"/>
        <v>619871.80000000005</v>
      </c>
      <c r="T504" s="161">
        <f t="shared" si="279"/>
        <v>450441.86</v>
      </c>
      <c r="U504" s="161">
        <f t="shared" si="279"/>
        <v>3002454.97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233207.29</v>
      </c>
      <c r="Z504" s="161">
        <f t="shared" si="280"/>
        <v>441628.69999999995</v>
      </c>
      <c r="AA504" s="161">
        <f t="shared" si="280"/>
        <v>1456781.96</v>
      </c>
      <c r="AB504" s="161">
        <f t="shared" si="280"/>
        <v>307516.48</v>
      </c>
      <c r="AC504" s="161">
        <f t="shared" si="280"/>
        <v>594441.23</v>
      </c>
      <c r="AD504" s="161">
        <f t="shared" si="280"/>
        <v>2799589.1399999997</v>
      </c>
      <c r="AE504" s="161">
        <f t="shared" si="280"/>
        <v>215883.70999999996</v>
      </c>
      <c r="AF504" s="161">
        <f t="shared" si="280"/>
        <v>102789.47</v>
      </c>
      <c r="AG504" s="161">
        <f t="shared" si="280"/>
        <v>78998.929999999993</v>
      </c>
      <c r="AH504" s="161">
        <f t="shared" si="280"/>
        <v>158810.70999999996</v>
      </c>
      <c r="AI504" s="161">
        <f t="shared" si="280"/>
        <v>22425.68</v>
      </c>
      <c r="AJ504" s="161">
        <f t="shared" si="280"/>
        <v>141833.49</v>
      </c>
      <c r="AK504" s="161">
        <f t="shared" si="280"/>
        <v>1292349.28</v>
      </c>
      <c r="AL504" s="161">
        <f t="shared" si="280"/>
        <v>287684.31</v>
      </c>
      <c r="AM504" s="161">
        <f t="shared" si="280"/>
        <v>143245.82</v>
      </c>
      <c r="AN504" s="161">
        <f t="shared" si="280"/>
        <v>14762.4</v>
      </c>
      <c r="AO504" s="161">
        <f t="shared" si="280"/>
        <v>47075.29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6599525.3599999994</v>
      </c>
      <c r="K505" s="161">
        <f t="shared" si="279"/>
        <v>0</v>
      </c>
      <c r="L505" s="161">
        <f t="shared" si="279"/>
        <v>26898.109999999997</v>
      </c>
      <c r="M505" s="161">
        <f t="shared" si="279"/>
        <v>239573.90999999997</v>
      </c>
      <c r="N505" s="161">
        <f t="shared" si="279"/>
        <v>0</v>
      </c>
      <c r="O505" s="161">
        <f t="shared" si="279"/>
        <v>378006.92</v>
      </c>
      <c r="P505" s="161">
        <f t="shared" si="279"/>
        <v>0</v>
      </c>
      <c r="Q505" s="161">
        <f t="shared" si="279"/>
        <v>864533.38000000012</v>
      </c>
      <c r="R505" s="161">
        <f t="shared" si="279"/>
        <v>253250.42</v>
      </c>
      <c r="S505" s="161">
        <f t="shared" si="279"/>
        <v>499229.22000000003</v>
      </c>
      <c r="T505" s="161">
        <f t="shared" si="279"/>
        <v>55325.5</v>
      </c>
      <c r="U505" s="161">
        <f t="shared" si="279"/>
        <v>1190480.1300000001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206422.88999999998</v>
      </c>
      <c r="Z505" s="161">
        <f t="shared" si="280"/>
        <v>27384.400000000001</v>
      </c>
      <c r="AA505" s="161">
        <f t="shared" si="280"/>
        <v>551515.71</v>
      </c>
      <c r="AB505" s="161">
        <f t="shared" si="280"/>
        <v>248407.89999999997</v>
      </c>
      <c r="AC505" s="161">
        <f t="shared" si="280"/>
        <v>131814.43</v>
      </c>
      <c r="AD505" s="161">
        <f t="shared" si="280"/>
        <v>972067.53</v>
      </c>
      <c r="AE505" s="161">
        <f t="shared" si="280"/>
        <v>37473.82</v>
      </c>
      <c r="AF505" s="161">
        <f t="shared" si="280"/>
        <v>21259.8</v>
      </c>
      <c r="AG505" s="161">
        <f t="shared" si="280"/>
        <v>25583.429999999997</v>
      </c>
      <c r="AH505" s="161">
        <f t="shared" si="280"/>
        <v>64688.46</v>
      </c>
      <c r="AI505" s="161">
        <f t="shared" si="280"/>
        <v>5681.01</v>
      </c>
      <c r="AJ505" s="161">
        <f t="shared" si="280"/>
        <v>115450.19</v>
      </c>
      <c r="AK505" s="161">
        <f t="shared" si="280"/>
        <v>514186.89</v>
      </c>
      <c r="AL505" s="161">
        <f t="shared" si="280"/>
        <v>120610.02</v>
      </c>
      <c r="AM505" s="161">
        <f t="shared" si="280"/>
        <v>36842.36</v>
      </c>
      <c r="AN505" s="161">
        <f t="shared" si="280"/>
        <v>11415.05</v>
      </c>
      <c r="AO505" s="161">
        <f t="shared" si="280"/>
        <v>1423.8799999999999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3087650.3100000005</v>
      </c>
      <c r="K507" s="161">
        <f t="shared" si="279"/>
        <v>0</v>
      </c>
      <c r="L507" s="161">
        <f t="shared" si="279"/>
        <v>1671.36</v>
      </c>
      <c r="M507" s="161">
        <f t="shared" si="279"/>
        <v>144919.93000000002</v>
      </c>
      <c r="N507" s="161">
        <f t="shared" si="279"/>
        <v>0</v>
      </c>
      <c r="O507" s="161">
        <f t="shared" si="279"/>
        <v>50040.119999999995</v>
      </c>
      <c r="P507" s="161">
        <f t="shared" si="279"/>
        <v>0</v>
      </c>
      <c r="Q507" s="161">
        <f t="shared" si="279"/>
        <v>394089.01</v>
      </c>
      <c r="R507" s="161">
        <f t="shared" si="279"/>
        <v>3896.87</v>
      </c>
      <c r="S507" s="161">
        <f t="shared" si="279"/>
        <v>116272.71</v>
      </c>
      <c r="T507" s="161">
        <f t="shared" si="279"/>
        <v>0</v>
      </c>
      <c r="U507" s="161">
        <f t="shared" si="279"/>
        <v>652927.19999999995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20046.87</v>
      </c>
      <c r="Z507" s="161">
        <f t="shared" ref="Z507:CU516" si="283">VLOOKUP($A507,$A$10:$CO$500,Z$500,0)</f>
        <v>1100.08</v>
      </c>
      <c r="AA507" s="161">
        <f t="shared" si="283"/>
        <v>210239.86</v>
      </c>
      <c r="AB507" s="161">
        <f t="shared" si="283"/>
        <v>58159.810000000005</v>
      </c>
      <c r="AC507" s="161">
        <f t="shared" si="283"/>
        <v>15718.27</v>
      </c>
      <c r="AD507" s="161">
        <f t="shared" si="283"/>
        <v>850341.17000000016</v>
      </c>
      <c r="AE507" s="161">
        <f t="shared" si="283"/>
        <v>20738.200000000004</v>
      </c>
      <c r="AF507" s="161">
        <f t="shared" si="283"/>
        <v>16882.190000000002</v>
      </c>
      <c r="AG507" s="161">
        <f t="shared" si="283"/>
        <v>12878.950000000003</v>
      </c>
      <c r="AH507" s="161">
        <f t="shared" si="283"/>
        <v>19220.21</v>
      </c>
      <c r="AI507" s="161">
        <f t="shared" si="283"/>
        <v>2959.8099999999995</v>
      </c>
      <c r="AJ507" s="161">
        <f t="shared" si="283"/>
        <v>25940.55</v>
      </c>
      <c r="AK507" s="161">
        <f t="shared" si="283"/>
        <v>412810.72</v>
      </c>
      <c r="AL507" s="161">
        <f t="shared" si="283"/>
        <v>24394.61</v>
      </c>
      <c r="AM507" s="161">
        <f t="shared" si="283"/>
        <v>29537.100000000002</v>
      </c>
      <c r="AN507" s="161">
        <f t="shared" si="283"/>
        <v>2647.75</v>
      </c>
      <c r="AO507" s="161">
        <f t="shared" si="283"/>
        <v>216.96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4223796.7799999993</v>
      </c>
      <c r="K508" s="161">
        <f t="shared" si="279"/>
        <v>0</v>
      </c>
      <c r="L508" s="161">
        <f t="shared" si="279"/>
        <v>14814.79</v>
      </c>
      <c r="M508" s="161">
        <f t="shared" si="279"/>
        <v>464937.94999999995</v>
      </c>
      <c r="N508" s="161">
        <f t="shared" si="279"/>
        <v>0</v>
      </c>
      <c r="O508" s="161">
        <f t="shared" si="279"/>
        <v>13643.45</v>
      </c>
      <c r="P508" s="161">
        <f t="shared" si="279"/>
        <v>112823.65</v>
      </c>
      <c r="Q508" s="161">
        <f t="shared" si="279"/>
        <v>870172.29</v>
      </c>
      <c r="R508" s="161">
        <f t="shared" si="279"/>
        <v>0</v>
      </c>
      <c r="S508" s="161">
        <f t="shared" si="279"/>
        <v>0</v>
      </c>
      <c r="T508" s="161">
        <f t="shared" si="279"/>
        <v>217174.83000000002</v>
      </c>
      <c r="U508" s="161">
        <f t="shared" si="279"/>
        <v>650432.78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1544.92</v>
      </c>
      <c r="Z508" s="161">
        <f t="shared" si="283"/>
        <v>191098.31</v>
      </c>
      <c r="AA508" s="161">
        <f t="shared" si="283"/>
        <v>288988.18000000005</v>
      </c>
      <c r="AB508" s="161">
        <f t="shared" si="283"/>
        <v>0</v>
      </c>
      <c r="AC508" s="161">
        <f t="shared" si="283"/>
        <v>258164.13000000003</v>
      </c>
      <c r="AD508" s="161">
        <f t="shared" si="283"/>
        <v>581638.22</v>
      </c>
      <c r="AE508" s="161">
        <f t="shared" si="283"/>
        <v>72051.34</v>
      </c>
      <c r="AF508" s="161">
        <f t="shared" si="283"/>
        <v>26450.039999999997</v>
      </c>
      <c r="AG508" s="161">
        <f t="shared" si="283"/>
        <v>14411.52</v>
      </c>
      <c r="AH508" s="161">
        <f t="shared" si="283"/>
        <v>23317.5</v>
      </c>
      <c r="AI508" s="161">
        <f t="shared" si="283"/>
        <v>3066.16</v>
      </c>
      <c r="AJ508" s="161">
        <f t="shared" si="283"/>
        <v>407.78999999999996</v>
      </c>
      <c r="AK508" s="161">
        <f t="shared" si="283"/>
        <v>296049.77</v>
      </c>
      <c r="AL508" s="161">
        <f t="shared" si="283"/>
        <v>118321.13</v>
      </c>
      <c r="AM508" s="161">
        <f t="shared" si="283"/>
        <v>2528.1800000000003</v>
      </c>
      <c r="AN508" s="161">
        <f t="shared" si="283"/>
        <v>0</v>
      </c>
      <c r="AO508" s="161">
        <f t="shared" si="283"/>
        <v>1759.8499999999997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3001136.9899999998</v>
      </c>
      <c r="K509" s="161">
        <f t="shared" si="279"/>
        <v>0</v>
      </c>
      <c r="L509" s="161">
        <f t="shared" si="279"/>
        <v>6573.3</v>
      </c>
      <c r="M509" s="161">
        <f t="shared" si="279"/>
        <v>130915.1</v>
      </c>
      <c r="N509" s="161">
        <f t="shared" si="279"/>
        <v>0</v>
      </c>
      <c r="O509" s="161">
        <f t="shared" si="279"/>
        <v>5511.13</v>
      </c>
      <c r="P509" s="161">
        <f t="shared" si="279"/>
        <v>134185.51</v>
      </c>
      <c r="Q509" s="161">
        <f t="shared" si="279"/>
        <v>834629.13000000012</v>
      </c>
      <c r="R509" s="161">
        <f t="shared" si="279"/>
        <v>0</v>
      </c>
      <c r="S509" s="161">
        <f t="shared" si="279"/>
        <v>0</v>
      </c>
      <c r="T509" s="161">
        <f t="shared" si="279"/>
        <v>134595.63</v>
      </c>
      <c r="U509" s="161">
        <f t="shared" si="279"/>
        <v>362310.8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4774.7299999999996</v>
      </c>
      <c r="Z509" s="161">
        <f t="shared" si="283"/>
        <v>222039.69999999998</v>
      </c>
      <c r="AA509" s="161">
        <f t="shared" si="283"/>
        <v>406025.33999999997</v>
      </c>
      <c r="AB509" s="161">
        <f t="shared" si="283"/>
        <v>0</v>
      </c>
      <c r="AC509" s="161">
        <f t="shared" si="283"/>
        <v>179646.63</v>
      </c>
      <c r="AD509" s="161">
        <f t="shared" si="283"/>
        <v>364421.51</v>
      </c>
      <c r="AE509" s="161">
        <f t="shared" si="283"/>
        <v>26589.050000000003</v>
      </c>
      <c r="AF509" s="161">
        <f t="shared" si="283"/>
        <v>17496.63</v>
      </c>
      <c r="AG509" s="161">
        <f t="shared" si="283"/>
        <v>10821.93</v>
      </c>
      <c r="AH509" s="161">
        <f t="shared" si="283"/>
        <v>30987.03</v>
      </c>
      <c r="AI509" s="161">
        <f t="shared" si="283"/>
        <v>10891.369999999999</v>
      </c>
      <c r="AJ509" s="161">
        <f t="shared" si="283"/>
        <v>0</v>
      </c>
      <c r="AK509" s="161">
        <f t="shared" si="283"/>
        <v>0</v>
      </c>
      <c r="AL509" s="161">
        <f t="shared" si="283"/>
        <v>0</v>
      </c>
      <c r="AM509" s="161">
        <f t="shared" si="283"/>
        <v>74348.27</v>
      </c>
      <c r="AN509" s="161">
        <f t="shared" si="283"/>
        <v>699.6</v>
      </c>
      <c r="AO509" s="161">
        <f t="shared" si="283"/>
        <v>43674.6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269069.53999999998</v>
      </c>
      <c r="K510" s="161">
        <f t="shared" si="279"/>
        <v>0</v>
      </c>
      <c r="L510" s="161">
        <f t="shared" si="279"/>
        <v>583.96</v>
      </c>
      <c r="M510" s="161">
        <f t="shared" si="279"/>
        <v>15257.94</v>
      </c>
      <c r="N510" s="161">
        <f t="shared" si="279"/>
        <v>0</v>
      </c>
      <c r="O510" s="161">
        <f t="shared" si="279"/>
        <v>234.51</v>
      </c>
      <c r="P510" s="161">
        <f t="shared" si="279"/>
        <v>1049.72</v>
      </c>
      <c r="Q510" s="161">
        <f t="shared" si="279"/>
        <v>17682.96</v>
      </c>
      <c r="R510" s="161">
        <f t="shared" si="279"/>
        <v>0</v>
      </c>
      <c r="S510" s="161">
        <f t="shared" si="279"/>
        <v>0</v>
      </c>
      <c r="T510" s="161">
        <f t="shared" si="279"/>
        <v>39924.99</v>
      </c>
      <c r="U510" s="161">
        <f t="shared" si="279"/>
        <v>122052.04999999999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2271.19</v>
      </c>
      <c r="AF510" s="161">
        <f t="shared" si="283"/>
        <v>707.82999999999993</v>
      </c>
      <c r="AG510" s="161">
        <f t="shared" si="283"/>
        <v>261.14999999999998</v>
      </c>
      <c r="AH510" s="161">
        <f t="shared" si="283"/>
        <v>95.2</v>
      </c>
      <c r="AI510" s="161">
        <f t="shared" si="283"/>
        <v>0</v>
      </c>
      <c r="AJ510" s="161">
        <f t="shared" si="283"/>
        <v>0</v>
      </c>
      <c r="AK510" s="161">
        <f t="shared" si="283"/>
        <v>53123.51</v>
      </c>
      <c r="AL510" s="161">
        <f t="shared" si="283"/>
        <v>15824.53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1200904.96</v>
      </c>
      <c r="K511" s="161">
        <f t="shared" si="279"/>
        <v>0</v>
      </c>
      <c r="L511" s="161">
        <f t="shared" si="279"/>
        <v>8474.43</v>
      </c>
      <c r="M511" s="161">
        <f t="shared" si="279"/>
        <v>434699.84</v>
      </c>
      <c r="N511" s="161">
        <f t="shared" si="279"/>
        <v>0</v>
      </c>
      <c r="O511" s="161">
        <f t="shared" si="279"/>
        <v>19685.22</v>
      </c>
      <c r="P511" s="161">
        <f t="shared" si="279"/>
        <v>12344.88</v>
      </c>
      <c r="Q511" s="161">
        <f t="shared" si="279"/>
        <v>600215.71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4239.95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944.38</v>
      </c>
      <c r="AC511" s="161">
        <f t="shared" si="283"/>
        <v>0</v>
      </c>
      <c r="AD511" s="161">
        <f t="shared" si="283"/>
        <v>9548.7800000000007</v>
      </c>
      <c r="AE511" s="161">
        <f t="shared" si="283"/>
        <v>56083.79</v>
      </c>
      <c r="AF511" s="161">
        <f t="shared" si="283"/>
        <v>19724.05</v>
      </c>
      <c r="AG511" s="161">
        <f t="shared" si="283"/>
        <v>14563.69</v>
      </c>
      <c r="AH511" s="161">
        <f t="shared" si="283"/>
        <v>20380.239999999998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12457.569999999998</v>
      </c>
      <c r="K512" s="161">
        <f t="shared" si="279"/>
        <v>0</v>
      </c>
      <c r="L512" s="161">
        <f t="shared" si="279"/>
        <v>0</v>
      </c>
      <c r="M512" s="161">
        <f t="shared" si="279"/>
        <v>1916.71</v>
      </c>
      <c r="N512" s="161">
        <f t="shared" si="279"/>
        <v>0</v>
      </c>
      <c r="O512" s="161">
        <f t="shared" si="279"/>
        <v>0</v>
      </c>
      <c r="P512" s="161">
        <f t="shared" si="279"/>
        <v>454.92</v>
      </c>
      <c r="Q512" s="161">
        <f t="shared" si="279"/>
        <v>4307.53</v>
      </c>
      <c r="R512" s="161">
        <f t="shared" si="279"/>
        <v>0</v>
      </c>
      <c r="S512" s="161">
        <f t="shared" si="279"/>
        <v>0</v>
      </c>
      <c r="T512" s="161">
        <f t="shared" si="279"/>
        <v>290.79000000000002</v>
      </c>
      <c r="U512" s="161">
        <f t="shared" si="279"/>
        <v>1.17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4.3899999999999997</v>
      </c>
      <c r="AC512" s="161">
        <f t="shared" si="283"/>
        <v>108.39999999999999</v>
      </c>
      <c r="AD512" s="161">
        <f t="shared" si="283"/>
        <v>405.44000000000005</v>
      </c>
      <c r="AE512" s="161">
        <f t="shared" si="283"/>
        <v>377.04999999999995</v>
      </c>
      <c r="AF512" s="161">
        <f t="shared" si="283"/>
        <v>148.29</v>
      </c>
      <c r="AG512" s="161">
        <f t="shared" si="283"/>
        <v>100.72999999999999</v>
      </c>
      <c r="AH512" s="161">
        <f t="shared" si="283"/>
        <v>302.37</v>
      </c>
      <c r="AI512" s="161">
        <f t="shared" si="283"/>
        <v>0</v>
      </c>
      <c r="AJ512" s="161">
        <f t="shared" si="283"/>
        <v>34.96</v>
      </c>
      <c r="AK512" s="161">
        <f t="shared" si="283"/>
        <v>2603.3499999999995</v>
      </c>
      <c r="AL512" s="161">
        <f t="shared" si="283"/>
        <v>1401.47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100226.03000000001</v>
      </c>
      <c r="K513" s="161">
        <f t="shared" si="279"/>
        <v>0</v>
      </c>
      <c r="L513" s="161">
        <f t="shared" si="279"/>
        <v>82.03</v>
      </c>
      <c r="M513" s="161">
        <f t="shared" si="279"/>
        <v>7283.04</v>
      </c>
      <c r="N513" s="161">
        <f t="shared" si="279"/>
        <v>0</v>
      </c>
      <c r="O513" s="161">
        <f t="shared" si="279"/>
        <v>2338.81</v>
      </c>
      <c r="P513" s="161">
        <f t="shared" si="279"/>
        <v>1879.5999999999997</v>
      </c>
      <c r="Q513" s="161">
        <f t="shared" si="279"/>
        <v>9413.1500000000015</v>
      </c>
      <c r="R513" s="161">
        <f t="shared" si="279"/>
        <v>0</v>
      </c>
      <c r="S513" s="161">
        <f t="shared" si="279"/>
        <v>4369.87</v>
      </c>
      <c r="T513" s="161">
        <f t="shared" si="279"/>
        <v>3130.12</v>
      </c>
      <c r="U513" s="161">
        <f t="shared" si="279"/>
        <v>20010.890000000003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417.88</v>
      </c>
      <c r="Z513" s="161">
        <f t="shared" si="283"/>
        <v>0</v>
      </c>
      <c r="AA513" s="161">
        <f t="shared" si="283"/>
        <v>2.81</v>
      </c>
      <c r="AB513" s="161">
        <f t="shared" si="283"/>
        <v>0</v>
      </c>
      <c r="AC513" s="161">
        <f t="shared" si="283"/>
        <v>8989.3700000000008</v>
      </c>
      <c r="AD513" s="161">
        <f t="shared" si="283"/>
        <v>21166.49</v>
      </c>
      <c r="AE513" s="161">
        <f t="shared" si="283"/>
        <v>299.27000000000021</v>
      </c>
      <c r="AF513" s="161">
        <f t="shared" si="283"/>
        <v>120.63999999999999</v>
      </c>
      <c r="AG513" s="161">
        <f t="shared" si="283"/>
        <v>377.53000000000003</v>
      </c>
      <c r="AH513" s="161">
        <f t="shared" si="283"/>
        <v>-180.2999999999999</v>
      </c>
      <c r="AI513" s="161">
        <f t="shared" si="283"/>
        <v>-172.67</v>
      </c>
      <c r="AJ513" s="161">
        <f t="shared" si="283"/>
        <v>0</v>
      </c>
      <c r="AK513" s="161">
        <f t="shared" si="283"/>
        <v>13575.04</v>
      </c>
      <c r="AL513" s="161">
        <f t="shared" si="283"/>
        <v>7132.55</v>
      </c>
      <c r="AM513" s="161">
        <f t="shared" si="283"/>
        <v>-10.09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16.27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0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6.21</v>
      </c>
      <c r="AA514" s="161">
        <f t="shared" si="283"/>
        <v>10.06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393166.94999999995</v>
      </c>
      <c r="K516" s="161">
        <f t="shared" si="279"/>
        <v>0</v>
      </c>
      <c r="L516" s="161">
        <f t="shared" si="279"/>
        <v>613.9</v>
      </c>
      <c r="M516" s="161">
        <f t="shared" si="279"/>
        <v>18758.29</v>
      </c>
      <c r="N516" s="161">
        <f t="shared" si="279"/>
        <v>0</v>
      </c>
      <c r="O516" s="161">
        <f t="shared" si="279"/>
        <v>6198.13</v>
      </c>
      <c r="P516" s="161">
        <f t="shared" si="279"/>
        <v>276.87</v>
      </c>
      <c r="Q516" s="161">
        <f t="shared" si="279"/>
        <v>93172</v>
      </c>
      <c r="R516" s="161">
        <f t="shared" si="279"/>
        <v>3654.9</v>
      </c>
      <c r="S516" s="161">
        <f t="shared" si="279"/>
        <v>6915.14</v>
      </c>
      <c r="T516" s="161">
        <f t="shared" si="279"/>
        <v>0</v>
      </c>
      <c r="U516" s="161">
        <f t="shared" si="279"/>
        <v>113717.37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2357.6799999999998</v>
      </c>
      <c r="Z516" s="161">
        <f t="shared" si="283"/>
        <v>0</v>
      </c>
      <c r="AA516" s="161">
        <f t="shared" si="283"/>
        <v>28831.46</v>
      </c>
      <c r="AB516" s="161">
        <f t="shared" si="283"/>
        <v>4435.2299999999996</v>
      </c>
      <c r="AC516" s="161">
        <f t="shared" si="283"/>
        <v>0</v>
      </c>
      <c r="AD516" s="161">
        <f t="shared" si="283"/>
        <v>72132.710000000006</v>
      </c>
      <c r="AE516" s="161">
        <f t="shared" si="283"/>
        <v>2526.9399999999996</v>
      </c>
      <c r="AF516" s="161">
        <f t="shared" si="283"/>
        <v>725.74</v>
      </c>
      <c r="AG516" s="161">
        <f t="shared" si="283"/>
        <v>712.31</v>
      </c>
      <c r="AH516" s="161">
        <f t="shared" si="283"/>
        <v>246.24</v>
      </c>
      <c r="AI516" s="161">
        <f t="shared" si="283"/>
        <v>0</v>
      </c>
      <c r="AJ516" s="161">
        <f t="shared" si="283"/>
        <v>1042.6199999999999</v>
      </c>
      <c r="AK516" s="161">
        <f t="shared" si="283"/>
        <v>36849.42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50144.380000000005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2444.04</v>
      </c>
      <c r="P517" s="161">
        <f t="shared" si="279"/>
        <v>0</v>
      </c>
      <c r="Q517" s="161">
        <f t="shared" si="279"/>
        <v>33817.370000000003</v>
      </c>
      <c r="R517" s="161">
        <f t="shared" si="279"/>
        <v>7297.01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1909.5</v>
      </c>
      <c r="AF517" s="161">
        <f t="shared" si="288"/>
        <v>906.61</v>
      </c>
      <c r="AG517" s="161">
        <f t="shared" si="288"/>
        <v>937.7</v>
      </c>
      <c r="AH517" s="161">
        <f t="shared" si="288"/>
        <v>2832.15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273710</v>
      </c>
      <c r="K519" s="161">
        <f t="shared" si="289"/>
        <v>0</v>
      </c>
      <c r="L519" s="161">
        <f t="shared" si="289"/>
        <v>0</v>
      </c>
      <c r="M519" s="161">
        <f t="shared" si="289"/>
        <v>136855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136855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:ספטמבר-2022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8.7736704077051475E-2</v>
      </c>
      <c r="K524" s="170">
        <f t="shared" si="292"/>
        <v>0</v>
      </c>
      <c r="L524" s="170">
        <f t="shared" si="290"/>
        <v>0.10857288221066966</v>
      </c>
      <c r="M524" s="170">
        <f t="shared" si="290"/>
        <v>5.5544285543912192E-2</v>
      </c>
      <c r="N524" s="170">
        <f t="shared" si="290"/>
        <v>0</v>
      </c>
      <c r="O524" s="170">
        <f t="shared" si="290"/>
        <v>4.4233034361219968E-2</v>
      </c>
      <c r="P524" s="170">
        <f t="shared" si="290"/>
        <v>0.14236215562720531</v>
      </c>
      <c r="Q524" s="170">
        <f t="shared" si="290"/>
        <v>0.10118381402432748</v>
      </c>
      <c r="R524" s="170">
        <f t="shared" si="290"/>
        <v>0.15916879855812149</v>
      </c>
      <c r="S524" s="170">
        <f t="shared" si="290"/>
        <v>2.5637228760543401E-2</v>
      </c>
      <c r="T524" s="170">
        <f t="shared" si="290"/>
        <v>0.17324557503526303</v>
      </c>
      <c r="U524" s="170">
        <f t="shared" si="290"/>
        <v>8.9125078583945944E-2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0.11223373850592448</v>
      </c>
      <c r="Z524" s="170">
        <f t="shared" si="290"/>
        <v>0.11214408103112052</v>
      </c>
      <c r="AA524" s="170">
        <f t="shared" si="290"/>
        <v>5.727663008001551E-2</v>
      </c>
      <c r="AB524" s="170">
        <f t="shared" si="290"/>
        <v>4.9044140332176051E-2</v>
      </c>
      <c r="AC524" s="170">
        <f t="shared" si="290"/>
        <v>5.8542433340017755E-2</v>
      </c>
      <c r="AD524" s="170">
        <f t="shared" si="290"/>
        <v>4.7646503055067194E-2</v>
      </c>
      <c r="AE524" s="170">
        <f t="shared" si="290"/>
        <v>8.8086303364088778E-2</v>
      </c>
      <c r="AF524" s="170">
        <f t="shared" si="290"/>
        <v>9.3479987192482641E-2</v>
      </c>
      <c r="AG524" s="170">
        <f t="shared" si="290"/>
        <v>0.14149842629978701</v>
      </c>
      <c r="AH524" s="170">
        <f t="shared" si="290"/>
        <v>0.14689577814559135</v>
      </c>
      <c r="AI524" s="170">
        <f t="shared" si="290"/>
        <v>4.6824378784213992E-2</v>
      </c>
      <c r="AJ524" s="170">
        <f t="shared" si="290"/>
        <v>3.7179854864246305E-2</v>
      </c>
      <c r="AK524" s="170">
        <f t="shared" si="290"/>
        <v>0.16345673927394772</v>
      </c>
      <c r="AL524" s="170">
        <f t="shared" si="290"/>
        <v>0.15529603799088412</v>
      </c>
      <c r="AM524" s="170">
        <f t="shared" si="290"/>
        <v>8.6910966846250923E-2</v>
      </c>
      <c r="AN524" s="170">
        <f t="shared" si="290"/>
        <v>3.8401537267279767E-2</v>
      </c>
      <c r="AO524" s="170">
        <f t="shared" si="290"/>
        <v>1.3719955254458573E-2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0.87821588408495499</v>
      </c>
      <c r="K525" s="170">
        <f t="shared" si="292"/>
        <v>0</v>
      </c>
      <c r="L525" s="170">
        <f t="shared" si="290"/>
        <v>0.8822623233194381</v>
      </c>
      <c r="M525" s="170">
        <f t="shared" si="290"/>
        <v>0.85231840066135067</v>
      </c>
      <c r="N525" s="170">
        <f t="shared" si="290"/>
        <v>0</v>
      </c>
      <c r="O525" s="170">
        <f t="shared" si="290"/>
        <v>0.93849053739498867</v>
      </c>
      <c r="P525" s="170">
        <f t="shared" si="290"/>
        <v>0.85673502873661755</v>
      </c>
      <c r="Q525" s="170">
        <f t="shared" si="290"/>
        <v>0.83736127481516132</v>
      </c>
      <c r="R525" s="170">
        <f t="shared" si="290"/>
        <v>0.80648306596298358</v>
      </c>
      <c r="S525" s="170">
        <f t="shared" si="290"/>
        <v>0.96361293817192517</v>
      </c>
      <c r="T525" s="170">
        <f t="shared" si="290"/>
        <v>0.82675442496473694</v>
      </c>
      <c r="U525" s="170">
        <f t="shared" si="290"/>
        <v>0.87763468655074151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0.87888094735165723</v>
      </c>
      <c r="Z525" s="170">
        <f t="shared" si="290"/>
        <v>0.8878559189688795</v>
      </c>
      <c r="AA525" s="170">
        <f t="shared" si="290"/>
        <v>0.92442783572178555</v>
      </c>
      <c r="AB525" s="170">
        <f t="shared" si="290"/>
        <v>0.93743547230570778</v>
      </c>
      <c r="AC525" s="170">
        <f t="shared" si="290"/>
        <v>0.94145756665998215</v>
      </c>
      <c r="AD525" s="170">
        <f t="shared" si="290"/>
        <v>0.92843201631385619</v>
      </c>
      <c r="AE525" s="170">
        <f t="shared" si="290"/>
        <v>0.89355109838830016</v>
      </c>
      <c r="AF525" s="170">
        <f t="shared" si="290"/>
        <v>0.89234904793727887</v>
      </c>
      <c r="AG525" s="170">
        <f t="shared" si="290"/>
        <v>0.84093734803746922</v>
      </c>
      <c r="AH525" s="170">
        <f t="shared" si="290"/>
        <v>0.8368820827140071</v>
      </c>
      <c r="AI525" s="170">
        <f t="shared" si="290"/>
        <v>0.95317562121578603</v>
      </c>
      <c r="AJ525" s="170">
        <f t="shared" si="290"/>
        <v>0.95579408920714937</v>
      </c>
      <c r="AK525" s="170">
        <f t="shared" si="290"/>
        <v>0.81335174394028975</v>
      </c>
      <c r="AL525" s="170">
        <f t="shared" si="290"/>
        <v>0.84470396200911591</v>
      </c>
      <c r="AM525" s="170">
        <f t="shared" si="290"/>
        <v>0.91308903315374912</v>
      </c>
      <c r="AN525" s="170">
        <f t="shared" si="290"/>
        <v>0.96159846273272032</v>
      </c>
      <c r="AO525" s="170">
        <f t="shared" si="290"/>
        <v>0.98628004474554143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0.31337527694915412</v>
      </c>
      <c r="K526" s="170">
        <f t="shared" si="292"/>
        <v>0</v>
      </c>
      <c r="L526" s="170">
        <f t="shared" si="290"/>
        <v>0.40155668639608005</v>
      </c>
      <c r="M526" s="170">
        <f t="shared" si="290"/>
        <v>0.14184968727736616</v>
      </c>
      <c r="N526" s="170">
        <f t="shared" si="290"/>
        <v>0</v>
      </c>
      <c r="O526" s="170">
        <f t="shared" si="290"/>
        <v>0.75566778124436473</v>
      </c>
      <c r="P526" s="170">
        <f t="shared" si="290"/>
        <v>0</v>
      </c>
      <c r="Q526" s="170">
        <f t="shared" si="290"/>
        <v>0.20136803397850178</v>
      </c>
      <c r="R526" s="170">
        <f t="shared" si="290"/>
        <v>0.79426143350767298</v>
      </c>
      <c r="S526" s="170">
        <f t="shared" si="290"/>
        <v>0.77606972200619284</v>
      </c>
      <c r="T526" s="170">
        <f t="shared" si="290"/>
        <v>0.10154607286806461</v>
      </c>
      <c r="U526" s="170">
        <f t="shared" si="290"/>
        <v>0.34798412171937954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0.77793942512803482</v>
      </c>
      <c r="Z526" s="170">
        <f t="shared" si="290"/>
        <v>5.5053943793533774E-2</v>
      </c>
      <c r="AA526" s="170">
        <f t="shared" si="290"/>
        <v>0.34997445613746059</v>
      </c>
      <c r="AB526" s="170">
        <f t="shared" si="290"/>
        <v>0.75724844750098919</v>
      </c>
      <c r="AC526" s="170">
        <f t="shared" si="290"/>
        <v>0.20876360227986296</v>
      </c>
      <c r="AD526" s="170">
        <f t="shared" si="290"/>
        <v>0.3223682375304292</v>
      </c>
      <c r="AE526" s="170">
        <f t="shared" si="290"/>
        <v>0.15510560302028095</v>
      </c>
      <c r="AF526" s="170">
        <f t="shared" si="290"/>
        <v>0.1845632854156847</v>
      </c>
      <c r="AG526" s="170">
        <f t="shared" si="290"/>
        <v>0.27233358449161565</v>
      </c>
      <c r="AH526" s="170">
        <f t="shared" si="290"/>
        <v>0.34088767144458804</v>
      </c>
      <c r="AI526" s="170">
        <f t="shared" si="290"/>
        <v>0.24146426043192862</v>
      </c>
      <c r="AJ526" s="170">
        <f t="shared" si="290"/>
        <v>0.77800108563811232</v>
      </c>
      <c r="AK526" s="170">
        <f t="shared" si="290"/>
        <v>0.32360818407600611</v>
      </c>
      <c r="AL526" s="170">
        <f t="shared" si="290"/>
        <v>0.35413735894042575</v>
      </c>
      <c r="AM526" s="170">
        <f t="shared" si="290"/>
        <v>0.23484353589865559</v>
      </c>
      <c r="AN526" s="170">
        <f t="shared" si="290"/>
        <v>0.74355758765628477</v>
      </c>
      <c r="AO526" s="170">
        <f t="shared" si="290"/>
        <v>2.9831880591968344E-2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0.14661558494539853</v>
      </c>
      <c r="K528" s="170">
        <f t="shared" si="292"/>
        <v>0</v>
      </c>
      <c r="L528" s="170">
        <f t="shared" si="292"/>
        <v>2.4951410466198271E-2</v>
      </c>
      <c r="M528" s="170">
        <f t="shared" si="292"/>
        <v>8.5805865717004826E-2</v>
      </c>
      <c r="N528" s="170">
        <f t="shared" si="292"/>
        <v>0</v>
      </c>
      <c r="O528" s="170">
        <f t="shared" si="292"/>
        <v>0.10003442914114313</v>
      </c>
      <c r="P528" s="170">
        <f t="shared" si="292"/>
        <v>0</v>
      </c>
      <c r="Q528" s="170">
        <f t="shared" si="292"/>
        <v>9.1791631175923039E-2</v>
      </c>
      <c r="R528" s="170">
        <f t="shared" si="292"/>
        <v>1.2221632455310619E-2</v>
      </c>
      <c r="S528" s="170">
        <f t="shared" si="292"/>
        <v>0.18075009657208502</v>
      </c>
      <c r="T528" s="170">
        <f t="shared" si="292"/>
        <v>0</v>
      </c>
      <c r="U528" s="170">
        <f t="shared" si="292"/>
        <v>0.19085433894532422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7.5550005735393236E-2</v>
      </c>
      <c r="Z528" s="170">
        <f t="shared" si="295"/>
        <v>2.2116147327818259E-3</v>
      </c>
      <c r="AA528" s="170">
        <f t="shared" si="295"/>
        <v>0.13341157709164053</v>
      </c>
      <c r="AB528" s="170">
        <f t="shared" si="295"/>
        <v>0.17729478744215671</v>
      </c>
      <c r="AC528" s="170">
        <f t="shared" si="295"/>
        <v>2.4894108079119275E-2</v>
      </c>
      <c r="AD528" s="170">
        <f t="shared" si="295"/>
        <v>0.28199993911170257</v>
      </c>
      <c r="AE528" s="170">
        <f t="shared" si="295"/>
        <v>8.5836218900426781E-2</v>
      </c>
      <c r="AF528" s="170">
        <f t="shared" si="295"/>
        <v>0.14655981953789871</v>
      </c>
      <c r="AG528" s="170">
        <f t="shared" si="295"/>
        <v>0.13709540190616717</v>
      </c>
      <c r="AH528" s="170">
        <f t="shared" si="295"/>
        <v>0.10128441195811409</v>
      </c>
      <c r="AI528" s="170">
        <f t="shared" si="295"/>
        <v>0.1258030407742684</v>
      </c>
      <c r="AJ528" s="170">
        <f t="shared" si="295"/>
        <v>0.17480937937000998</v>
      </c>
      <c r="AK528" s="170">
        <f t="shared" si="295"/>
        <v>0.25980617177211307</v>
      </c>
      <c r="AL528" s="170">
        <f t="shared" si="295"/>
        <v>7.1627902538957372E-2</v>
      </c>
      <c r="AM528" s="170">
        <f t="shared" si="295"/>
        <v>0.18827775973613473</v>
      </c>
      <c r="AN528" s="170">
        <f t="shared" si="295"/>
        <v>0.17247008140279088</v>
      </c>
      <c r="AO528" s="170">
        <f t="shared" si="295"/>
        <v>4.5455549717907775E-3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0.20056495179669184</v>
      </c>
      <c r="K529" s="170">
        <f t="shared" si="292"/>
        <v>0</v>
      </c>
      <c r="L529" s="170">
        <f t="shared" si="292"/>
        <v>0.22116713709824903</v>
      </c>
      <c r="M529" s="170">
        <f t="shared" si="292"/>
        <v>0.27528583062688133</v>
      </c>
      <c r="N529" s="170">
        <f t="shared" si="292"/>
        <v>0</v>
      </c>
      <c r="O529" s="170">
        <f t="shared" si="292"/>
        <v>2.7274409659004205E-2</v>
      </c>
      <c r="P529" s="170">
        <f t="shared" si="292"/>
        <v>0.36789451854872485</v>
      </c>
      <c r="Q529" s="170">
        <f t="shared" si="292"/>
        <v>0.20268145489058004</v>
      </c>
      <c r="R529" s="170">
        <f t="shared" si="292"/>
        <v>0</v>
      </c>
      <c r="S529" s="170">
        <f t="shared" si="292"/>
        <v>0</v>
      </c>
      <c r="T529" s="170">
        <f t="shared" si="292"/>
        <v>0.39860916055507034</v>
      </c>
      <c r="U529" s="170">
        <f t="shared" si="292"/>
        <v>0.19012520577373637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5.822291203600549E-3</v>
      </c>
      <c r="Z529" s="170">
        <f t="shared" si="295"/>
        <v>0.38418645717194067</v>
      </c>
      <c r="AA529" s="170">
        <f t="shared" si="295"/>
        <v>0.18338277458253111</v>
      </c>
      <c r="AB529" s="170">
        <f t="shared" si="295"/>
        <v>0</v>
      </c>
      <c r="AC529" s="170">
        <f t="shared" si="295"/>
        <v>0.40887233482894741</v>
      </c>
      <c r="AD529" s="170">
        <f t="shared" si="295"/>
        <v>0.19288956998875995</v>
      </c>
      <c r="AE529" s="170">
        <f t="shared" si="295"/>
        <v>0.29822330734147967</v>
      </c>
      <c r="AF529" s="170">
        <f t="shared" si="295"/>
        <v>0.22962145842276394</v>
      </c>
      <c r="AG529" s="170">
        <f t="shared" si="295"/>
        <v>0.15340948807773661</v>
      </c>
      <c r="AH529" s="170">
        <f t="shared" si="295"/>
        <v>0.12287583100462093</v>
      </c>
      <c r="AI529" s="170">
        <f t="shared" si="295"/>
        <v>0.13032331517916043</v>
      </c>
      <c r="AJ529" s="170">
        <f t="shared" si="295"/>
        <v>2.748034132402604E-3</v>
      </c>
      <c r="AK529" s="170">
        <f t="shared" si="295"/>
        <v>0.18632160859997668</v>
      </c>
      <c r="AL529" s="170">
        <f t="shared" si="295"/>
        <v>0.34741667802597809</v>
      </c>
      <c r="AM529" s="170">
        <f t="shared" si="295"/>
        <v>1.6115328404267892E-2</v>
      </c>
      <c r="AN529" s="170">
        <f t="shared" si="295"/>
        <v>0</v>
      </c>
      <c r="AO529" s="170">
        <f t="shared" si="295"/>
        <v>3.6870828342118356E-2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0.14250754169442284</v>
      </c>
      <c r="K530" s="170">
        <f t="shared" si="292"/>
        <v>0</v>
      </c>
      <c r="L530" s="170">
        <f t="shared" si="292"/>
        <v>9.81315254747398E-2</v>
      </c>
      <c r="M530" s="170">
        <f t="shared" si="292"/>
        <v>7.7513724240194273E-2</v>
      </c>
      <c r="N530" s="170">
        <f t="shared" si="292"/>
        <v>0</v>
      </c>
      <c r="O530" s="170">
        <f t="shared" si="292"/>
        <v>1.1017214656412259E-2</v>
      </c>
      <c r="P530" s="170">
        <f t="shared" si="292"/>
        <v>0.4375511127114316</v>
      </c>
      <c r="Q530" s="170">
        <f t="shared" si="292"/>
        <v>0.19440270427648193</v>
      </c>
      <c r="R530" s="170">
        <f t="shared" si="292"/>
        <v>0</v>
      </c>
      <c r="S530" s="170">
        <f t="shared" si="292"/>
        <v>0</v>
      </c>
      <c r="T530" s="170">
        <f t="shared" si="292"/>
        <v>0.24704083382351832</v>
      </c>
      <c r="U530" s="170">
        <f t="shared" si="292"/>
        <v>0.10590551018054015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1.7994374128477621E-2</v>
      </c>
      <c r="Z530" s="170">
        <f t="shared" si="295"/>
        <v>0.44639141860815279</v>
      </c>
      <c r="AA530" s="170">
        <f t="shared" si="295"/>
        <v>0.25765086101450768</v>
      </c>
      <c r="AB530" s="170">
        <f t="shared" si="295"/>
        <v>0</v>
      </c>
      <c r="AC530" s="170">
        <f t="shared" si="295"/>
        <v>0.28451875577080371</v>
      </c>
      <c r="AD530" s="170">
        <f t="shared" si="295"/>
        <v>0.12085366116166608</v>
      </c>
      <c r="AE530" s="170">
        <f t="shared" si="295"/>
        <v>0.11005311532121362</v>
      </c>
      <c r="AF530" s="170">
        <f t="shared" si="295"/>
        <v>0.15189397437899849</v>
      </c>
      <c r="AG530" s="170">
        <f t="shared" si="295"/>
        <v>0.11519858705487694</v>
      </c>
      <c r="AH530" s="170">
        <f t="shared" si="295"/>
        <v>0.16329182209135279</v>
      </c>
      <c r="AI530" s="170">
        <f t="shared" si="295"/>
        <v>0.462924128304737</v>
      </c>
      <c r="AJ530" s="170">
        <f t="shared" si="295"/>
        <v>0</v>
      </c>
      <c r="AK530" s="170">
        <f t="shared" si="295"/>
        <v>0</v>
      </c>
      <c r="AL530" s="170">
        <f t="shared" si="295"/>
        <v>0</v>
      </c>
      <c r="AM530" s="170">
        <f t="shared" si="295"/>
        <v>0.47391672560465559</v>
      </c>
      <c r="AN530" s="170">
        <f t="shared" si="295"/>
        <v>4.5570793673644611E-2</v>
      </c>
      <c r="AO530" s="170">
        <f t="shared" si="295"/>
        <v>0.91503178083966386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1.2776637260483458E-2</v>
      </c>
      <c r="K531" s="170">
        <f t="shared" si="292"/>
        <v>0</v>
      </c>
      <c r="L531" s="170">
        <f t="shared" si="292"/>
        <v>8.7178259955013552E-3</v>
      </c>
      <c r="M531" s="170">
        <f t="shared" si="292"/>
        <v>9.0340973167604803E-3</v>
      </c>
      <c r="N531" s="170">
        <f t="shared" si="292"/>
        <v>0</v>
      </c>
      <c r="O531" s="170">
        <f t="shared" si="292"/>
        <v>4.6880531017690362E-4</v>
      </c>
      <c r="P531" s="170">
        <f t="shared" si="292"/>
        <v>3.4229191664244818E-3</v>
      </c>
      <c r="Q531" s="170">
        <f t="shared" si="292"/>
        <v>4.1187338424347325E-3</v>
      </c>
      <c r="R531" s="170">
        <f t="shared" si="292"/>
        <v>0</v>
      </c>
      <c r="S531" s="170">
        <f t="shared" si="292"/>
        <v>0</v>
      </c>
      <c r="T531" s="170">
        <f t="shared" si="292"/>
        <v>7.3279517470185546E-2</v>
      </c>
      <c r="U531" s="170">
        <f t="shared" si="292"/>
        <v>3.5676509294867265E-2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9.4005440204289782E-3</v>
      </c>
      <c r="AF531" s="170">
        <f t="shared" si="295"/>
        <v>6.14490401206898E-3</v>
      </c>
      <c r="AG531" s="170">
        <f t="shared" si="295"/>
        <v>2.7799210500697299E-3</v>
      </c>
      <c r="AH531" s="170">
        <f t="shared" si="295"/>
        <v>5.0167381201414874E-4</v>
      </c>
      <c r="AI531" s="170">
        <f t="shared" si="295"/>
        <v>0</v>
      </c>
      <c r="AJ531" s="170">
        <f t="shared" si="295"/>
        <v>0</v>
      </c>
      <c r="AK531" s="170">
        <f t="shared" si="295"/>
        <v>3.3433762970587505E-2</v>
      </c>
      <c r="AL531" s="170">
        <f t="shared" si="295"/>
        <v>4.6464276025105833E-2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5.7024392498070939E-2</v>
      </c>
      <c r="K532" s="170">
        <f t="shared" si="292"/>
        <v>0</v>
      </c>
      <c r="L532" s="170">
        <f t="shared" si="292"/>
        <v>0.12651312787015642</v>
      </c>
      <c r="M532" s="170">
        <f t="shared" si="292"/>
        <v>0.25738210126270061</v>
      </c>
      <c r="N532" s="170">
        <f t="shared" si="292"/>
        <v>0</v>
      </c>
      <c r="O532" s="170">
        <f t="shared" si="292"/>
        <v>3.9352418523732835E-2</v>
      </c>
      <c r="P532" s="170">
        <f t="shared" si="292"/>
        <v>4.0254092862106329E-2</v>
      </c>
      <c r="Q532" s="170">
        <f t="shared" si="292"/>
        <v>0.13980288127881255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1.2393615312874505E-3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2.8788548546603561E-3</v>
      </c>
      <c r="AC532" s="170">
        <f t="shared" si="295"/>
        <v>0</v>
      </c>
      <c r="AD532" s="170">
        <f t="shared" si="295"/>
        <v>3.1666764747978072E-3</v>
      </c>
      <c r="AE532" s="170">
        <f t="shared" si="295"/>
        <v>0.23213299491786005</v>
      </c>
      <c r="AF532" s="170">
        <f t="shared" si="295"/>
        <v>0.17123093677754428</v>
      </c>
      <c r="AG532" s="170">
        <f t="shared" si="295"/>
        <v>0.1550293256660541</v>
      </c>
      <c r="AH532" s="170">
        <f t="shared" si="295"/>
        <v>0.10739740221179868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5.9154169972967178E-4</v>
      </c>
      <c r="K533" s="170">
        <f t="shared" si="292"/>
        <v>0</v>
      </c>
      <c r="L533" s="170">
        <f t="shared" si="292"/>
        <v>0</v>
      </c>
      <c r="M533" s="170">
        <f t="shared" si="292"/>
        <v>1.1348677913275303E-3</v>
      </c>
      <c r="N533" s="170">
        <f t="shared" si="292"/>
        <v>0</v>
      </c>
      <c r="O533" s="170">
        <f t="shared" si="292"/>
        <v>0</v>
      </c>
      <c r="P533" s="170">
        <f t="shared" si="292"/>
        <v>1.4833997515431021E-3</v>
      </c>
      <c r="Q533" s="170">
        <f t="shared" si="292"/>
        <v>1.0033144670520595E-3</v>
      </c>
      <c r="R533" s="170">
        <f t="shared" si="292"/>
        <v>0</v>
      </c>
      <c r="S533" s="170">
        <f t="shared" si="292"/>
        <v>0</v>
      </c>
      <c r="T533" s="170">
        <f t="shared" si="292"/>
        <v>5.3372463925865118E-4</v>
      </c>
      <c r="U533" s="170">
        <f t="shared" si="292"/>
        <v>3.4199766308713948E-7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1.3382507901436883E-5</v>
      </c>
      <c r="AC533" s="170">
        <f t="shared" si="295"/>
        <v>1.7168055490690318E-4</v>
      </c>
      <c r="AD533" s="170">
        <f t="shared" si="295"/>
        <v>1.3445668556004255E-4</v>
      </c>
      <c r="AE533" s="170">
        <f t="shared" si="295"/>
        <v>1.5606246605976365E-3</v>
      </c>
      <c r="AF533" s="170">
        <f t="shared" si="295"/>
        <v>1.2873540482173814E-3</v>
      </c>
      <c r="AG533" s="170">
        <f t="shared" si="295"/>
        <v>1.072262865684564E-3</v>
      </c>
      <c r="AH533" s="170">
        <f t="shared" si="295"/>
        <v>1.5933940182638461E-3</v>
      </c>
      <c r="AI533" s="170">
        <f t="shared" si="295"/>
        <v>0</v>
      </c>
      <c r="AJ533" s="170">
        <f t="shared" si="295"/>
        <v>2.3559006662447594E-4</v>
      </c>
      <c r="AK533" s="170">
        <f t="shared" si="295"/>
        <v>1.6384419408559216E-3</v>
      </c>
      <c r="AL533" s="170">
        <f t="shared" si="295"/>
        <v>4.1150219893358649E-3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4.7591846679053045E-3</v>
      </c>
      <c r="K534" s="170">
        <f t="shared" si="292"/>
        <v>0</v>
      </c>
      <c r="L534" s="170">
        <f t="shared" si="292"/>
        <v>1.2246100185132134E-3</v>
      </c>
      <c r="M534" s="170">
        <f t="shared" si="292"/>
        <v>4.3122264291155449E-3</v>
      </c>
      <c r="N534" s="170">
        <f t="shared" si="292"/>
        <v>0</v>
      </c>
      <c r="O534" s="170">
        <f t="shared" si="292"/>
        <v>4.675478860154552E-3</v>
      </c>
      <c r="P534" s="170">
        <f t="shared" si="292"/>
        <v>6.1289856963870886E-3</v>
      </c>
      <c r="Q534" s="170">
        <f t="shared" si="292"/>
        <v>2.1925209053752603E-3</v>
      </c>
      <c r="R534" s="170">
        <f t="shared" si="292"/>
        <v>0</v>
      </c>
      <c r="S534" s="170">
        <f t="shared" si="292"/>
        <v>6.7931195936471863E-3</v>
      </c>
      <c r="T534" s="170">
        <f t="shared" si="292"/>
        <v>5.7451156086395306E-3</v>
      </c>
      <c r="U534" s="170">
        <f t="shared" si="292"/>
        <v>5.8492971079434275E-3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1.5748511561508669E-3</v>
      </c>
      <c r="Z534" s="170">
        <f t="shared" si="295"/>
        <v>0</v>
      </c>
      <c r="AA534" s="170">
        <f t="shared" si="295"/>
        <v>1.7831372777146537E-6</v>
      </c>
      <c r="AB534" s="170">
        <f t="shared" si="295"/>
        <v>0</v>
      </c>
      <c r="AC534" s="170">
        <f t="shared" si="295"/>
        <v>1.4237085146341959E-2</v>
      </c>
      <c r="AD534" s="170">
        <f t="shared" si="295"/>
        <v>7.0194753609406687E-3</v>
      </c>
      <c r="AE534" s="170">
        <f t="shared" si="295"/>
        <v>1.2386902060126112E-3</v>
      </c>
      <c r="AF534" s="170">
        <f t="shared" si="295"/>
        <v>1.0473153441023998E-3</v>
      </c>
      <c r="AG534" s="170">
        <f t="shared" si="295"/>
        <v>4.0187769252645038E-3</v>
      </c>
      <c r="AH534" s="170">
        <f t="shared" si="295"/>
        <v>-9.5012382674528322E-4</v>
      </c>
      <c r="AI534" s="170">
        <f t="shared" si="295"/>
        <v>-7.3391234743084609E-3</v>
      </c>
      <c r="AJ534" s="170">
        <f t="shared" si="295"/>
        <v>0</v>
      </c>
      <c r="AK534" s="170">
        <f t="shared" si="295"/>
        <v>8.5435745807504859E-3</v>
      </c>
      <c r="AL534" s="170">
        <f t="shared" si="295"/>
        <v>2.0942724489313023E-2</v>
      </c>
      <c r="AM534" s="170">
        <f t="shared" si="295"/>
        <v>-6.4316489964742619E-5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7.725730984936678E-7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0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1.2484662470524997E-5</v>
      </c>
      <c r="AA535" s="170">
        <f t="shared" si="295"/>
        <v>6.3837583679037071E-6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1.8669342887941299E-2</v>
      </c>
      <c r="K537" s="170">
        <f t="shared" si="292"/>
        <v>0</v>
      </c>
      <c r="L537" s="170">
        <f t="shared" si="292"/>
        <v>9.164794469892254E-3</v>
      </c>
      <c r="M537" s="170">
        <f t="shared" si="292"/>
        <v>1.1106624967460545E-2</v>
      </c>
      <c r="N537" s="170">
        <f t="shared" si="292"/>
        <v>0</v>
      </c>
      <c r="O537" s="170">
        <f t="shared" si="292"/>
        <v>1.2390585719870248E-2</v>
      </c>
      <c r="P537" s="170">
        <f t="shared" si="292"/>
        <v>9.0281563617721514E-4</v>
      </c>
      <c r="Q537" s="170">
        <f t="shared" si="292"/>
        <v>2.1701721293682107E-2</v>
      </c>
      <c r="R537" s="170">
        <f t="shared" si="292"/>
        <v>1.1462749453000687E-2</v>
      </c>
      <c r="S537" s="170">
        <f t="shared" si="292"/>
        <v>1.0749833067531392E-2</v>
      </c>
      <c r="T537" s="170">
        <f t="shared" si="292"/>
        <v>0</v>
      </c>
      <c r="U537" s="170">
        <f t="shared" si="292"/>
        <v>3.3240234865312468E-2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8.8853141424183393E-3</v>
      </c>
      <c r="Z537" s="170">
        <f t="shared" si="298"/>
        <v>0</v>
      </c>
      <c r="AA537" s="170">
        <f t="shared" si="298"/>
        <v>1.8295534198198907E-2</v>
      </c>
      <c r="AB537" s="170">
        <f t="shared" si="298"/>
        <v>1.3520387362116151E-2</v>
      </c>
      <c r="AC537" s="170">
        <f t="shared" si="298"/>
        <v>0</v>
      </c>
      <c r="AD537" s="170">
        <f t="shared" si="298"/>
        <v>2.3921480631076696E-2</v>
      </c>
      <c r="AE537" s="170">
        <f t="shared" si="298"/>
        <v>1.0459103248509724E-2</v>
      </c>
      <c r="AF537" s="170">
        <f t="shared" si="298"/>
        <v>6.3003865867778171E-3</v>
      </c>
      <c r="AG537" s="170">
        <f t="shared" si="298"/>
        <v>7.5824834890873801E-3</v>
      </c>
      <c r="AH537" s="170">
        <f t="shared" si="298"/>
        <v>1.2976067171256722E-3</v>
      </c>
      <c r="AI537" s="170">
        <f t="shared" si="298"/>
        <v>0</v>
      </c>
      <c r="AJ537" s="170">
        <f t="shared" si="298"/>
        <v>7.0260559286044362E-3</v>
      </c>
      <c r="AK537" s="170">
        <f t="shared" si="298"/>
        <v>2.3191516785762586E-2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2.3810816858416662E-3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4.8858425239211951E-3</v>
      </c>
      <c r="P538" s="170">
        <f t="shared" si="292"/>
        <v>0</v>
      </c>
      <c r="Q538" s="170">
        <f t="shared" si="292"/>
        <v>7.876777772563931E-3</v>
      </c>
      <c r="R538" s="170">
        <f t="shared" si="292"/>
        <v>2.2885386025894152E-2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7.9034949991014115E-3</v>
      </c>
      <c r="AF538" s="170">
        <f t="shared" si="298"/>
        <v>7.8705782834605185E-3</v>
      </c>
      <c r="AG538" s="170">
        <f t="shared" si="298"/>
        <v>9.981742173656466E-3</v>
      </c>
      <c r="AH538" s="170">
        <f t="shared" si="298"/>
        <v>1.492453242327596E-2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1.2996987264210313E-2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8.1030688827276515E-2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3.1876412094265068E-2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2101CD-BD4A-47BD-9070-35631F227792}"/>
</file>

<file path=customXml/itemProps2.xml><?xml version="1.0" encoding="utf-8"?>
<ds:datastoreItem xmlns:ds="http://schemas.openxmlformats.org/officeDocument/2006/customXml" ds:itemID="{E3B5C8A8-8A88-411C-9616-C61A0DA00F61}"/>
</file>

<file path=customXml/itemProps3.xml><?xml version="1.0" encoding="utf-8"?>
<ds:datastoreItem xmlns:ds="http://schemas.openxmlformats.org/officeDocument/2006/customXml" ds:itemID="{1A0018B8-C66D-4F99-9BDA-50C88A9B9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30.09.22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2022-10-27T06:40:57Z</dcterms:created>
  <dcterms:modified xsi:type="dcterms:W3CDTF">2022-10-27T06:41:27Z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