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as\Desktop\"/>
    </mc:Choice>
  </mc:AlternateContent>
  <bookViews>
    <workbookView xWindow="0" yWindow="0" windowWidth="28800" windowHeight="12045"/>
  </bookViews>
  <sheets>
    <sheet name="גיליון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C522" i="1"/>
  <c r="A502" i="1"/>
  <c r="CG501" i="1"/>
  <c r="AF501" i="1"/>
  <c r="AB501" i="1"/>
  <c r="X501" i="1"/>
  <c r="T501" i="1"/>
  <c r="P501" i="1"/>
  <c r="L501" i="1"/>
  <c r="D500" i="1"/>
  <c r="E500" i="1" s="1"/>
  <c r="F500" i="1" s="1"/>
  <c r="G500" i="1" s="1"/>
  <c r="H500" i="1" s="1"/>
  <c r="I500" i="1" s="1"/>
  <c r="J500" i="1" s="1"/>
  <c r="K500" i="1" s="1"/>
  <c r="L500" i="1" s="1"/>
  <c r="M500" i="1" s="1"/>
  <c r="N500" i="1" s="1"/>
  <c r="O500" i="1" s="1"/>
  <c r="P500" i="1" s="1"/>
  <c r="Q500" i="1" s="1"/>
  <c r="R500" i="1" s="1"/>
  <c r="S500" i="1" s="1"/>
  <c r="T500" i="1" s="1"/>
  <c r="U500" i="1" s="1"/>
  <c r="V500" i="1" s="1"/>
  <c r="W500" i="1" s="1"/>
  <c r="X500" i="1" s="1"/>
  <c r="Y500" i="1" s="1"/>
  <c r="Z500" i="1" s="1"/>
  <c r="AA500" i="1" s="1"/>
  <c r="AB500" i="1" s="1"/>
  <c r="AC500" i="1" s="1"/>
  <c r="AD500" i="1" s="1"/>
  <c r="AE500" i="1" s="1"/>
  <c r="AF500" i="1" s="1"/>
  <c r="AG500" i="1" s="1"/>
  <c r="AH500" i="1" s="1"/>
  <c r="AI500" i="1" s="1"/>
  <c r="AJ500" i="1" s="1"/>
  <c r="AK500" i="1" s="1"/>
  <c r="AL500" i="1" s="1"/>
  <c r="AM500" i="1" s="1"/>
  <c r="AN500" i="1" s="1"/>
  <c r="AO500" i="1" s="1"/>
  <c r="AP500" i="1" s="1"/>
  <c r="AQ500" i="1" s="1"/>
  <c r="AR500" i="1" s="1"/>
  <c r="AS500" i="1" s="1"/>
  <c r="AT500" i="1" s="1"/>
  <c r="AU500" i="1" s="1"/>
  <c r="AV500" i="1" s="1"/>
  <c r="AW500" i="1" s="1"/>
  <c r="AX500" i="1" s="1"/>
  <c r="AY500" i="1" s="1"/>
  <c r="AZ500" i="1" s="1"/>
  <c r="BA500" i="1" s="1"/>
  <c r="BB500" i="1" s="1"/>
  <c r="C500" i="1"/>
  <c r="J494" i="1"/>
  <c r="J492" i="1"/>
  <c r="J491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 s="1"/>
  <c r="J489" i="1"/>
  <c r="J488" i="1"/>
  <c r="CG487" i="1"/>
  <c r="CF487" i="1"/>
  <c r="CF486" i="1" s="1"/>
  <c r="CE487" i="1"/>
  <c r="CD487" i="1"/>
  <c r="CD486" i="1" s="1"/>
  <c r="CC487" i="1"/>
  <c r="CB487" i="1"/>
  <c r="CB486" i="1" s="1"/>
  <c r="CA487" i="1"/>
  <c r="BZ487" i="1"/>
  <c r="BZ486" i="1" s="1"/>
  <c r="BY487" i="1"/>
  <c r="BX487" i="1"/>
  <c r="BX486" i="1" s="1"/>
  <c r="BW487" i="1"/>
  <c r="BV487" i="1"/>
  <c r="BV486" i="1" s="1"/>
  <c r="BU487" i="1"/>
  <c r="BT487" i="1"/>
  <c r="BT486" i="1" s="1"/>
  <c r="BS487" i="1"/>
  <c r="BR487" i="1"/>
  <c r="BR486" i="1" s="1"/>
  <c r="BQ487" i="1"/>
  <c r="BP487" i="1"/>
  <c r="BP486" i="1" s="1"/>
  <c r="BO487" i="1"/>
  <c r="BN487" i="1"/>
  <c r="BN486" i="1" s="1"/>
  <c r="BM487" i="1"/>
  <c r="BL487" i="1"/>
  <c r="BL486" i="1" s="1"/>
  <c r="BK487" i="1"/>
  <c r="BJ487" i="1"/>
  <c r="BJ486" i="1" s="1"/>
  <c r="BI487" i="1"/>
  <c r="BH487" i="1"/>
  <c r="BH486" i="1" s="1"/>
  <c r="BG487" i="1"/>
  <c r="BF487" i="1"/>
  <c r="BF486" i="1" s="1"/>
  <c r="BE487" i="1"/>
  <c r="BD487" i="1"/>
  <c r="BD486" i="1" s="1"/>
  <c r="BC487" i="1"/>
  <c r="BB487" i="1"/>
  <c r="BB486" i="1" s="1"/>
  <c r="BA487" i="1"/>
  <c r="AZ487" i="1"/>
  <c r="AZ486" i="1" s="1"/>
  <c r="AY487" i="1"/>
  <c r="AX487" i="1"/>
  <c r="AX486" i="1" s="1"/>
  <c r="AW487" i="1"/>
  <c r="AV487" i="1"/>
  <c r="AV486" i="1" s="1"/>
  <c r="AU487" i="1"/>
  <c r="AT487" i="1"/>
  <c r="AT486" i="1" s="1"/>
  <c r="AS487" i="1"/>
  <c r="AR487" i="1"/>
  <c r="AR486" i="1" s="1"/>
  <c r="AQ487" i="1"/>
  <c r="AP487" i="1"/>
  <c r="AP486" i="1" s="1"/>
  <c r="AO487" i="1"/>
  <c r="AN487" i="1"/>
  <c r="AN486" i="1" s="1"/>
  <c r="AM487" i="1"/>
  <c r="AL487" i="1"/>
  <c r="AL486" i="1" s="1"/>
  <c r="AK487" i="1"/>
  <c r="AJ487" i="1"/>
  <c r="AJ486" i="1" s="1"/>
  <c r="AI487" i="1"/>
  <c r="AH487" i="1"/>
  <c r="AH486" i="1" s="1"/>
  <c r="AG487" i="1"/>
  <c r="AF487" i="1"/>
  <c r="AF486" i="1" s="1"/>
  <c r="AE487" i="1"/>
  <c r="AD487" i="1"/>
  <c r="AD486" i="1" s="1"/>
  <c r="AC487" i="1"/>
  <c r="AB487" i="1"/>
  <c r="AB486" i="1" s="1"/>
  <c r="AA487" i="1"/>
  <c r="Z487" i="1"/>
  <c r="Z486" i="1" s="1"/>
  <c r="Y487" i="1"/>
  <c r="X487" i="1"/>
  <c r="X486" i="1" s="1"/>
  <c r="W487" i="1"/>
  <c r="V487" i="1"/>
  <c r="V486" i="1" s="1"/>
  <c r="U487" i="1"/>
  <c r="T487" i="1"/>
  <c r="T486" i="1" s="1"/>
  <c r="S487" i="1"/>
  <c r="R487" i="1"/>
  <c r="R486" i="1" s="1"/>
  <c r="Q487" i="1"/>
  <c r="P487" i="1"/>
  <c r="P486" i="1" s="1"/>
  <c r="O487" i="1"/>
  <c r="N487" i="1"/>
  <c r="N486" i="1" s="1"/>
  <c r="M487" i="1"/>
  <c r="L487" i="1"/>
  <c r="L486" i="1" s="1"/>
  <c r="K487" i="1"/>
  <c r="J487" i="1"/>
  <c r="CG486" i="1"/>
  <c r="CE486" i="1"/>
  <c r="CC486" i="1"/>
  <c r="CA486" i="1"/>
  <c r="BY486" i="1"/>
  <c r="BW486" i="1"/>
  <c r="BU486" i="1"/>
  <c r="BS486" i="1"/>
  <c r="BQ486" i="1"/>
  <c r="BO486" i="1"/>
  <c r="BM486" i="1"/>
  <c r="BK486" i="1"/>
  <c r="BI486" i="1"/>
  <c r="BG486" i="1"/>
  <c r="BE486" i="1"/>
  <c r="BC486" i="1"/>
  <c r="BA486" i="1"/>
  <c r="AY486" i="1"/>
  <c r="AW486" i="1"/>
  <c r="AU486" i="1"/>
  <c r="AS486" i="1"/>
  <c r="AQ486" i="1"/>
  <c r="AO486" i="1"/>
  <c r="AM486" i="1"/>
  <c r="AK486" i="1"/>
  <c r="AI486" i="1"/>
  <c r="AG486" i="1"/>
  <c r="AE486" i="1"/>
  <c r="AC486" i="1"/>
  <c r="AA486" i="1"/>
  <c r="Y486" i="1"/>
  <c r="W486" i="1"/>
  <c r="U486" i="1"/>
  <c r="S486" i="1"/>
  <c r="Q486" i="1"/>
  <c r="O486" i="1"/>
  <c r="M486" i="1"/>
  <c r="K486" i="1"/>
  <c r="J486" i="1" s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 s="1"/>
  <c r="J481" i="1"/>
  <c r="J480" i="1"/>
  <c r="CM480" i="1" s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CF478" i="1"/>
  <c r="CD478" i="1"/>
  <c r="CB478" i="1"/>
  <c r="BZ478" i="1"/>
  <c r="BX478" i="1"/>
  <c r="BV478" i="1"/>
  <c r="BT478" i="1"/>
  <c r="BR478" i="1"/>
  <c r="BP478" i="1"/>
  <c r="BN478" i="1"/>
  <c r="BL478" i="1"/>
  <c r="BJ478" i="1"/>
  <c r="BH478" i="1"/>
  <c r="BF478" i="1"/>
  <c r="BD478" i="1"/>
  <c r="BB478" i="1"/>
  <c r="AZ478" i="1"/>
  <c r="AX478" i="1"/>
  <c r="AV478" i="1"/>
  <c r="AT478" i="1"/>
  <c r="AR478" i="1"/>
  <c r="AP478" i="1"/>
  <c r="AN478" i="1"/>
  <c r="AL478" i="1"/>
  <c r="AJ478" i="1"/>
  <c r="AH478" i="1"/>
  <c r="AF478" i="1"/>
  <c r="AD478" i="1"/>
  <c r="AB478" i="1"/>
  <c r="Z478" i="1"/>
  <c r="X478" i="1"/>
  <c r="V478" i="1"/>
  <c r="T478" i="1"/>
  <c r="R478" i="1"/>
  <c r="P478" i="1"/>
  <c r="N478" i="1"/>
  <c r="L478" i="1"/>
  <c r="CM477" i="1"/>
  <c r="J477" i="1"/>
  <c r="J476" i="1"/>
  <c r="CM476" i="1" s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CM475" i="1" s="1"/>
  <c r="CM474" i="1"/>
  <c r="J474" i="1"/>
  <c r="J473" i="1"/>
  <c r="CM473" i="1" s="1"/>
  <c r="CG472" i="1"/>
  <c r="CF472" i="1"/>
  <c r="CF471" i="1" s="1"/>
  <c r="CF470" i="1" s="1"/>
  <c r="CF454" i="1" s="1"/>
  <c r="CE472" i="1"/>
  <c r="CD472" i="1"/>
  <c r="CD471" i="1" s="1"/>
  <c r="CD470" i="1" s="1"/>
  <c r="CD454" i="1" s="1"/>
  <c r="CC472" i="1"/>
  <c r="CB472" i="1"/>
  <c r="CB471" i="1" s="1"/>
  <c r="CB470" i="1" s="1"/>
  <c r="CB454" i="1" s="1"/>
  <c r="CA472" i="1"/>
  <c r="BZ472" i="1"/>
  <c r="BZ471" i="1" s="1"/>
  <c r="BZ470" i="1" s="1"/>
  <c r="BZ454" i="1" s="1"/>
  <c r="BY472" i="1"/>
  <c r="BX472" i="1"/>
  <c r="BX471" i="1" s="1"/>
  <c r="BX470" i="1" s="1"/>
  <c r="BX454" i="1" s="1"/>
  <c r="BW472" i="1"/>
  <c r="BV472" i="1"/>
  <c r="BV471" i="1" s="1"/>
  <c r="BV470" i="1" s="1"/>
  <c r="BV454" i="1" s="1"/>
  <c r="BU472" i="1"/>
  <c r="BT472" i="1"/>
  <c r="BT471" i="1" s="1"/>
  <c r="BT470" i="1" s="1"/>
  <c r="BT454" i="1" s="1"/>
  <c r="BS472" i="1"/>
  <c r="BR472" i="1"/>
  <c r="BR471" i="1" s="1"/>
  <c r="BR470" i="1" s="1"/>
  <c r="BR454" i="1" s="1"/>
  <c r="BQ472" i="1"/>
  <c r="BP472" i="1"/>
  <c r="BP471" i="1" s="1"/>
  <c r="BP470" i="1" s="1"/>
  <c r="BP454" i="1" s="1"/>
  <c r="BO472" i="1"/>
  <c r="BN472" i="1"/>
  <c r="BN471" i="1" s="1"/>
  <c r="BN470" i="1" s="1"/>
  <c r="BN454" i="1" s="1"/>
  <c r="BM472" i="1"/>
  <c r="BL472" i="1"/>
  <c r="BL471" i="1" s="1"/>
  <c r="BL470" i="1" s="1"/>
  <c r="BL454" i="1" s="1"/>
  <c r="BK472" i="1"/>
  <c r="BJ472" i="1"/>
  <c r="BJ471" i="1" s="1"/>
  <c r="BJ470" i="1" s="1"/>
  <c r="BJ454" i="1" s="1"/>
  <c r="BI472" i="1"/>
  <c r="BH472" i="1"/>
  <c r="BH471" i="1" s="1"/>
  <c r="BH470" i="1" s="1"/>
  <c r="BH454" i="1" s="1"/>
  <c r="BG472" i="1"/>
  <c r="BF472" i="1"/>
  <c r="BF471" i="1" s="1"/>
  <c r="BF470" i="1" s="1"/>
  <c r="BF454" i="1" s="1"/>
  <c r="BE472" i="1"/>
  <c r="BD472" i="1"/>
  <c r="BD471" i="1" s="1"/>
  <c r="BD470" i="1" s="1"/>
  <c r="BD454" i="1" s="1"/>
  <c r="BC472" i="1"/>
  <c r="BB472" i="1"/>
  <c r="BB471" i="1" s="1"/>
  <c r="BB470" i="1" s="1"/>
  <c r="BB454" i="1" s="1"/>
  <c r="BA472" i="1"/>
  <c r="AZ472" i="1"/>
  <c r="AZ471" i="1" s="1"/>
  <c r="AZ470" i="1" s="1"/>
  <c r="AZ454" i="1" s="1"/>
  <c r="AY472" i="1"/>
  <c r="AX472" i="1"/>
  <c r="AX471" i="1" s="1"/>
  <c r="AX470" i="1" s="1"/>
  <c r="AX454" i="1" s="1"/>
  <c r="AW472" i="1"/>
  <c r="AV472" i="1"/>
  <c r="AV471" i="1" s="1"/>
  <c r="AV470" i="1" s="1"/>
  <c r="AV454" i="1" s="1"/>
  <c r="AU472" i="1"/>
  <c r="AT472" i="1"/>
  <c r="AT471" i="1" s="1"/>
  <c r="AT470" i="1" s="1"/>
  <c r="AT454" i="1" s="1"/>
  <c r="AS472" i="1"/>
  <c r="AR472" i="1"/>
  <c r="AR471" i="1" s="1"/>
  <c r="AR470" i="1" s="1"/>
  <c r="AR454" i="1" s="1"/>
  <c r="AQ472" i="1"/>
  <c r="AP472" i="1"/>
  <c r="AP471" i="1" s="1"/>
  <c r="AP470" i="1" s="1"/>
  <c r="AP454" i="1" s="1"/>
  <c r="AO472" i="1"/>
  <c r="AN472" i="1"/>
  <c r="AN471" i="1" s="1"/>
  <c r="AN470" i="1" s="1"/>
  <c r="AN454" i="1" s="1"/>
  <c r="AM472" i="1"/>
  <c r="AL472" i="1"/>
  <c r="AL471" i="1" s="1"/>
  <c r="AL470" i="1" s="1"/>
  <c r="AL454" i="1" s="1"/>
  <c r="AK472" i="1"/>
  <c r="AJ472" i="1"/>
  <c r="AJ471" i="1" s="1"/>
  <c r="AJ470" i="1" s="1"/>
  <c r="AJ454" i="1" s="1"/>
  <c r="AI472" i="1"/>
  <c r="AH472" i="1"/>
  <c r="AH471" i="1" s="1"/>
  <c r="AH470" i="1" s="1"/>
  <c r="AH454" i="1" s="1"/>
  <c r="AG472" i="1"/>
  <c r="AF472" i="1"/>
  <c r="AF471" i="1" s="1"/>
  <c r="AF470" i="1" s="1"/>
  <c r="AF454" i="1" s="1"/>
  <c r="AE472" i="1"/>
  <c r="AD472" i="1"/>
  <c r="AD471" i="1" s="1"/>
  <c r="AD470" i="1" s="1"/>
  <c r="AD454" i="1" s="1"/>
  <c r="AC472" i="1"/>
  <c r="AB472" i="1"/>
  <c r="AB471" i="1" s="1"/>
  <c r="AB470" i="1" s="1"/>
  <c r="AB454" i="1" s="1"/>
  <c r="AA472" i="1"/>
  <c r="Z472" i="1"/>
  <c r="Z471" i="1" s="1"/>
  <c r="Z470" i="1" s="1"/>
  <c r="Z454" i="1" s="1"/>
  <c r="Y472" i="1"/>
  <c r="X472" i="1"/>
  <c r="X471" i="1" s="1"/>
  <c r="X470" i="1" s="1"/>
  <c r="X454" i="1" s="1"/>
  <c r="W472" i="1"/>
  <c r="V472" i="1"/>
  <c r="V471" i="1" s="1"/>
  <c r="V470" i="1" s="1"/>
  <c r="V454" i="1" s="1"/>
  <c r="U472" i="1"/>
  <c r="T472" i="1"/>
  <c r="T471" i="1" s="1"/>
  <c r="T470" i="1" s="1"/>
  <c r="T454" i="1" s="1"/>
  <c r="S472" i="1"/>
  <c r="R472" i="1"/>
  <c r="R471" i="1" s="1"/>
  <c r="R470" i="1" s="1"/>
  <c r="R454" i="1" s="1"/>
  <c r="Q472" i="1"/>
  <c r="P472" i="1"/>
  <c r="P471" i="1" s="1"/>
  <c r="P470" i="1" s="1"/>
  <c r="P454" i="1" s="1"/>
  <c r="O472" i="1"/>
  <c r="N472" i="1"/>
  <c r="N471" i="1" s="1"/>
  <c r="N470" i="1" s="1"/>
  <c r="N454" i="1" s="1"/>
  <c r="M472" i="1"/>
  <c r="L472" i="1"/>
  <c r="L471" i="1" s="1"/>
  <c r="L470" i="1" s="1"/>
  <c r="L454" i="1" s="1"/>
  <c r="K472" i="1"/>
  <c r="J472" i="1"/>
  <c r="CM472" i="1" s="1"/>
  <c r="CG471" i="1"/>
  <c r="CE471" i="1"/>
  <c r="CC471" i="1"/>
  <c r="CA471" i="1"/>
  <c r="BY471" i="1"/>
  <c r="BW471" i="1"/>
  <c r="BU471" i="1"/>
  <c r="BS471" i="1"/>
  <c r="BQ471" i="1"/>
  <c r="BO471" i="1"/>
  <c r="BM471" i="1"/>
  <c r="BK471" i="1"/>
  <c r="BI471" i="1"/>
  <c r="BG471" i="1"/>
  <c r="BE471" i="1"/>
  <c r="BC471" i="1"/>
  <c r="BA471" i="1"/>
  <c r="AY471" i="1"/>
  <c r="AW471" i="1"/>
  <c r="AU471" i="1"/>
  <c r="AS471" i="1"/>
  <c r="AQ471" i="1"/>
  <c r="AO471" i="1"/>
  <c r="AM471" i="1"/>
  <c r="AK471" i="1"/>
  <c r="AI471" i="1"/>
  <c r="AG471" i="1"/>
  <c r="AE471" i="1"/>
  <c r="AC471" i="1"/>
  <c r="AA471" i="1"/>
  <c r="Y471" i="1"/>
  <c r="W471" i="1"/>
  <c r="U471" i="1"/>
  <c r="S471" i="1"/>
  <c r="Q471" i="1"/>
  <c r="O471" i="1"/>
  <c r="M471" i="1"/>
  <c r="K471" i="1"/>
  <c r="J471" i="1" s="1"/>
  <c r="J469" i="1"/>
  <c r="CM469" i="1" s="1"/>
  <c r="CM468" i="1"/>
  <c r="J468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 s="1"/>
  <c r="CM467" i="1" s="1"/>
  <c r="J466" i="1"/>
  <c r="CM466" i="1" s="1"/>
  <c r="CM465" i="1"/>
  <c r="J465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 s="1"/>
  <c r="CM464" i="1" s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 s="1"/>
  <c r="CM463" i="1" s="1"/>
  <c r="J462" i="1"/>
  <c r="CM462" i="1" s="1"/>
  <c r="CM461" i="1"/>
  <c r="J461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 s="1"/>
  <c r="CM460" i="1" s="1"/>
  <c r="J459" i="1"/>
  <c r="CM459" i="1" s="1"/>
  <c r="CM458" i="1"/>
  <c r="J458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 s="1"/>
  <c r="CM457" i="1" s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 s="1"/>
  <c r="CM456" i="1" s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 s="1"/>
  <c r="CM455" i="1" s="1"/>
  <c r="CM453" i="1"/>
  <c r="J452" i="1"/>
  <c r="CM452" i="1" s="1"/>
  <c r="F452" i="1"/>
  <c r="J451" i="1"/>
  <c r="CM451" i="1" s="1"/>
  <c r="F451" i="1"/>
  <c r="J450" i="1"/>
  <c r="CM450" i="1" s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 s="1"/>
  <c r="CM449" i="1" s="1"/>
  <c r="J448" i="1"/>
  <c r="CM448" i="1" s="1"/>
  <c r="CM447" i="1"/>
  <c r="J447" i="1"/>
  <c r="J446" i="1"/>
  <c r="CM446" i="1" s="1"/>
  <c r="CM445" i="1"/>
  <c r="J445" i="1"/>
  <c r="J444" i="1"/>
  <c r="CM444" i="1" s="1"/>
  <c r="CM443" i="1"/>
  <c r="J443" i="1"/>
  <c r="J442" i="1"/>
  <c r="CM442" i="1" s="1"/>
  <c r="CM441" i="1"/>
  <c r="J441" i="1"/>
  <c r="J440" i="1"/>
  <c r="CM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 s="1"/>
  <c r="F439" i="1"/>
  <c r="CM438" i="1"/>
  <c r="J438" i="1"/>
  <c r="J437" i="1"/>
  <c r="CM437" i="1" s="1"/>
  <c r="CM436" i="1"/>
  <c r="J436" i="1"/>
  <c r="J435" i="1"/>
  <c r="CM435" i="1" s="1"/>
  <c r="CM434" i="1"/>
  <c r="J434" i="1"/>
  <c r="J433" i="1"/>
  <c r="CM433" i="1" s="1"/>
  <c r="CM432" i="1"/>
  <c r="J432" i="1"/>
  <c r="J431" i="1"/>
  <c r="CM431" i="1" s="1"/>
  <c r="CM430" i="1"/>
  <c r="J430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 s="1"/>
  <c r="CM429" i="1" s="1"/>
  <c r="F429" i="1"/>
  <c r="CM428" i="1"/>
  <c r="J428" i="1"/>
  <c r="J427" i="1"/>
  <c r="CM427" i="1" s="1"/>
  <c r="CM426" i="1"/>
  <c r="J426" i="1"/>
  <c r="J425" i="1"/>
  <c r="CM425" i="1" s="1"/>
  <c r="CM424" i="1"/>
  <c r="J424" i="1"/>
  <c r="J423" i="1"/>
  <c r="CM423" i="1" s="1"/>
  <c r="CM422" i="1"/>
  <c r="J422" i="1"/>
  <c r="J421" i="1"/>
  <c r="CM421" i="1" s="1"/>
  <c r="CM420" i="1"/>
  <c r="J420" i="1"/>
  <c r="CG419" i="1"/>
  <c r="CG418" i="1" s="1"/>
  <c r="CG417" i="1" s="1"/>
  <c r="CF419" i="1"/>
  <c r="CE419" i="1"/>
  <c r="CE418" i="1" s="1"/>
  <c r="CE417" i="1" s="1"/>
  <c r="CD419" i="1"/>
  <c r="CC419" i="1"/>
  <c r="CC418" i="1" s="1"/>
  <c r="CC417" i="1" s="1"/>
  <c r="CB419" i="1"/>
  <c r="CA419" i="1"/>
  <c r="CA418" i="1" s="1"/>
  <c r="CA417" i="1" s="1"/>
  <c r="BZ419" i="1"/>
  <c r="BY419" i="1"/>
  <c r="BY418" i="1" s="1"/>
  <c r="BY417" i="1" s="1"/>
  <c r="BX419" i="1"/>
  <c r="BW419" i="1"/>
  <c r="BW418" i="1" s="1"/>
  <c r="BW417" i="1" s="1"/>
  <c r="BV419" i="1"/>
  <c r="BU419" i="1"/>
  <c r="BU418" i="1" s="1"/>
  <c r="BU417" i="1" s="1"/>
  <c r="BT419" i="1"/>
  <c r="BS419" i="1"/>
  <c r="BS418" i="1" s="1"/>
  <c r="BS417" i="1" s="1"/>
  <c r="BR419" i="1"/>
  <c r="BQ419" i="1"/>
  <c r="BQ418" i="1" s="1"/>
  <c r="BQ417" i="1" s="1"/>
  <c r="BP419" i="1"/>
  <c r="BO419" i="1"/>
  <c r="BO418" i="1" s="1"/>
  <c r="BO417" i="1" s="1"/>
  <c r="BN419" i="1"/>
  <c r="BM419" i="1"/>
  <c r="BM418" i="1" s="1"/>
  <c r="BM417" i="1" s="1"/>
  <c r="BL419" i="1"/>
  <c r="BK419" i="1"/>
  <c r="BK418" i="1" s="1"/>
  <c r="BK417" i="1" s="1"/>
  <c r="BJ419" i="1"/>
  <c r="BI419" i="1"/>
  <c r="BI418" i="1" s="1"/>
  <c r="BI417" i="1" s="1"/>
  <c r="BH419" i="1"/>
  <c r="BG419" i="1"/>
  <c r="BG418" i="1" s="1"/>
  <c r="BG417" i="1" s="1"/>
  <c r="BF419" i="1"/>
  <c r="BE419" i="1"/>
  <c r="BE418" i="1" s="1"/>
  <c r="BE417" i="1" s="1"/>
  <c r="BD419" i="1"/>
  <c r="BC419" i="1"/>
  <c r="BC418" i="1" s="1"/>
  <c r="BC417" i="1" s="1"/>
  <c r="BB419" i="1"/>
  <c r="BA419" i="1"/>
  <c r="BA418" i="1" s="1"/>
  <c r="BA417" i="1" s="1"/>
  <c r="AZ419" i="1"/>
  <c r="AY419" i="1"/>
  <c r="AY418" i="1" s="1"/>
  <c r="AY417" i="1" s="1"/>
  <c r="AX419" i="1"/>
  <c r="AW419" i="1"/>
  <c r="AW418" i="1" s="1"/>
  <c r="AW417" i="1" s="1"/>
  <c r="AV419" i="1"/>
  <c r="AU419" i="1"/>
  <c r="AU418" i="1" s="1"/>
  <c r="AU417" i="1" s="1"/>
  <c r="AT419" i="1"/>
  <c r="AS419" i="1"/>
  <c r="AS418" i="1" s="1"/>
  <c r="AS417" i="1" s="1"/>
  <c r="AR419" i="1"/>
  <c r="AQ419" i="1"/>
  <c r="AQ418" i="1" s="1"/>
  <c r="AQ417" i="1" s="1"/>
  <c r="AP419" i="1"/>
  <c r="AO419" i="1"/>
  <c r="AO418" i="1" s="1"/>
  <c r="AO417" i="1" s="1"/>
  <c r="AN419" i="1"/>
  <c r="AM419" i="1"/>
  <c r="AM418" i="1" s="1"/>
  <c r="AM417" i="1" s="1"/>
  <c r="AL419" i="1"/>
  <c r="AK419" i="1"/>
  <c r="AK418" i="1" s="1"/>
  <c r="AK417" i="1" s="1"/>
  <c r="AJ419" i="1"/>
  <c r="AI419" i="1"/>
  <c r="AI418" i="1" s="1"/>
  <c r="AI417" i="1" s="1"/>
  <c r="AH419" i="1"/>
  <c r="AG419" i="1"/>
  <c r="AG418" i="1" s="1"/>
  <c r="AG417" i="1" s="1"/>
  <c r="AF419" i="1"/>
  <c r="AE419" i="1"/>
  <c r="AE418" i="1" s="1"/>
  <c r="AE417" i="1" s="1"/>
  <c r="AD419" i="1"/>
  <c r="AC419" i="1"/>
  <c r="AC418" i="1" s="1"/>
  <c r="AC417" i="1" s="1"/>
  <c r="AB419" i="1"/>
  <c r="AA419" i="1"/>
  <c r="AA418" i="1" s="1"/>
  <c r="AA417" i="1" s="1"/>
  <c r="Z419" i="1"/>
  <c r="Y419" i="1"/>
  <c r="Y418" i="1" s="1"/>
  <c r="Y417" i="1" s="1"/>
  <c r="X419" i="1"/>
  <c r="W419" i="1"/>
  <c r="W418" i="1" s="1"/>
  <c r="W417" i="1" s="1"/>
  <c r="V419" i="1"/>
  <c r="U419" i="1"/>
  <c r="U418" i="1" s="1"/>
  <c r="U417" i="1" s="1"/>
  <c r="T419" i="1"/>
  <c r="S419" i="1"/>
  <c r="S418" i="1" s="1"/>
  <c r="S417" i="1" s="1"/>
  <c r="R419" i="1"/>
  <c r="Q419" i="1"/>
  <c r="Q418" i="1" s="1"/>
  <c r="Q417" i="1" s="1"/>
  <c r="P419" i="1"/>
  <c r="O419" i="1"/>
  <c r="O418" i="1" s="1"/>
  <c r="O417" i="1" s="1"/>
  <c r="N419" i="1"/>
  <c r="M419" i="1"/>
  <c r="M418" i="1" s="1"/>
  <c r="M417" i="1" s="1"/>
  <c r="L419" i="1"/>
  <c r="K419" i="1"/>
  <c r="F419" i="1"/>
  <c r="CF418" i="1"/>
  <c r="CD418" i="1"/>
  <c r="CD417" i="1" s="1"/>
  <c r="CB418" i="1"/>
  <c r="BZ418" i="1"/>
  <c r="BZ417" i="1" s="1"/>
  <c r="BX418" i="1"/>
  <c r="BV418" i="1"/>
  <c r="BV417" i="1" s="1"/>
  <c r="BT418" i="1"/>
  <c r="BR418" i="1"/>
  <c r="BR417" i="1" s="1"/>
  <c r="BP418" i="1"/>
  <c r="BN418" i="1"/>
  <c r="BN417" i="1" s="1"/>
  <c r="BL418" i="1"/>
  <c r="BJ418" i="1"/>
  <c r="BJ417" i="1" s="1"/>
  <c r="BH418" i="1"/>
  <c r="BF418" i="1"/>
  <c r="BF417" i="1" s="1"/>
  <c r="BD418" i="1"/>
  <c r="BB418" i="1"/>
  <c r="BB417" i="1" s="1"/>
  <c r="AZ418" i="1"/>
  <c r="AX418" i="1"/>
  <c r="AX417" i="1" s="1"/>
  <c r="AV418" i="1"/>
  <c r="AT418" i="1"/>
  <c r="AT417" i="1" s="1"/>
  <c r="AR418" i="1"/>
  <c r="AP418" i="1"/>
  <c r="AP417" i="1" s="1"/>
  <c r="AN418" i="1"/>
  <c r="AL418" i="1"/>
  <c r="AL417" i="1" s="1"/>
  <c r="AJ418" i="1"/>
  <c r="AH418" i="1"/>
  <c r="AH417" i="1" s="1"/>
  <c r="AF418" i="1"/>
  <c r="AD418" i="1"/>
  <c r="AD417" i="1" s="1"/>
  <c r="AB418" i="1"/>
  <c r="Z418" i="1"/>
  <c r="Z417" i="1" s="1"/>
  <c r="X418" i="1"/>
  <c r="V418" i="1"/>
  <c r="V417" i="1" s="1"/>
  <c r="T418" i="1"/>
  <c r="R418" i="1"/>
  <c r="R417" i="1" s="1"/>
  <c r="P418" i="1"/>
  <c r="N418" i="1"/>
  <c r="N417" i="1" s="1"/>
  <c r="L418" i="1"/>
  <c r="CF417" i="1"/>
  <c r="CB417" i="1"/>
  <c r="BX417" i="1"/>
  <c r="BT417" i="1"/>
  <c r="BP417" i="1"/>
  <c r="BL417" i="1"/>
  <c r="BH417" i="1"/>
  <c r="BD417" i="1"/>
  <c r="AZ417" i="1"/>
  <c r="AV417" i="1"/>
  <c r="AR417" i="1"/>
  <c r="AN417" i="1"/>
  <c r="AJ417" i="1"/>
  <c r="AF417" i="1"/>
  <c r="AB417" i="1"/>
  <c r="X417" i="1"/>
  <c r="T417" i="1"/>
  <c r="P417" i="1"/>
  <c r="L417" i="1"/>
  <c r="CM416" i="1"/>
  <c r="CM415" i="1"/>
  <c r="J415" i="1"/>
  <c r="J414" i="1"/>
  <c r="CM414" i="1" s="1"/>
  <c r="CM413" i="1"/>
  <c r="J413" i="1"/>
  <c r="J412" i="1"/>
  <c r="CM412" i="1" s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CM411" i="1" s="1"/>
  <c r="CM410" i="1"/>
  <c r="J410" i="1"/>
  <c r="J409" i="1"/>
  <c r="CM409" i="1" s="1"/>
  <c r="CM408" i="1"/>
  <c r="J408" i="1"/>
  <c r="J407" i="1"/>
  <c r="CM407" i="1" s="1"/>
  <c r="CG406" i="1"/>
  <c r="CF406" i="1"/>
  <c r="CF393" i="1" s="1"/>
  <c r="CF392" i="1" s="1"/>
  <c r="CE406" i="1"/>
  <c r="CD406" i="1"/>
  <c r="CC406" i="1"/>
  <c r="CB406" i="1"/>
  <c r="CB393" i="1" s="1"/>
  <c r="CB392" i="1" s="1"/>
  <c r="CA406" i="1"/>
  <c r="BZ406" i="1"/>
  <c r="BY406" i="1"/>
  <c r="BX406" i="1"/>
  <c r="BX393" i="1" s="1"/>
  <c r="BX392" i="1" s="1"/>
  <c r="BW406" i="1"/>
  <c r="BV406" i="1"/>
  <c r="BU406" i="1"/>
  <c r="BT406" i="1"/>
  <c r="BT393" i="1" s="1"/>
  <c r="BT392" i="1" s="1"/>
  <c r="BS406" i="1"/>
  <c r="BR406" i="1"/>
  <c r="BQ406" i="1"/>
  <c r="BP406" i="1"/>
  <c r="BP393" i="1" s="1"/>
  <c r="BP392" i="1" s="1"/>
  <c r="BO406" i="1"/>
  <c r="BN406" i="1"/>
  <c r="BM406" i="1"/>
  <c r="BL406" i="1"/>
  <c r="BL393" i="1" s="1"/>
  <c r="BL392" i="1" s="1"/>
  <c r="BK406" i="1"/>
  <c r="BJ406" i="1"/>
  <c r="BI406" i="1"/>
  <c r="BH406" i="1"/>
  <c r="BH393" i="1" s="1"/>
  <c r="BH392" i="1" s="1"/>
  <c r="BG406" i="1"/>
  <c r="BF406" i="1"/>
  <c r="BE406" i="1"/>
  <c r="BD406" i="1"/>
  <c r="BD393" i="1" s="1"/>
  <c r="BD392" i="1" s="1"/>
  <c r="BC406" i="1"/>
  <c r="BB406" i="1"/>
  <c r="BA406" i="1"/>
  <c r="AZ406" i="1"/>
  <c r="AZ393" i="1" s="1"/>
  <c r="AZ392" i="1" s="1"/>
  <c r="AY406" i="1"/>
  <c r="AX406" i="1"/>
  <c r="AW406" i="1"/>
  <c r="AV406" i="1"/>
  <c r="AV393" i="1" s="1"/>
  <c r="AV392" i="1" s="1"/>
  <c r="AU406" i="1"/>
  <c r="AT406" i="1"/>
  <c r="AS406" i="1"/>
  <c r="AR406" i="1"/>
  <c r="AR393" i="1" s="1"/>
  <c r="AR392" i="1" s="1"/>
  <c r="AQ406" i="1"/>
  <c r="AP406" i="1"/>
  <c r="AO406" i="1"/>
  <c r="AN406" i="1"/>
  <c r="AN393" i="1" s="1"/>
  <c r="AN392" i="1" s="1"/>
  <c r="AM406" i="1"/>
  <c r="AL406" i="1"/>
  <c r="AK406" i="1"/>
  <c r="AJ406" i="1"/>
  <c r="AJ393" i="1" s="1"/>
  <c r="AJ392" i="1" s="1"/>
  <c r="AI406" i="1"/>
  <c r="AH406" i="1"/>
  <c r="AG406" i="1"/>
  <c r="AF406" i="1"/>
  <c r="AF393" i="1" s="1"/>
  <c r="AF392" i="1" s="1"/>
  <c r="AE406" i="1"/>
  <c r="AD406" i="1"/>
  <c r="AC406" i="1"/>
  <c r="AB406" i="1"/>
  <c r="AB393" i="1" s="1"/>
  <c r="AB392" i="1" s="1"/>
  <c r="AA406" i="1"/>
  <c r="Z406" i="1"/>
  <c r="Y406" i="1"/>
  <c r="X406" i="1"/>
  <c r="X393" i="1" s="1"/>
  <c r="X392" i="1" s="1"/>
  <c r="W406" i="1"/>
  <c r="V406" i="1"/>
  <c r="U406" i="1"/>
  <c r="T406" i="1"/>
  <c r="T393" i="1" s="1"/>
  <c r="T392" i="1" s="1"/>
  <c r="S406" i="1"/>
  <c r="R406" i="1"/>
  <c r="Q406" i="1"/>
  <c r="P406" i="1"/>
  <c r="P393" i="1" s="1"/>
  <c r="P392" i="1" s="1"/>
  <c r="O406" i="1"/>
  <c r="N406" i="1"/>
  <c r="M406" i="1"/>
  <c r="L406" i="1"/>
  <c r="L393" i="1" s="1"/>
  <c r="L392" i="1" s="1"/>
  <c r="K406" i="1"/>
  <c r="J406" i="1"/>
  <c r="CM406" i="1" s="1"/>
  <c r="CM405" i="1"/>
  <c r="J405" i="1"/>
  <c r="J404" i="1"/>
  <c r="CM404" i="1" s="1"/>
  <c r="G404" i="1"/>
  <c r="J403" i="1"/>
  <c r="CM403" i="1" s="1"/>
  <c r="G403" i="1"/>
  <c r="J402" i="1"/>
  <c r="G402" i="1"/>
  <c r="CM401" i="1"/>
  <c r="J401" i="1"/>
  <c r="G401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CM400" i="1" s="1"/>
  <c r="F400" i="1"/>
  <c r="J399" i="1"/>
  <c r="CM399" i="1" s="1"/>
  <c r="G399" i="1"/>
  <c r="J398" i="1"/>
  <c r="CM398" i="1" s="1"/>
  <c r="G398" i="1"/>
  <c r="J397" i="1"/>
  <c r="CM397" i="1" s="1"/>
  <c r="G397" i="1"/>
  <c r="CG396" i="1"/>
  <c r="CG393" i="1" s="1"/>
  <c r="CF396" i="1"/>
  <c r="CE396" i="1"/>
  <c r="CE393" i="1" s="1"/>
  <c r="CD396" i="1"/>
  <c r="CC396" i="1"/>
  <c r="CC393" i="1" s="1"/>
  <c r="CB396" i="1"/>
  <c r="CA396" i="1"/>
  <c r="CA393" i="1" s="1"/>
  <c r="BZ396" i="1"/>
  <c r="BY396" i="1"/>
  <c r="BY393" i="1" s="1"/>
  <c r="BX396" i="1"/>
  <c r="BW396" i="1"/>
  <c r="BW393" i="1" s="1"/>
  <c r="BV396" i="1"/>
  <c r="BU396" i="1"/>
  <c r="BU393" i="1" s="1"/>
  <c r="BT396" i="1"/>
  <c r="BS396" i="1"/>
  <c r="BS393" i="1" s="1"/>
  <c r="BR396" i="1"/>
  <c r="BQ396" i="1"/>
  <c r="BQ393" i="1" s="1"/>
  <c r="BP396" i="1"/>
  <c r="BO396" i="1"/>
  <c r="BO393" i="1" s="1"/>
  <c r="BN396" i="1"/>
  <c r="BM396" i="1"/>
  <c r="BM393" i="1" s="1"/>
  <c r="BL396" i="1"/>
  <c r="BK396" i="1"/>
  <c r="BK393" i="1" s="1"/>
  <c r="BJ396" i="1"/>
  <c r="BI396" i="1"/>
  <c r="BI393" i="1" s="1"/>
  <c r="BH396" i="1"/>
  <c r="BG396" i="1"/>
  <c r="BG393" i="1" s="1"/>
  <c r="BF396" i="1"/>
  <c r="BE396" i="1"/>
  <c r="BE393" i="1" s="1"/>
  <c r="BD396" i="1"/>
  <c r="BC396" i="1"/>
  <c r="BC393" i="1" s="1"/>
  <c r="BB396" i="1"/>
  <c r="BA396" i="1"/>
  <c r="BA393" i="1" s="1"/>
  <c r="AZ396" i="1"/>
  <c r="AY396" i="1"/>
  <c r="AY393" i="1" s="1"/>
  <c r="AX396" i="1"/>
  <c r="AW396" i="1"/>
  <c r="AW393" i="1" s="1"/>
  <c r="AV396" i="1"/>
  <c r="AU396" i="1"/>
  <c r="AU393" i="1" s="1"/>
  <c r="AT396" i="1"/>
  <c r="AS396" i="1"/>
  <c r="AS393" i="1" s="1"/>
  <c r="AR396" i="1"/>
  <c r="AQ396" i="1"/>
  <c r="AQ393" i="1" s="1"/>
  <c r="AP396" i="1"/>
  <c r="AO396" i="1"/>
  <c r="AO393" i="1" s="1"/>
  <c r="AN396" i="1"/>
  <c r="AM396" i="1"/>
  <c r="AM393" i="1" s="1"/>
  <c r="AL396" i="1"/>
  <c r="AK396" i="1"/>
  <c r="AK393" i="1" s="1"/>
  <c r="AJ396" i="1"/>
  <c r="AI396" i="1"/>
  <c r="AI393" i="1" s="1"/>
  <c r="AH396" i="1"/>
  <c r="AG396" i="1"/>
  <c r="AG393" i="1" s="1"/>
  <c r="AF396" i="1"/>
  <c r="AE396" i="1"/>
  <c r="AE393" i="1" s="1"/>
  <c r="AD396" i="1"/>
  <c r="AC396" i="1"/>
  <c r="AC393" i="1" s="1"/>
  <c r="AB396" i="1"/>
  <c r="AA396" i="1"/>
  <c r="AA393" i="1" s="1"/>
  <c r="Z396" i="1"/>
  <c r="Y396" i="1"/>
  <c r="Y393" i="1" s="1"/>
  <c r="X396" i="1"/>
  <c r="W396" i="1"/>
  <c r="W393" i="1" s="1"/>
  <c r="V396" i="1"/>
  <c r="U396" i="1"/>
  <c r="U393" i="1" s="1"/>
  <c r="T396" i="1"/>
  <c r="S396" i="1"/>
  <c r="S393" i="1" s="1"/>
  <c r="R396" i="1"/>
  <c r="Q396" i="1"/>
  <c r="Q393" i="1" s="1"/>
  <c r="P396" i="1"/>
  <c r="O396" i="1"/>
  <c r="O393" i="1" s="1"/>
  <c r="N396" i="1"/>
  <c r="M396" i="1"/>
  <c r="M393" i="1" s="1"/>
  <c r="L396" i="1"/>
  <c r="K396" i="1"/>
  <c r="J395" i="1"/>
  <c r="CM395" i="1" s="1"/>
  <c r="CM394" i="1"/>
  <c r="J394" i="1"/>
  <c r="CD393" i="1"/>
  <c r="CD392" i="1" s="1"/>
  <c r="BZ393" i="1"/>
  <c r="BZ392" i="1" s="1"/>
  <c r="BV393" i="1"/>
  <c r="BV392" i="1" s="1"/>
  <c r="BR393" i="1"/>
  <c r="BR392" i="1" s="1"/>
  <c r="BN393" i="1"/>
  <c r="BN392" i="1" s="1"/>
  <c r="BJ393" i="1"/>
  <c r="BJ392" i="1" s="1"/>
  <c r="BF393" i="1"/>
  <c r="BF392" i="1" s="1"/>
  <c r="BB393" i="1"/>
  <c r="BB392" i="1" s="1"/>
  <c r="AX393" i="1"/>
  <c r="AX392" i="1" s="1"/>
  <c r="AT393" i="1"/>
  <c r="AT392" i="1" s="1"/>
  <c r="AP393" i="1"/>
  <c r="AP392" i="1" s="1"/>
  <c r="AL393" i="1"/>
  <c r="AL392" i="1" s="1"/>
  <c r="AH393" i="1"/>
  <c r="AH392" i="1" s="1"/>
  <c r="AD393" i="1"/>
  <c r="AD392" i="1" s="1"/>
  <c r="Z393" i="1"/>
  <c r="Z392" i="1" s="1"/>
  <c r="V393" i="1"/>
  <c r="V392" i="1" s="1"/>
  <c r="R393" i="1"/>
  <c r="R392" i="1" s="1"/>
  <c r="N393" i="1"/>
  <c r="N392" i="1" s="1"/>
  <c r="CG392" i="1"/>
  <c r="CE392" i="1"/>
  <c r="CC392" i="1"/>
  <c r="CA392" i="1"/>
  <c r="BY392" i="1"/>
  <c r="BW392" i="1"/>
  <c r="BU392" i="1"/>
  <c r="BS392" i="1"/>
  <c r="BQ392" i="1"/>
  <c r="BO392" i="1"/>
  <c r="BM392" i="1"/>
  <c r="BK392" i="1"/>
  <c r="BI392" i="1"/>
  <c r="BG392" i="1"/>
  <c r="BE392" i="1"/>
  <c r="BC392" i="1"/>
  <c r="BA392" i="1"/>
  <c r="AY392" i="1"/>
  <c r="AW392" i="1"/>
  <c r="AU392" i="1"/>
  <c r="AS392" i="1"/>
  <c r="AQ392" i="1"/>
  <c r="AO392" i="1"/>
  <c r="AM392" i="1"/>
  <c r="AK392" i="1"/>
  <c r="AI392" i="1"/>
  <c r="AG392" i="1"/>
  <c r="AE392" i="1"/>
  <c r="AC392" i="1"/>
  <c r="AA392" i="1"/>
  <c r="Y392" i="1"/>
  <c r="W392" i="1"/>
  <c r="U392" i="1"/>
  <c r="S392" i="1"/>
  <c r="Q392" i="1"/>
  <c r="O392" i="1"/>
  <c r="M392" i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 s="1"/>
  <c r="J378" i="1"/>
  <c r="J377" i="1"/>
  <c r="J376" i="1"/>
  <c r="J375" i="1"/>
  <c r="J374" i="1"/>
  <c r="J373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J371" i="1"/>
  <c r="J370" i="1"/>
  <c r="J369" i="1"/>
  <c r="J368" i="1"/>
  <c r="J367" i="1"/>
  <c r="J366" i="1"/>
  <c r="CG365" i="1"/>
  <c r="CG364" i="1" s="1"/>
  <c r="CG336" i="1" s="1"/>
  <c r="CF365" i="1"/>
  <c r="CE365" i="1"/>
  <c r="CE364" i="1" s="1"/>
  <c r="CE336" i="1" s="1"/>
  <c r="CD365" i="1"/>
  <c r="CC365" i="1"/>
  <c r="CC364" i="1" s="1"/>
  <c r="CC336" i="1" s="1"/>
  <c r="CB365" i="1"/>
  <c r="CA365" i="1"/>
  <c r="CA364" i="1" s="1"/>
  <c r="CA336" i="1" s="1"/>
  <c r="BZ365" i="1"/>
  <c r="BY365" i="1"/>
  <c r="BY364" i="1" s="1"/>
  <c r="BY336" i="1" s="1"/>
  <c r="BX365" i="1"/>
  <c r="BW365" i="1"/>
  <c r="BW364" i="1" s="1"/>
  <c r="BW336" i="1" s="1"/>
  <c r="BV365" i="1"/>
  <c r="BU365" i="1"/>
  <c r="BU364" i="1" s="1"/>
  <c r="BU336" i="1" s="1"/>
  <c r="BT365" i="1"/>
  <c r="BS365" i="1"/>
  <c r="BS364" i="1" s="1"/>
  <c r="BS336" i="1" s="1"/>
  <c r="BR365" i="1"/>
  <c r="BQ365" i="1"/>
  <c r="BQ364" i="1" s="1"/>
  <c r="BQ336" i="1" s="1"/>
  <c r="BP365" i="1"/>
  <c r="BO365" i="1"/>
  <c r="BO364" i="1" s="1"/>
  <c r="BO336" i="1" s="1"/>
  <c r="BN365" i="1"/>
  <c r="BM365" i="1"/>
  <c r="BM364" i="1" s="1"/>
  <c r="BM336" i="1" s="1"/>
  <c r="BL365" i="1"/>
  <c r="BK365" i="1"/>
  <c r="BK364" i="1" s="1"/>
  <c r="BK336" i="1" s="1"/>
  <c r="BJ365" i="1"/>
  <c r="BI365" i="1"/>
  <c r="BI364" i="1" s="1"/>
  <c r="BI336" i="1" s="1"/>
  <c r="BH365" i="1"/>
  <c r="BG365" i="1"/>
  <c r="BG364" i="1" s="1"/>
  <c r="BG336" i="1" s="1"/>
  <c r="BF365" i="1"/>
  <c r="BE365" i="1"/>
  <c r="BE364" i="1" s="1"/>
  <c r="BE336" i="1" s="1"/>
  <c r="BD365" i="1"/>
  <c r="BC365" i="1"/>
  <c r="BC364" i="1" s="1"/>
  <c r="BC336" i="1" s="1"/>
  <c r="BB365" i="1"/>
  <c r="BA365" i="1"/>
  <c r="BA364" i="1" s="1"/>
  <c r="BA336" i="1" s="1"/>
  <c r="AZ365" i="1"/>
  <c r="AY365" i="1"/>
  <c r="AY364" i="1" s="1"/>
  <c r="AY336" i="1" s="1"/>
  <c r="AX365" i="1"/>
  <c r="AW365" i="1"/>
  <c r="AW364" i="1" s="1"/>
  <c r="AW336" i="1" s="1"/>
  <c r="AV365" i="1"/>
  <c r="AU365" i="1"/>
  <c r="AU364" i="1" s="1"/>
  <c r="AU336" i="1" s="1"/>
  <c r="AT365" i="1"/>
  <c r="AS365" i="1"/>
  <c r="AS364" i="1" s="1"/>
  <c r="AS336" i="1" s="1"/>
  <c r="AR365" i="1"/>
  <c r="AQ365" i="1"/>
  <c r="AQ364" i="1" s="1"/>
  <c r="AQ336" i="1" s="1"/>
  <c r="AP365" i="1"/>
  <c r="AO365" i="1"/>
  <c r="AO364" i="1" s="1"/>
  <c r="AO336" i="1" s="1"/>
  <c r="AN365" i="1"/>
  <c r="AM365" i="1"/>
  <c r="AM364" i="1" s="1"/>
  <c r="AM336" i="1" s="1"/>
  <c r="AL365" i="1"/>
  <c r="AK365" i="1"/>
  <c r="AK364" i="1" s="1"/>
  <c r="AK336" i="1" s="1"/>
  <c r="AJ365" i="1"/>
  <c r="AI365" i="1"/>
  <c r="AI364" i="1" s="1"/>
  <c r="AI336" i="1" s="1"/>
  <c r="AH365" i="1"/>
  <c r="AG365" i="1"/>
  <c r="AG364" i="1" s="1"/>
  <c r="AG336" i="1" s="1"/>
  <c r="AF365" i="1"/>
  <c r="AE365" i="1"/>
  <c r="AE364" i="1" s="1"/>
  <c r="AE336" i="1" s="1"/>
  <c r="AD365" i="1"/>
  <c r="AC365" i="1"/>
  <c r="AC364" i="1" s="1"/>
  <c r="AC336" i="1" s="1"/>
  <c r="AB365" i="1"/>
  <c r="AA365" i="1"/>
  <c r="AA364" i="1" s="1"/>
  <c r="AA336" i="1" s="1"/>
  <c r="Z365" i="1"/>
  <c r="Y365" i="1"/>
  <c r="Y364" i="1" s="1"/>
  <c r="Y336" i="1" s="1"/>
  <c r="X365" i="1"/>
  <c r="W365" i="1"/>
  <c r="W364" i="1" s="1"/>
  <c r="W336" i="1" s="1"/>
  <c r="V365" i="1"/>
  <c r="U365" i="1"/>
  <c r="U364" i="1" s="1"/>
  <c r="U336" i="1" s="1"/>
  <c r="T365" i="1"/>
  <c r="S365" i="1"/>
  <c r="S364" i="1" s="1"/>
  <c r="S336" i="1" s="1"/>
  <c r="R365" i="1"/>
  <c r="Q365" i="1"/>
  <c r="Q364" i="1" s="1"/>
  <c r="Q336" i="1" s="1"/>
  <c r="P365" i="1"/>
  <c r="O365" i="1"/>
  <c r="O364" i="1" s="1"/>
  <c r="O336" i="1" s="1"/>
  <c r="N365" i="1"/>
  <c r="M365" i="1"/>
  <c r="M364" i="1" s="1"/>
  <c r="M336" i="1" s="1"/>
  <c r="L365" i="1"/>
  <c r="K365" i="1"/>
  <c r="J365" i="1" s="1"/>
  <c r="CF364" i="1"/>
  <c r="CD364" i="1"/>
  <c r="CB364" i="1"/>
  <c r="BZ364" i="1"/>
  <c r="BX364" i="1"/>
  <c r="BV364" i="1"/>
  <c r="BT364" i="1"/>
  <c r="BR364" i="1"/>
  <c r="BP364" i="1"/>
  <c r="BN364" i="1"/>
  <c r="BL364" i="1"/>
  <c r="BJ364" i="1"/>
  <c r="BH364" i="1"/>
  <c r="BF364" i="1"/>
  <c r="BD364" i="1"/>
  <c r="BB364" i="1"/>
  <c r="AZ364" i="1"/>
  <c r="AX364" i="1"/>
  <c r="AV364" i="1"/>
  <c r="AT364" i="1"/>
  <c r="AR364" i="1"/>
  <c r="AP364" i="1"/>
  <c r="AN364" i="1"/>
  <c r="AL364" i="1"/>
  <c r="AJ364" i="1"/>
  <c r="AH364" i="1"/>
  <c r="AF364" i="1"/>
  <c r="AD364" i="1"/>
  <c r="AB364" i="1"/>
  <c r="Z364" i="1"/>
  <c r="X364" i="1"/>
  <c r="V364" i="1"/>
  <c r="T364" i="1"/>
  <c r="R364" i="1"/>
  <c r="P364" i="1"/>
  <c r="N364" i="1"/>
  <c r="L364" i="1"/>
  <c r="CM363" i="1"/>
  <c r="J363" i="1"/>
  <c r="H363" i="1"/>
  <c r="J362" i="1"/>
  <c r="H362" i="1"/>
  <c r="J361" i="1"/>
  <c r="CM361" i="1" s="1"/>
  <c r="H361" i="1"/>
  <c r="J360" i="1"/>
  <c r="CM360" i="1" s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 s="1"/>
  <c r="CM359" i="1" s="1"/>
  <c r="J358" i="1"/>
  <c r="CM358" i="1" s="1"/>
  <c r="CM357" i="1"/>
  <c r="J357" i="1"/>
  <c r="J356" i="1"/>
  <c r="CM356" i="1" s="1"/>
  <c r="CM355" i="1"/>
  <c r="J355" i="1"/>
  <c r="J354" i="1"/>
  <c r="CM354" i="1" s="1"/>
  <c r="CM353" i="1"/>
  <c r="J353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 s="1"/>
  <c r="CM352" i="1" s="1"/>
  <c r="J351" i="1"/>
  <c r="CM351" i="1" s="1"/>
  <c r="J350" i="1"/>
  <c r="CM349" i="1"/>
  <c r="J349" i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CI344" i="1"/>
  <c r="J344" i="1"/>
  <c r="CM344" i="1" s="1"/>
  <c r="CM343" i="1"/>
  <c r="J343" i="1"/>
  <c r="J342" i="1"/>
  <c r="CM342" i="1" s="1"/>
  <c r="CM341" i="1"/>
  <c r="J341" i="1"/>
  <c r="J340" i="1"/>
  <c r="J339" i="1"/>
  <c r="CM339" i="1" s="1"/>
  <c r="CG338" i="1"/>
  <c r="CF338" i="1"/>
  <c r="CF337" i="1" s="1"/>
  <c r="CF336" i="1" s="1"/>
  <c r="CE338" i="1"/>
  <c r="CD338" i="1"/>
  <c r="CD337" i="1" s="1"/>
  <c r="CD336" i="1" s="1"/>
  <c r="CC338" i="1"/>
  <c r="CB338" i="1"/>
  <c r="CB337" i="1" s="1"/>
  <c r="CB336" i="1" s="1"/>
  <c r="CA338" i="1"/>
  <c r="BZ338" i="1"/>
  <c r="BZ337" i="1" s="1"/>
  <c r="BZ336" i="1" s="1"/>
  <c r="BY338" i="1"/>
  <c r="BX338" i="1"/>
  <c r="BX337" i="1" s="1"/>
  <c r="BX336" i="1" s="1"/>
  <c r="BW338" i="1"/>
  <c r="BV338" i="1"/>
  <c r="BV337" i="1" s="1"/>
  <c r="BV336" i="1" s="1"/>
  <c r="BU338" i="1"/>
  <c r="BT338" i="1"/>
  <c r="BT337" i="1" s="1"/>
  <c r="BT336" i="1" s="1"/>
  <c r="BS338" i="1"/>
  <c r="BR338" i="1"/>
  <c r="BR337" i="1" s="1"/>
  <c r="BR336" i="1" s="1"/>
  <c r="BQ338" i="1"/>
  <c r="BP338" i="1"/>
  <c r="BP337" i="1" s="1"/>
  <c r="BP336" i="1" s="1"/>
  <c r="BO338" i="1"/>
  <c r="BN338" i="1"/>
  <c r="BN337" i="1" s="1"/>
  <c r="BN336" i="1" s="1"/>
  <c r="BM338" i="1"/>
  <c r="BL338" i="1"/>
  <c r="BL337" i="1" s="1"/>
  <c r="BL336" i="1" s="1"/>
  <c r="BK338" i="1"/>
  <c r="BJ338" i="1"/>
  <c r="BJ337" i="1" s="1"/>
  <c r="BJ336" i="1" s="1"/>
  <c r="BI338" i="1"/>
  <c r="BH338" i="1"/>
  <c r="BH337" i="1" s="1"/>
  <c r="BH336" i="1" s="1"/>
  <c r="BG338" i="1"/>
  <c r="BF338" i="1"/>
  <c r="BF337" i="1" s="1"/>
  <c r="BF336" i="1" s="1"/>
  <c r="BE338" i="1"/>
  <c r="BD338" i="1"/>
  <c r="BD337" i="1" s="1"/>
  <c r="BD336" i="1" s="1"/>
  <c r="BC338" i="1"/>
  <c r="BB338" i="1"/>
  <c r="BB337" i="1" s="1"/>
  <c r="BB336" i="1" s="1"/>
  <c r="BA338" i="1"/>
  <c r="AZ338" i="1"/>
  <c r="AZ337" i="1" s="1"/>
  <c r="AZ336" i="1" s="1"/>
  <c r="AY338" i="1"/>
  <c r="AX338" i="1"/>
  <c r="AX337" i="1" s="1"/>
  <c r="AX336" i="1" s="1"/>
  <c r="AW338" i="1"/>
  <c r="AV338" i="1"/>
  <c r="AV337" i="1" s="1"/>
  <c r="AV336" i="1" s="1"/>
  <c r="AU338" i="1"/>
  <c r="AT338" i="1"/>
  <c r="AT337" i="1" s="1"/>
  <c r="AT336" i="1" s="1"/>
  <c r="AS338" i="1"/>
  <c r="AR338" i="1"/>
  <c r="AR337" i="1" s="1"/>
  <c r="AR336" i="1" s="1"/>
  <c r="AQ338" i="1"/>
  <c r="AP338" i="1"/>
  <c r="AP337" i="1" s="1"/>
  <c r="AP336" i="1" s="1"/>
  <c r="AO338" i="1"/>
  <c r="AN338" i="1"/>
  <c r="AN337" i="1" s="1"/>
  <c r="AN336" i="1" s="1"/>
  <c r="AM338" i="1"/>
  <c r="AL338" i="1"/>
  <c r="AL337" i="1" s="1"/>
  <c r="AL336" i="1" s="1"/>
  <c r="AK338" i="1"/>
  <c r="AJ338" i="1"/>
  <c r="AJ337" i="1" s="1"/>
  <c r="AJ336" i="1" s="1"/>
  <c r="AI338" i="1"/>
  <c r="AH338" i="1"/>
  <c r="AH337" i="1" s="1"/>
  <c r="AH336" i="1" s="1"/>
  <c r="AG338" i="1"/>
  <c r="AF338" i="1"/>
  <c r="AF337" i="1" s="1"/>
  <c r="AF336" i="1" s="1"/>
  <c r="AE338" i="1"/>
  <c r="AD338" i="1"/>
  <c r="AD337" i="1" s="1"/>
  <c r="AD336" i="1" s="1"/>
  <c r="AC338" i="1"/>
  <c r="AB338" i="1"/>
  <c r="AB337" i="1" s="1"/>
  <c r="AB336" i="1" s="1"/>
  <c r="AA338" i="1"/>
  <c r="Z338" i="1"/>
  <c r="Z337" i="1" s="1"/>
  <c r="Z336" i="1" s="1"/>
  <c r="Y338" i="1"/>
  <c r="X338" i="1"/>
  <c r="X337" i="1" s="1"/>
  <c r="X336" i="1" s="1"/>
  <c r="W338" i="1"/>
  <c r="V338" i="1"/>
  <c r="V337" i="1" s="1"/>
  <c r="V336" i="1" s="1"/>
  <c r="U338" i="1"/>
  <c r="T338" i="1"/>
  <c r="T337" i="1" s="1"/>
  <c r="T336" i="1" s="1"/>
  <c r="S338" i="1"/>
  <c r="R338" i="1"/>
  <c r="R337" i="1" s="1"/>
  <c r="R336" i="1" s="1"/>
  <c r="Q338" i="1"/>
  <c r="P338" i="1"/>
  <c r="P337" i="1" s="1"/>
  <c r="P336" i="1" s="1"/>
  <c r="O338" i="1"/>
  <c r="N338" i="1"/>
  <c r="N337" i="1" s="1"/>
  <c r="N336" i="1" s="1"/>
  <c r="M338" i="1"/>
  <c r="L338" i="1"/>
  <c r="L337" i="1" s="1"/>
  <c r="L336" i="1" s="1"/>
  <c r="K338" i="1"/>
  <c r="J338" i="1"/>
  <c r="CM338" i="1" s="1"/>
  <c r="CG337" i="1"/>
  <c r="CE337" i="1"/>
  <c r="CC337" i="1"/>
  <c r="CA337" i="1"/>
  <c r="BY337" i="1"/>
  <c r="BW337" i="1"/>
  <c r="BU337" i="1"/>
  <c r="BS337" i="1"/>
  <c r="BQ337" i="1"/>
  <c r="BO337" i="1"/>
  <c r="BM337" i="1"/>
  <c r="BK337" i="1"/>
  <c r="BI337" i="1"/>
  <c r="BG337" i="1"/>
  <c r="BE337" i="1"/>
  <c r="BC337" i="1"/>
  <c r="BA337" i="1"/>
  <c r="AY337" i="1"/>
  <c r="AW337" i="1"/>
  <c r="AU337" i="1"/>
  <c r="AS337" i="1"/>
  <c r="AQ337" i="1"/>
  <c r="AO337" i="1"/>
  <c r="AM337" i="1"/>
  <c r="AK337" i="1"/>
  <c r="AI337" i="1"/>
  <c r="AG337" i="1"/>
  <c r="AE337" i="1"/>
  <c r="AC337" i="1"/>
  <c r="AA337" i="1"/>
  <c r="Y337" i="1"/>
  <c r="W337" i="1"/>
  <c r="U337" i="1"/>
  <c r="S337" i="1"/>
  <c r="Q337" i="1"/>
  <c r="O337" i="1"/>
  <c r="M337" i="1"/>
  <c r="K337" i="1"/>
  <c r="J337" i="1" s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 s="1"/>
  <c r="J323" i="1"/>
  <c r="J322" i="1"/>
  <c r="J321" i="1"/>
  <c r="J320" i="1"/>
  <c r="J319" i="1"/>
  <c r="J318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J316" i="1"/>
  <c r="J315" i="1"/>
  <c r="J314" i="1"/>
  <c r="J313" i="1"/>
  <c r="J312" i="1"/>
  <c r="J311" i="1"/>
  <c r="CG310" i="1"/>
  <c r="CG309" i="1" s="1"/>
  <c r="CF310" i="1"/>
  <c r="CE310" i="1"/>
  <c r="CE309" i="1" s="1"/>
  <c r="CD310" i="1"/>
  <c r="CC310" i="1"/>
  <c r="CC309" i="1" s="1"/>
  <c r="CB310" i="1"/>
  <c r="CA310" i="1"/>
  <c r="CA309" i="1" s="1"/>
  <c r="BZ310" i="1"/>
  <c r="BY310" i="1"/>
  <c r="BY309" i="1" s="1"/>
  <c r="BX310" i="1"/>
  <c r="BW310" i="1"/>
  <c r="BW309" i="1" s="1"/>
  <c r="BV310" i="1"/>
  <c r="BU310" i="1"/>
  <c r="BU309" i="1" s="1"/>
  <c r="BT310" i="1"/>
  <c r="BS310" i="1"/>
  <c r="BS309" i="1" s="1"/>
  <c r="BR310" i="1"/>
  <c r="BQ310" i="1"/>
  <c r="BQ309" i="1" s="1"/>
  <c r="BP310" i="1"/>
  <c r="BO310" i="1"/>
  <c r="BO309" i="1" s="1"/>
  <c r="BN310" i="1"/>
  <c r="BM310" i="1"/>
  <c r="BM309" i="1" s="1"/>
  <c r="BL310" i="1"/>
  <c r="BK310" i="1"/>
  <c r="BK309" i="1" s="1"/>
  <c r="BJ310" i="1"/>
  <c r="BI310" i="1"/>
  <c r="BI309" i="1" s="1"/>
  <c r="BH310" i="1"/>
  <c r="BG310" i="1"/>
  <c r="BG309" i="1" s="1"/>
  <c r="BF310" i="1"/>
  <c r="BE310" i="1"/>
  <c r="BE309" i="1" s="1"/>
  <c r="BD310" i="1"/>
  <c r="BC310" i="1"/>
  <c r="BC309" i="1" s="1"/>
  <c r="BB310" i="1"/>
  <c r="BA310" i="1"/>
  <c r="BA309" i="1" s="1"/>
  <c r="AZ310" i="1"/>
  <c r="AY310" i="1"/>
  <c r="AY309" i="1" s="1"/>
  <c r="AX310" i="1"/>
  <c r="AW310" i="1"/>
  <c r="AW309" i="1" s="1"/>
  <c r="AV310" i="1"/>
  <c r="AU310" i="1"/>
  <c r="AU309" i="1" s="1"/>
  <c r="AT310" i="1"/>
  <c r="AS310" i="1"/>
  <c r="AS309" i="1" s="1"/>
  <c r="AR310" i="1"/>
  <c r="AQ310" i="1"/>
  <c r="AQ309" i="1" s="1"/>
  <c r="AP310" i="1"/>
  <c r="AO310" i="1"/>
  <c r="AO309" i="1" s="1"/>
  <c r="AN310" i="1"/>
  <c r="AM310" i="1"/>
  <c r="AM309" i="1" s="1"/>
  <c r="AL310" i="1"/>
  <c r="AK310" i="1"/>
  <c r="AK309" i="1" s="1"/>
  <c r="AJ310" i="1"/>
  <c r="AI310" i="1"/>
  <c r="AI309" i="1" s="1"/>
  <c r="AH310" i="1"/>
  <c r="AG310" i="1"/>
  <c r="AG309" i="1" s="1"/>
  <c r="AF310" i="1"/>
  <c r="AE310" i="1"/>
  <c r="AE309" i="1" s="1"/>
  <c r="AD310" i="1"/>
  <c r="AC310" i="1"/>
  <c r="AC309" i="1" s="1"/>
  <c r="AB310" i="1"/>
  <c r="AA310" i="1"/>
  <c r="AA309" i="1" s="1"/>
  <c r="Z310" i="1"/>
  <c r="Y310" i="1"/>
  <c r="Y309" i="1" s="1"/>
  <c r="X310" i="1"/>
  <c r="W310" i="1"/>
  <c r="W309" i="1" s="1"/>
  <c r="V310" i="1"/>
  <c r="U310" i="1"/>
  <c r="U309" i="1" s="1"/>
  <c r="T310" i="1"/>
  <c r="S310" i="1"/>
  <c r="S309" i="1" s="1"/>
  <c r="R310" i="1"/>
  <c r="Q310" i="1"/>
  <c r="Q309" i="1" s="1"/>
  <c r="P310" i="1"/>
  <c r="O310" i="1"/>
  <c r="O309" i="1" s="1"/>
  <c r="N310" i="1"/>
  <c r="M310" i="1"/>
  <c r="M309" i="1" s="1"/>
  <c r="L310" i="1"/>
  <c r="K310" i="1"/>
  <c r="J310" i="1" s="1"/>
  <c r="CF309" i="1"/>
  <c r="CD309" i="1"/>
  <c r="CB309" i="1"/>
  <c r="BZ309" i="1"/>
  <c r="BX309" i="1"/>
  <c r="BV309" i="1"/>
  <c r="BT309" i="1"/>
  <c r="BR309" i="1"/>
  <c r="BP309" i="1"/>
  <c r="BN309" i="1"/>
  <c r="BL309" i="1"/>
  <c r="BJ309" i="1"/>
  <c r="BH309" i="1"/>
  <c r="BF309" i="1"/>
  <c r="BD309" i="1"/>
  <c r="BB309" i="1"/>
  <c r="AZ309" i="1"/>
  <c r="AX309" i="1"/>
  <c r="AV309" i="1"/>
  <c r="AT309" i="1"/>
  <c r="AR309" i="1"/>
  <c r="AP309" i="1"/>
  <c r="AN309" i="1"/>
  <c r="AL309" i="1"/>
  <c r="AJ309" i="1"/>
  <c r="AH309" i="1"/>
  <c r="AF309" i="1"/>
  <c r="AD309" i="1"/>
  <c r="AB309" i="1"/>
  <c r="Z309" i="1"/>
  <c r="X309" i="1"/>
  <c r="V309" i="1"/>
  <c r="T309" i="1"/>
  <c r="R309" i="1"/>
  <c r="P309" i="1"/>
  <c r="N309" i="1"/>
  <c r="L309" i="1"/>
  <c r="CM308" i="1"/>
  <c r="J308" i="1"/>
  <c r="H308" i="1"/>
  <c r="CM307" i="1"/>
  <c r="J307" i="1"/>
  <c r="H307" i="1"/>
  <c r="CM306" i="1"/>
  <c r="J306" i="1"/>
  <c r="H306" i="1"/>
  <c r="J305" i="1"/>
  <c r="CM305" i="1" s="1"/>
  <c r="H305" i="1"/>
  <c r="CI305" i="1" s="1"/>
  <c r="CI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CM304" i="1" s="1"/>
  <c r="CI303" i="1"/>
  <c r="J303" i="1"/>
  <c r="CM303" i="1" s="1"/>
  <c r="CI302" i="1"/>
  <c r="J302" i="1"/>
  <c r="CM302" i="1" s="1"/>
  <c r="CM301" i="1"/>
  <c r="J301" i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CI296" i="1"/>
  <c r="J296" i="1"/>
  <c r="CM296" i="1" s="1"/>
  <c r="CM295" i="1"/>
  <c r="J295" i="1"/>
  <c r="J294" i="1"/>
  <c r="CM294" i="1" s="1"/>
  <c r="CM293" i="1"/>
  <c r="J293" i="1"/>
  <c r="J292" i="1"/>
  <c r="J291" i="1"/>
  <c r="CM291" i="1" s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CM290" i="1" s="1"/>
  <c r="CM289" i="1"/>
  <c r="J289" i="1"/>
  <c r="J288" i="1"/>
  <c r="CM288" i="1" s="1"/>
  <c r="CM287" i="1"/>
  <c r="J287" i="1"/>
  <c r="J286" i="1"/>
  <c r="CM286" i="1" s="1"/>
  <c r="CI285" i="1"/>
  <c r="J285" i="1"/>
  <c r="CM285" i="1" s="1"/>
  <c r="CI284" i="1"/>
  <c r="J284" i="1"/>
  <c r="CM284" i="1" s="1"/>
  <c r="CI283" i="1"/>
  <c r="CG283" i="1"/>
  <c r="CG282" i="1" s="1"/>
  <c r="CF283" i="1"/>
  <c r="CE283" i="1"/>
  <c r="CE282" i="1" s="1"/>
  <c r="CD283" i="1"/>
  <c r="CC283" i="1"/>
  <c r="CC282" i="1" s="1"/>
  <c r="CB283" i="1"/>
  <c r="CA283" i="1"/>
  <c r="CA282" i="1" s="1"/>
  <c r="BZ283" i="1"/>
  <c r="BY283" i="1"/>
  <c r="BY282" i="1" s="1"/>
  <c r="BX283" i="1"/>
  <c r="BW283" i="1"/>
  <c r="BW282" i="1" s="1"/>
  <c r="BV283" i="1"/>
  <c r="BU283" i="1"/>
  <c r="BU282" i="1" s="1"/>
  <c r="BT283" i="1"/>
  <c r="BS283" i="1"/>
  <c r="BS282" i="1" s="1"/>
  <c r="BR283" i="1"/>
  <c r="BQ283" i="1"/>
  <c r="BQ282" i="1" s="1"/>
  <c r="BP283" i="1"/>
  <c r="BO283" i="1"/>
  <c r="BO282" i="1" s="1"/>
  <c r="BN283" i="1"/>
  <c r="BM283" i="1"/>
  <c r="BM282" i="1" s="1"/>
  <c r="BL283" i="1"/>
  <c r="BK283" i="1"/>
  <c r="BK282" i="1" s="1"/>
  <c r="BJ283" i="1"/>
  <c r="BI283" i="1"/>
  <c r="BI282" i="1" s="1"/>
  <c r="BH283" i="1"/>
  <c r="BG283" i="1"/>
  <c r="BG282" i="1" s="1"/>
  <c r="BF283" i="1"/>
  <c r="BE283" i="1"/>
  <c r="BE282" i="1" s="1"/>
  <c r="BD283" i="1"/>
  <c r="BC283" i="1"/>
  <c r="BC282" i="1" s="1"/>
  <c r="BB283" i="1"/>
  <c r="BA283" i="1"/>
  <c r="BA282" i="1" s="1"/>
  <c r="AZ283" i="1"/>
  <c r="AY283" i="1"/>
  <c r="AY282" i="1" s="1"/>
  <c r="AX283" i="1"/>
  <c r="AW283" i="1"/>
  <c r="AW282" i="1" s="1"/>
  <c r="AV283" i="1"/>
  <c r="AU283" i="1"/>
  <c r="AU282" i="1" s="1"/>
  <c r="AT283" i="1"/>
  <c r="AS283" i="1"/>
  <c r="AS282" i="1" s="1"/>
  <c r="AR283" i="1"/>
  <c r="AQ283" i="1"/>
  <c r="AQ282" i="1" s="1"/>
  <c r="AP283" i="1"/>
  <c r="AO283" i="1"/>
  <c r="AO282" i="1" s="1"/>
  <c r="AN283" i="1"/>
  <c r="AM283" i="1"/>
  <c r="AM282" i="1" s="1"/>
  <c r="AL283" i="1"/>
  <c r="AK283" i="1"/>
  <c r="AK282" i="1" s="1"/>
  <c r="AJ283" i="1"/>
  <c r="AI283" i="1"/>
  <c r="AI282" i="1" s="1"/>
  <c r="AH283" i="1"/>
  <c r="AG283" i="1"/>
  <c r="AG282" i="1" s="1"/>
  <c r="AF283" i="1"/>
  <c r="AE283" i="1"/>
  <c r="AE282" i="1" s="1"/>
  <c r="AD283" i="1"/>
  <c r="AC283" i="1"/>
  <c r="AC282" i="1" s="1"/>
  <c r="AB283" i="1"/>
  <c r="AA283" i="1"/>
  <c r="AA282" i="1" s="1"/>
  <c r="Z283" i="1"/>
  <c r="Y283" i="1"/>
  <c r="Y282" i="1" s="1"/>
  <c r="X283" i="1"/>
  <c r="W283" i="1"/>
  <c r="W282" i="1" s="1"/>
  <c r="V283" i="1"/>
  <c r="U283" i="1"/>
  <c r="U282" i="1" s="1"/>
  <c r="T283" i="1"/>
  <c r="S283" i="1"/>
  <c r="S282" i="1" s="1"/>
  <c r="R283" i="1"/>
  <c r="Q283" i="1"/>
  <c r="Q282" i="1" s="1"/>
  <c r="P283" i="1"/>
  <c r="O283" i="1"/>
  <c r="O282" i="1" s="1"/>
  <c r="N283" i="1"/>
  <c r="M283" i="1"/>
  <c r="M282" i="1" s="1"/>
  <c r="L283" i="1"/>
  <c r="K283" i="1"/>
  <c r="CF282" i="1"/>
  <c r="CF281" i="1" s="1"/>
  <c r="CF280" i="1" s="1"/>
  <c r="CD282" i="1"/>
  <c r="CD281" i="1" s="1"/>
  <c r="CD280" i="1" s="1"/>
  <c r="CB282" i="1"/>
  <c r="CB281" i="1" s="1"/>
  <c r="CB280" i="1" s="1"/>
  <c r="BZ282" i="1"/>
  <c r="BZ281" i="1" s="1"/>
  <c r="BZ280" i="1" s="1"/>
  <c r="BX282" i="1"/>
  <c r="BX281" i="1" s="1"/>
  <c r="BX280" i="1" s="1"/>
  <c r="BV282" i="1"/>
  <c r="BV281" i="1" s="1"/>
  <c r="BV280" i="1" s="1"/>
  <c r="BT282" i="1"/>
  <c r="BT281" i="1" s="1"/>
  <c r="BT280" i="1" s="1"/>
  <c r="BR282" i="1"/>
  <c r="BR281" i="1" s="1"/>
  <c r="BR280" i="1" s="1"/>
  <c r="BP282" i="1"/>
  <c r="BP281" i="1" s="1"/>
  <c r="BP280" i="1" s="1"/>
  <c r="BN282" i="1"/>
  <c r="BN281" i="1" s="1"/>
  <c r="BN280" i="1" s="1"/>
  <c r="BL282" i="1"/>
  <c r="BL281" i="1" s="1"/>
  <c r="BL280" i="1" s="1"/>
  <c r="BJ282" i="1"/>
  <c r="BJ281" i="1" s="1"/>
  <c r="BJ280" i="1" s="1"/>
  <c r="BH282" i="1"/>
  <c r="BH281" i="1" s="1"/>
  <c r="BH280" i="1" s="1"/>
  <c r="BF282" i="1"/>
  <c r="BF281" i="1" s="1"/>
  <c r="BF280" i="1" s="1"/>
  <c r="BD282" i="1"/>
  <c r="BD281" i="1" s="1"/>
  <c r="BD280" i="1" s="1"/>
  <c r="BB282" i="1"/>
  <c r="BB281" i="1" s="1"/>
  <c r="BB280" i="1" s="1"/>
  <c r="AZ282" i="1"/>
  <c r="AZ281" i="1" s="1"/>
  <c r="AZ280" i="1" s="1"/>
  <c r="AX282" i="1"/>
  <c r="AX281" i="1" s="1"/>
  <c r="AX280" i="1" s="1"/>
  <c r="AV282" i="1"/>
  <c r="AV281" i="1" s="1"/>
  <c r="AV280" i="1" s="1"/>
  <c r="AT282" i="1"/>
  <c r="AT281" i="1" s="1"/>
  <c r="AT280" i="1" s="1"/>
  <c r="AR282" i="1"/>
  <c r="AR281" i="1" s="1"/>
  <c r="AR280" i="1" s="1"/>
  <c r="AP282" i="1"/>
  <c r="AP281" i="1" s="1"/>
  <c r="AP280" i="1" s="1"/>
  <c r="AN282" i="1"/>
  <c r="AN281" i="1" s="1"/>
  <c r="AN280" i="1" s="1"/>
  <c r="AL282" i="1"/>
  <c r="AL281" i="1" s="1"/>
  <c r="AL280" i="1" s="1"/>
  <c r="AJ282" i="1"/>
  <c r="AJ281" i="1" s="1"/>
  <c r="AJ280" i="1" s="1"/>
  <c r="AH282" i="1"/>
  <c r="AH281" i="1" s="1"/>
  <c r="AH280" i="1" s="1"/>
  <c r="AF282" i="1"/>
  <c r="AF281" i="1" s="1"/>
  <c r="AF280" i="1" s="1"/>
  <c r="AD282" i="1"/>
  <c r="AD281" i="1" s="1"/>
  <c r="AD280" i="1" s="1"/>
  <c r="AB282" i="1"/>
  <c r="AB281" i="1" s="1"/>
  <c r="AB280" i="1" s="1"/>
  <c r="Z282" i="1"/>
  <c r="Z281" i="1" s="1"/>
  <c r="Z280" i="1" s="1"/>
  <c r="X282" i="1"/>
  <c r="X281" i="1" s="1"/>
  <c r="X280" i="1" s="1"/>
  <c r="V282" i="1"/>
  <c r="V281" i="1" s="1"/>
  <c r="V280" i="1" s="1"/>
  <c r="T282" i="1"/>
  <c r="T281" i="1" s="1"/>
  <c r="T280" i="1" s="1"/>
  <c r="R282" i="1"/>
  <c r="R281" i="1" s="1"/>
  <c r="R280" i="1" s="1"/>
  <c r="P282" i="1"/>
  <c r="P281" i="1" s="1"/>
  <c r="P280" i="1" s="1"/>
  <c r="N282" i="1"/>
  <c r="N281" i="1" s="1"/>
  <c r="N280" i="1" s="1"/>
  <c r="L282" i="1"/>
  <c r="L281" i="1" s="1"/>
  <c r="L280" i="1" s="1"/>
  <c r="CI281" i="1"/>
  <c r="CG281" i="1"/>
  <c r="CE281" i="1"/>
  <c r="CE280" i="1" s="1"/>
  <c r="CC281" i="1"/>
  <c r="CA281" i="1"/>
  <c r="CA280" i="1" s="1"/>
  <c r="BY281" i="1"/>
  <c r="BW281" i="1"/>
  <c r="BW280" i="1" s="1"/>
  <c r="BU281" i="1"/>
  <c r="BS281" i="1"/>
  <c r="BS280" i="1" s="1"/>
  <c r="BQ281" i="1"/>
  <c r="BO281" i="1"/>
  <c r="BO280" i="1" s="1"/>
  <c r="BM281" i="1"/>
  <c r="BK281" i="1"/>
  <c r="BK280" i="1" s="1"/>
  <c r="BI281" i="1"/>
  <c r="BG281" i="1"/>
  <c r="BG280" i="1" s="1"/>
  <c r="BE281" i="1"/>
  <c r="BC281" i="1"/>
  <c r="BC280" i="1" s="1"/>
  <c r="BA281" i="1"/>
  <c r="AY281" i="1"/>
  <c r="AY280" i="1" s="1"/>
  <c r="AW281" i="1"/>
  <c r="AU281" i="1"/>
  <c r="AU280" i="1" s="1"/>
  <c r="AS281" i="1"/>
  <c r="AQ281" i="1"/>
  <c r="AQ280" i="1" s="1"/>
  <c r="AO281" i="1"/>
  <c r="AM281" i="1"/>
  <c r="AM280" i="1" s="1"/>
  <c r="AK281" i="1"/>
  <c r="AI281" i="1"/>
  <c r="AI280" i="1" s="1"/>
  <c r="AG281" i="1"/>
  <c r="AE281" i="1"/>
  <c r="AE280" i="1" s="1"/>
  <c r="AC281" i="1"/>
  <c r="AA281" i="1"/>
  <c r="AA280" i="1" s="1"/>
  <c r="Y281" i="1"/>
  <c r="W281" i="1"/>
  <c r="W280" i="1" s="1"/>
  <c r="U281" i="1"/>
  <c r="S281" i="1"/>
  <c r="S280" i="1" s="1"/>
  <c r="Q281" i="1"/>
  <c r="O281" i="1"/>
  <c r="O280" i="1" s="1"/>
  <c r="M281" i="1"/>
  <c r="CG280" i="1"/>
  <c r="CC280" i="1"/>
  <c r="BY280" i="1"/>
  <c r="BU280" i="1"/>
  <c r="BQ280" i="1"/>
  <c r="BM280" i="1"/>
  <c r="BI280" i="1"/>
  <c r="BE280" i="1"/>
  <c r="BA280" i="1"/>
  <c r="AW280" i="1"/>
  <c r="AS280" i="1"/>
  <c r="AO280" i="1"/>
  <c r="AK280" i="1"/>
  <c r="AG280" i="1"/>
  <c r="AC280" i="1"/>
  <c r="Y280" i="1"/>
  <c r="U280" i="1"/>
  <c r="Q280" i="1"/>
  <c r="M280" i="1"/>
  <c r="J278" i="1"/>
  <c r="CM277" i="1"/>
  <c r="J277" i="1"/>
  <c r="J276" i="1"/>
  <c r="J275" i="1"/>
  <c r="CM275" i="1" s="1"/>
  <c r="CM274" i="1"/>
  <c r="J274" i="1"/>
  <c r="J273" i="1"/>
  <c r="CM273" i="1" s="1"/>
  <c r="CM272" i="1"/>
  <c r="J272" i="1"/>
  <c r="J271" i="1"/>
  <c r="J270" i="1"/>
  <c r="CM270" i="1" s="1"/>
  <c r="CM269" i="1"/>
  <c r="J269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 s="1"/>
  <c r="CM268" i="1" s="1"/>
  <c r="J267" i="1"/>
  <c r="CM267" i="1" s="1"/>
  <c r="CM266" i="1"/>
  <c r="J266" i="1"/>
  <c r="J265" i="1"/>
  <c r="J264" i="1"/>
  <c r="CM264" i="1" s="1"/>
  <c r="CM263" i="1"/>
  <c r="J263" i="1"/>
  <c r="J262" i="1"/>
  <c r="CM262" i="1" s="1"/>
  <c r="CM261" i="1"/>
  <c r="J261" i="1"/>
  <c r="J260" i="1"/>
  <c r="J259" i="1"/>
  <c r="CM259" i="1" s="1"/>
  <c r="CM258" i="1"/>
  <c r="J258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 s="1"/>
  <c r="CM257" i="1" s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 s="1"/>
  <c r="CM256" i="1" s="1"/>
  <c r="J255" i="1"/>
  <c r="CM255" i="1" s="1"/>
  <c r="CM254" i="1"/>
  <c r="J254" i="1"/>
  <c r="J253" i="1"/>
  <c r="CM253" i="1" s="1"/>
  <c r="J252" i="1"/>
  <c r="CM251" i="1"/>
  <c r="J251" i="1"/>
  <c r="J250" i="1"/>
  <c r="CM250" i="1" s="1"/>
  <c r="CM249" i="1"/>
  <c r="J249" i="1"/>
  <c r="J248" i="1"/>
  <c r="CM248" i="1" s="1"/>
  <c r="J247" i="1"/>
  <c r="CM246" i="1"/>
  <c r="J246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 s="1"/>
  <c r="CM245" i="1" s="1"/>
  <c r="J244" i="1"/>
  <c r="CM244" i="1" s="1"/>
  <c r="CM243" i="1"/>
  <c r="J243" i="1"/>
  <c r="J242" i="1"/>
  <c r="CM242" i="1" s="1"/>
  <c r="CM241" i="1"/>
  <c r="J241" i="1"/>
  <c r="J240" i="1"/>
  <c r="CM240" i="1" s="1"/>
  <c r="CM239" i="1"/>
  <c r="J239" i="1"/>
  <c r="CI238" i="1"/>
  <c r="J238" i="1"/>
  <c r="CM238" i="1" s="1"/>
  <c r="CI237" i="1"/>
  <c r="J237" i="1"/>
  <c r="CM237" i="1" s="1"/>
  <c r="CI236" i="1"/>
  <c r="CG236" i="1"/>
  <c r="CF236" i="1"/>
  <c r="CF235" i="1" s="1"/>
  <c r="CF234" i="1" s="1"/>
  <c r="CE236" i="1"/>
  <c r="CD236" i="1"/>
  <c r="CD235" i="1" s="1"/>
  <c r="CD234" i="1" s="1"/>
  <c r="CC236" i="1"/>
  <c r="CB236" i="1"/>
  <c r="CB235" i="1" s="1"/>
  <c r="CB234" i="1" s="1"/>
  <c r="CA236" i="1"/>
  <c r="BZ236" i="1"/>
  <c r="BZ235" i="1" s="1"/>
  <c r="BZ234" i="1" s="1"/>
  <c r="BY236" i="1"/>
  <c r="BX236" i="1"/>
  <c r="BX235" i="1" s="1"/>
  <c r="BX234" i="1" s="1"/>
  <c r="BW236" i="1"/>
  <c r="BV236" i="1"/>
  <c r="BV235" i="1" s="1"/>
  <c r="BV234" i="1" s="1"/>
  <c r="BU236" i="1"/>
  <c r="BT236" i="1"/>
  <c r="BT235" i="1" s="1"/>
  <c r="BT234" i="1" s="1"/>
  <c r="BS236" i="1"/>
  <c r="BR236" i="1"/>
  <c r="BR235" i="1" s="1"/>
  <c r="BR234" i="1" s="1"/>
  <c r="BQ236" i="1"/>
  <c r="BP236" i="1"/>
  <c r="BP235" i="1" s="1"/>
  <c r="BP234" i="1" s="1"/>
  <c r="BO236" i="1"/>
  <c r="BN236" i="1"/>
  <c r="BN235" i="1" s="1"/>
  <c r="BN234" i="1" s="1"/>
  <c r="BM236" i="1"/>
  <c r="BL236" i="1"/>
  <c r="BL235" i="1" s="1"/>
  <c r="BL234" i="1" s="1"/>
  <c r="BK236" i="1"/>
  <c r="BJ236" i="1"/>
  <c r="BJ235" i="1" s="1"/>
  <c r="BJ234" i="1" s="1"/>
  <c r="BI236" i="1"/>
  <c r="BH236" i="1"/>
  <c r="BH235" i="1" s="1"/>
  <c r="BH234" i="1" s="1"/>
  <c r="BG236" i="1"/>
  <c r="BF236" i="1"/>
  <c r="BF235" i="1" s="1"/>
  <c r="BF234" i="1" s="1"/>
  <c r="BE236" i="1"/>
  <c r="BD236" i="1"/>
  <c r="BD235" i="1" s="1"/>
  <c r="BD234" i="1" s="1"/>
  <c r="BC236" i="1"/>
  <c r="BB236" i="1"/>
  <c r="BB235" i="1" s="1"/>
  <c r="BB234" i="1" s="1"/>
  <c r="BA236" i="1"/>
  <c r="AZ236" i="1"/>
  <c r="AZ235" i="1" s="1"/>
  <c r="AZ234" i="1" s="1"/>
  <c r="AY236" i="1"/>
  <c r="AX236" i="1"/>
  <c r="AX235" i="1" s="1"/>
  <c r="AX234" i="1" s="1"/>
  <c r="AW236" i="1"/>
  <c r="AV236" i="1"/>
  <c r="AV235" i="1" s="1"/>
  <c r="AV234" i="1" s="1"/>
  <c r="AU236" i="1"/>
  <c r="AT236" i="1"/>
  <c r="AT235" i="1" s="1"/>
  <c r="AT234" i="1" s="1"/>
  <c r="AS236" i="1"/>
  <c r="AR236" i="1"/>
  <c r="AR235" i="1" s="1"/>
  <c r="AR234" i="1" s="1"/>
  <c r="AQ236" i="1"/>
  <c r="AP236" i="1"/>
  <c r="AP235" i="1" s="1"/>
  <c r="AP234" i="1" s="1"/>
  <c r="AO236" i="1"/>
  <c r="AN236" i="1"/>
  <c r="AN235" i="1" s="1"/>
  <c r="AN234" i="1" s="1"/>
  <c r="AM236" i="1"/>
  <c r="AL236" i="1"/>
  <c r="AL235" i="1" s="1"/>
  <c r="AL234" i="1" s="1"/>
  <c r="AK236" i="1"/>
  <c r="AJ236" i="1"/>
  <c r="AJ235" i="1" s="1"/>
  <c r="AJ234" i="1" s="1"/>
  <c r="AI236" i="1"/>
  <c r="AH236" i="1"/>
  <c r="AH235" i="1" s="1"/>
  <c r="AH234" i="1" s="1"/>
  <c r="AG236" i="1"/>
  <c r="AF236" i="1"/>
  <c r="AF235" i="1" s="1"/>
  <c r="AF234" i="1" s="1"/>
  <c r="AE236" i="1"/>
  <c r="AD236" i="1"/>
  <c r="AD235" i="1" s="1"/>
  <c r="AD234" i="1" s="1"/>
  <c r="AC236" i="1"/>
  <c r="AB236" i="1"/>
  <c r="AB235" i="1" s="1"/>
  <c r="AB234" i="1" s="1"/>
  <c r="AA236" i="1"/>
  <c r="Z236" i="1"/>
  <c r="Z235" i="1" s="1"/>
  <c r="Z234" i="1" s="1"/>
  <c r="Y236" i="1"/>
  <c r="X236" i="1"/>
  <c r="X235" i="1" s="1"/>
  <c r="X234" i="1" s="1"/>
  <c r="W236" i="1"/>
  <c r="V236" i="1"/>
  <c r="V235" i="1" s="1"/>
  <c r="V234" i="1" s="1"/>
  <c r="U236" i="1"/>
  <c r="T236" i="1"/>
  <c r="T235" i="1" s="1"/>
  <c r="T234" i="1" s="1"/>
  <c r="S236" i="1"/>
  <c r="R236" i="1"/>
  <c r="R235" i="1" s="1"/>
  <c r="R234" i="1" s="1"/>
  <c r="Q236" i="1"/>
  <c r="P236" i="1"/>
  <c r="P235" i="1" s="1"/>
  <c r="P234" i="1" s="1"/>
  <c r="O236" i="1"/>
  <c r="N236" i="1"/>
  <c r="N235" i="1" s="1"/>
  <c r="N234" i="1" s="1"/>
  <c r="M236" i="1"/>
  <c r="L236" i="1"/>
  <c r="L235" i="1" s="1"/>
  <c r="L234" i="1" s="1"/>
  <c r="K236" i="1"/>
  <c r="J236" i="1"/>
  <c r="CM236" i="1" s="1"/>
  <c r="CI235" i="1"/>
  <c r="CG235" i="1"/>
  <c r="CG234" i="1" s="1"/>
  <c r="CE235" i="1"/>
  <c r="CC235" i="1"/>
  <c r="CC234" i="1" s="1"/>
  <c r="CA235" i="1"/>
  <c r="BY235" i="1"/>
  <c r="BY234" i="1" s="1"/>
  <c r="BW235" i="1"/>
  <c r="BU235" i="1"/>
  <c r="BU234" i="1" s="1"/>
  <c r="BS235" i="1"/>
  <c r="BQ235" i="1"/>
  <c r="BQ234" i="1" s="1"/>
  <c r="BO235" i="1"/>
  <c r="BM235" i="1"/>
  <c r="BM234" i="1" s="1"/>
  <c r="BK235" i="1"/>
  <c r="BI235" i="1"/>
  <c r="BI234" i="1" s="1"/>
  <c r="BG235" i="1"/>
  <c r="BE235" i="1"/>
  <c r="BE234" i="1" s="1"/>
  <c r="BC235" i="1"/>
  <c r="BA235" i="1"/>
  <c r="BA234" i="1" s="1"/>
  <c r="AY235" i="1"/>
  <c r="AW235" i="1"/>
  <c r="AW234" i="1" s="1"/>
  <c r="AU235" i="1"/>
  <c r="AS235" i="1"/>
  <c r="AS234" i="1" s="1"/>
  <c r="AQ235" i="1"/>
  <c r="AO235" i="1"/>
  <c r="AO234" i="1" s="1"/>
  <c r="AM235" i="1"/>
  <c r="AK235" i="1"/>
  <c r="AK234" i="1" s="1"/>
  <c r="AI235" i="1"/>
  <c r="AG235" i="1"/>
  <c r="AG234" i="1" s="1"/>
  <c r="AE235" i="1"/>
  <c r="AC235" i="1"/>
  <c r="AC234" i="1" s="1"/>
  <c r="AA235" i="1"/>
  <c r="Y235" i="1"/>
  <c r="Y234" i="1" s="1"/>
  <c r="W235" i="1"/>
  <c r="U235" i="1"/>
  <c r="U234" i="1" s="1"/>
  <c r="S235" i="1"/>
  <c r="Q235" i="1"/>
  <c r="Q234" i="1" s="1"/>
  <c r="O235" i="1"/>
  <c r="M235" i="1"/>
  <c r="M234" i="1" s="1"/>
  <c r="K235" i="1"/>
  <c r="CE234" i="1"/>
  <c r="CA234" i="1"/>
  <c r="BW234" i="1"/>
  <c r="BS234" i="1"/>
  <c r="BO234" i="1"/>
  <c r="BK234" i="1"/>
  <c r="BG234" i="1"/>
  <c r="BC234" i="1"/>
  <c r="AY234" i="1"/>
  <c r="AU234" i="1"/>
  <c r="AQ234" i="1"/>
  <c r="AM234" i="1"/>
  <c r="AI234" i="1"/>
  <c r="AE234" i="1"/>
  <c r="AA234" i="1"/>
  <c r="W234" i="1"/>
  <c r="S234" i="1"/>
  <c r="O234" i="1"/>
  <c r="K234" i="1"/>
  <c r="CM232" i="1"/>
  <c r="J232" i="1"/>
  <c r="J231" i="1"/>
  <c r="CM231" i="1" s="1"/>
  <c r="CM230" i="1"/>
  <c r="J230" i="1"/>
  <c r="J229" i="1"/>
  <c r="CM229" i="1" s="1"/>
  <c r="CG228" i="1"/>
  <c r="CF228" i="1"/>
  <c r="CF226" i="1" s="1"/>
  <c r="CE228" i="1"/>
  <c r="CD228" i="1"/>
  <c r="CD226" i="1" s="1"/>
  <c r="CC228" i="1"/>
  <c r="CB228" i="1"/>
  <c r="CB226" i="1" s="1"/>
  <c r="CA228" i="1"/>
  <c r="BZ228" i="1"/>
  <c r="BZ226" i="1" s="1"/>
  <c r="BY228" i="1"/>
  <c r="BX228" i="1"/>
  <c r="BX226" i="1" s="1"/>
  <c r="BW228" i="1"/>
  <c r="BV228" i="1"/>
  <c r="BV226" i="1" s="1"/>
  <c r="BU228" i="1"/>
  <c r="BT228" i="1"/>
  <c r="BT226" i="1" s="1"/>
  <c r="BS228" i="1"/>
  <c r="BR228" i="1"/>
  <c r="BR226" i="1" s="1"/>
  <c r="BQ228" i="1"/>
  <c r="BP228" i="1"/>
  <c r="BP226" i="1" s="1"/>
  <c r="BO228" i="1"/>
  <c r="BN228" i="1"/>
  <c r="BN226" i="1" s="1"/>
  <c r="BM228" i="1"/>
  <c r="BL228" i="1"/>
  <c r="BL226" i="1" s="1"/>
  <c r="BK228" i="1"/>
  <c r="BJ228" i="1"/>
  <c r="BJ226" i="1" s="1"/>
  <c r="BI228" i="1"/>
  <c r="BH228" i="1"/>
  <c r="BH226" i="1" s="1"/>
  <c r="BG228" i="1"/>
  <c r="BF228" i="1"/>
  <c r="BF226" i="1" s="1"/>
  <c r="BE228" i="1"/>
  <c r="BD228" i="1"/>
  <c r="BD226" i="1" s="1"/>
  <c r="BC228" i="1"/>
  <c r="BB228" i="1"/>
  <c r="BB226" i="1" s="1"/>
  <c r="BA228" i="1"/>
  <c r="AZ228" i="1"/>
  <c r="AZ226" i="1" s="1"/>
  <c r="AY228" i="1"/>
  <c r="AX228" i="1"/>
  <c r="AX226" i="1" s="1"/>
  <c r="AW228" i="1"/>
  <c r="AV228" i="1"/>
  <c r="AV226" i="1" s="1"/>
  <c r="AU228" i="1"/>
  <c r="AT228" i="1"/>
  <c r="AT226" i="1" s="1"/>
  <c r="AS228" i="1"/>
  <c r="AR228" i="1"/>
  <c r="AR226" i="1" s="1"/>
  <c r="AQ228" i="1"/>
  <c r="AP228" i="1"/>
  <c r="AP226" i="1" s="1"/>
  <c r="AO228" i="1"/>
  <c r="AN228" i="1"/>
  <c r="AN226" i="1" s="1"/>
  <c r="AM228" i="1"/>
  <c r="AL228" i="1"/>
  <c r="AL226" i="1" s="1"/>
  <c r="AK228" i="1"/>
  <c r="AJ228" i="1"/>
  <c r="AJ226" i="1" s="1"/>
  <c r="AI228" i="1"/>
  <c r="AH228" i="1"/>
  <c r="AH226" i="1" s="1"/>
  <c r="AG228" i="1"/>
  <c r="AF228" i="1"/>
  <c r="AF226" i="1" s="1"/>
  <c r="AE228" i="1"/>
  <c r="AD228" i="1"/>
  <c r="AD226" i="1" s="1"/>
  <c r="AC228" i="1"/>
  <c r="AB228" i="1"/>
  <c r="AB226" i="1" s="1"/>
  <c r="AA228" i="1"/>
  <c r="Z228" i="1"/>
  <c r="Z226" i="1" s="1"/>
  <c r="Y228" i="1"/>
  <c r="X228" i="1"/>
  <c r="X226" i="1" s="1"/>
  <c r="W228" i="1"/>
  <c r="V228" i="1"/>
  <c r="V226" i="1" s="1"/>
  <c r="U228" i="1"/>
  <c r="T228" i="1"/>
  <c r="T226" i="1" s="1"/>
  <c r="S228" i="1"/>
  <c r="R228" i="1"/>
  <c r="R226" i="1" s="1"/>
  <c r="Q228" i="1"/>
  <c r="P228" i="1"/>
  <c r="P226" i="1" s="1"/>
  <c r="O228" i="1"/>
  <c r="N228" i="1"/>
  <c r="N226" i="1" s="1"/>
  <c r="M228" i="1"/>
  <c r="L228" i="1"/>
  <c r="L226" i="1" s="1"/>
  <c r="J226" i="1" s="1"/>
  <c r="K228" i="1"/>
  <c r="J228" i="1"/>
  <c r="CM228" i="1" s="1"/>
  <c r="CM227" i="1"/>
  <c r="J227" i="1"/>
  <c r="CG226" i="1"/>
  <c r="CE226" i="1"/>
  <c r="CC226" i="1"/>
  <c r="CA226" i="1"/>
  <c r="BY226" i="1"/>
  <c r="BW226" i="1"/>
  <c r="BU226" i="1"/>
  <c r="BS226" i="1"/>
  <c r="BQ226" i="1"/>
  <c r="BO226" i="1"/>
  <c r="BM226" i="1"/>
  <c r="BK226" i="1"/>
  <c r="BI226" i="1"/>
  <c r="BG226" i="1"/>
  <c r="BE226" i="1"/>
  <c r="BC226" i="1"/>
  <c r="BA226" i="1"/>
  <c r="AY226" i="1"/>
  <c r="AW226" i="1"/>
  <c r="AU226" i="1"/>
  <c r="AS226" i="1"/>
  <c r="AQ226" i="1"/>
  <c r="AO226" i="1"/>
  <c r="AM226" i="1"/>
  <c r="AK226" i="1"/>
  <c r="AI226" i="1"/>
  <c r="AG226" i="1"/>
  <c r="AE226" i="1"/>
  <c r="AC226" i="1"/>
  <c r="AA226" i="1"/>
  <c r="Y226" i="1"/>
  <c r="W226" i="1"/>
  <c r="U226" i="1"/>
  <c r="S226" i="1"/>
  <c r="Q226" i="1"/>
  <c r="O226" i="1"/>
  <c r="M226" i="1"/>
  <c r="K226" i="1"/>
  <c r="CM225" i="1"/>
  <c r="J225" i="1"/>
  <c r="J224" i="1"/>
  <c r="CM224" i="1" s="1"/>
  <c r="CM223" i="1"/>
  <c r="J223" i="1"/>
  <c r="J222" i="1"/>
  <c r="J221" i="1"/>
  <c r="CM221" i="1" s="1"/>
  <c r="CG220" i="1"/>
  <c r="CF220" i="1"/>
  <c r="CF218" i="1" s="1"/>
  <c r="CE220" i="1"/>
  <c r="CD220" i="1"/>
  <c r="CD218" i="1" s="1"/>
  <c r="CC220" i="1"/>
  <c r="CB220" i="1"/>
  <c r="CB218" i="1" s="1"/>
  <c r="CA220" i="1"/>
  <c r="BZ220" i="1"/>
  <c r="BZ218" i="1" s="1"/>
  <c r="BY220" i="1"/>
  <c r="BX220" i="1"/>
  <c r="BX218" i="1" s="1"/>
  <c r="BW220" i="1"/>
  <c r="BV220" i="1"/>
  <c r="BV218" i="1" s="1"/>
  <c r="BU220" i="1"/>
  <c r="BT220" i="1"/>
  <c r="BT218" i="1" s="1"/>
  <c r="BS220" i="1"/>
  <c r="BR220" i="1"/>
  <c r="BR218" i="1" s="1"/>
  <c r="BQ220" i="1"/>
  <c r="BP220" i="1"/>
  <c r="BP218" i="1" s="1"/>
  <c r="BO220" i="1"/>
  <c r="BN220" i="1"/>
  <c r="BN218" i="1" s="1"/>
  <c r="BM220" i="1"/>
  <c r="BL220" i="1"/>
  <c r="BL218" i="1" s="1"/>
  <c r="BK220" i="1"/>
  <c r="BJ220" i="1"/>
  <c r="BJ218" i="1" s="1"/>
  <c r="BI220" i="1"/>
  <c r="BH220" i="1"/>
  <c r="BH218" i="1" s="1"/>
  <c r="BG220" i="1"/>
  <c r="BF220" i="1"/>
  <c r="BF218" i="1" s="1"/>
  <c r="BE220" i="1"/>
  <c r="BD220" i="1"/>
  <c r="BD218" i="1" s="1"/>
  <c r="BC220" i="1"/>
  <c r="BB220" i="1"/>
  <c r="BB218" i="1" s="1"/>
  <c r="BA220" i="1"/>
  <c r="AZ220" i="1"/>
  <c r="AZ218" i="1" s="1"/>
  <c r="AY220" i="1"/>
  <c r="AX220" i="1"/>
  <c r="AX218" i="1" s="1"/>
  <c r="AW220" i="1"/>
  <c r="AV220" i="1"/>
  <c r="AV218" i="1" s="1"/>
  <c r="AU220" i="1"/>
  <c r="AT220" i="1"/>
  <c r="AT218" i="1" s="1"/>
  <c r="AS220" i="1"/>
  <c r="AR220" i="1"/>
  <c r="AR218" i="1" s="1"/>
  <c r="AQ220" i="1"/>
  <c r="AP220" i="1"/>
  <c r="AP218" i="1" s="1"/>
  <c r="AO220" i="1"/>
  <c r="AN220" i="1"/>
  <c r="AN218" i="1" s="1"/>
  <c r="AM220" i="1"/>
  <c r="AL220" i="1"/>
  <c r="AL218" i="1" s="1"/>
  <c r="AK220" i="1"/>
  <c r="AJ220" i="1"/>
  <c r="AJ218" i="1" s="1"/>
  <c r="AI220" i="1"/>
  <c r="AH220" i="1"/>
  <c r="AH218" i="1" s="1"/>
  <c r="AG220" i="1"/>
  <c r="AF220" i="1"/>
  <c r="AF218" i="1" s="1"/>
  <c r="AE220" i="1"/>
  <c r="AD220" i="1"/>
  <c r="AD218" i="1" s="1"/>
  <c r="AC220" i="1"/>
  <c r="AB220" i="1"/>
  <c r="AB218" i="1" s="1"/>
  <c r="AA220" i="1"/>
  <c r="Z220" i="1"/>
  <c r="Z218" i="1" s="1"/>
  <c r="Y220" i="1"/>
  <c r="X220" i="1"/>
  <c r="X218" i="1" s="1"/>
  <c r="W220" i="1"/>
  <c r="V220" i="1"/>
  <c r="V218" i="1" s="1"/>
  <c r="U220" i="1"/>
  <c r="T220" i="1"/>
  <c r="T218" i="1" s="1"/>
  <c r="S220" i="1"/>
  <c r="R220" i="1"/>
  <c r="R218" i="1" s="1"/>
  <c r="Q220" i="1"/>
  <c r="P220" i="1"/>
  <c r="P218" i="1" s="1"/>
  <c r="O220" i="1"/>
  <c r="N220" i="1"/>
  <c r="N218" i="1" s="1"/>
  <c r="M220" i="1"/>
  <c r="L220" i="1"/>
  <c r="L218" i="1" s="1"/>
  <c r="K220" i="1"/>
  <c r="J220" i="1"/>
  <c r="CM220" i="1" s="1"/>
  <c r="CM219" i="1"/>
  <c r="J219" i="1"/>
  <c r="CG218" i="1"/>
  <c r="CE218" i="1"/>
  <c r="CC218" i="1"/>
  <c r="CA218" i="1"/>
  <c r="BY218" i="1"/>
  <c r="BW218" i="1"/>
  <c r="BU218" i="1"/>
  <c r="BS218" i="1"/>
  <c r="BQ218" i="1"/>
  <c r="BO218" i="1"/>
  <c r="BM218" i="1"/>
  <c r="BK218" i="1"/>
  <c r="BI218" i="1"/>
  <c r="BG218" i="1"/>
  <c r="BE218" i="1"/>
  <c r="BC218" i="1"/>
  <c r="BA218" i="1"/>
  <c r="AY218" i="1"/>
  <c r="AW218" i="1"/>
  <c r="AU218" i="1"/>
  <c r="AS218" i="1"/>
  <c r="AQ218" i="1"/>
  <c r="AO218" i="1"/>
  <c r="AM218" i="1"/>
  <c r="AK218" i="1"/>
  <c r="AI218" i="1"/>
  <c r="AG218" i="1"/>
  <c r="AE218" i="1"/>
  <c r="AC218" i="1"/>
  <c r="AA218" i="1"/>
  <c r="Y218" i="1"/>
  <c r="W218" i="1"/>
  <c r="U218" i="1"/>
  <c r="S218" i="1"/>
  <c r="Q218" i="1"/>
  <c r="O218" i="1"/>
  <c r="M218" i="1"/>
  <c r="K218" i="1"/>
  <c r="CG217" i="1"/>
  <c r="CE217" i="1"/>
  <c r="CC217" i="1"/>
  <c r="CA217" i="1"/>
  <c r="BY217" i="1"/>
  <c r="BW217" i="1"/>
  <c r="BU217" i="1"/>
  <c r="BS217" i="1"/>
  <c r="BQ217" i="1"/>
  <c r="BO217" i="1"/>
  <c r="BM217" i="1"/>
  <c r="BK217" i="1"/>
  <c r="BI217" i="1"/>
  <c r="BG217" i="1"/>
  <c r="BE217" i="1"/>
  <c r="BC217" i="1"/>
  <c r="BA217" i="1"/>
  <c r="AY217" i="1"/>
  <c r="AW217" i="1"/>
  <c r="AU217" i="1"/>
  <c r="AS217" i="1"/>
  <c r="AQ217" i="1"/>
  <c r="AO217" i="1"/>
  <c r="AM217" i="1"/>
  <c r="AK217" i="1"/>
  <c r="AI217" i="1"/>
  <c r="AG217" i="1"/>
  <c r="AE217" i="1"/>
  <c r="AC217" i="1"/>
  <c r="AA217" i="1"/>
  <c r="Y217" i="1"/>
  <c r="W217" i="1"/>
  <c r="U217" i="1"/>
  <c r="S217" i="1"/>
  <c r="Q217" i="1"/>
  <c r="O217" i="1"/>
  <c r="M217" i="1"/>
  <c r="K217" i="1"/>
  <c r="J215" i="1"/>
  <c r="CM215" i="1" s="1"/>
  <c r="CM214" i="1"/>
  <c r="J214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 s="1"/>
  <c r="CM213" i="1" s="1"/>
  <c r="J212" i="1"/>
  <c r="CM212" i="1" s="1"/>
  <c r="CM211" i="1"/>
  <c r="J211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 s="1"/>
  <c r="CM210" i="1" s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 s="1"/>
  <c r="CM209" i="1" s="1"/>
  <c r="CM207" i="1"/>
  <c r="J207" i="1"/>
  <c r="J206" i="1"/>
  <c r="CM206" i="1" s="1"/>
  <c r="J205" i="1"/>
  <c r="J204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CM203" i="1" s="1"/>
  <c r="CM202" i="1"/>
  <c r="J202" i="1"/>
  <c r="J201" i="1"/>
  <c r="CM201" i="1" s="1"/>
  <c r="J200" i="1"/>
  <c r="J199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CM198" i="1" s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CM197" i="1" s="1"/>
  <c r="J195" i="1"/>
  <c r="J194" i="1"/>
  <c r="J193" i="1"/>
  <c r="J192" i="1"/>
  <c r="CG191" i="1"/>
  <c r="CG189" i="1" s="1"/>
  <c r="CF191" i="1"/>
  <c r="CE191" i="1"/>
  <c r="CE189" i="1" s="1"/>
  <c r="CD191" i="1"/>
  <c r="CC191" i="1"/>
  <c r="CC189" i="1" s="1"/>
  <c r="CB191" i="1"/>
  <c r="CA191" i="1"/>
  <c r="CA189" i="1" s="1"/>
  <c r="BZ191" i="1"/>
  <c r="BY191" i="1"/>
  <c r="BY189" i="1" s="1"/>
  <c r="BX191" i="1"/>
  <c r="BW191" i="1"/>
  <c r="BW189" i="1" s="1"/>
  <c r="BV191" i="1"/>
  <c r="BU191" i="1"/>
  <c r="BU189" i="1" s="1"/>
  <c r="BT191" i="1"/>
  <c r="BS191" i="1"/>
  <c r="BS189" i="1" s="1"/>
  <c r="BR191" i="1"/>
  <c r="BQ191" i="1"/>
  <c r="BQ189" i="1" s="1"/>
  <c r="BP191" i="1"/>
  <c r="BO191" i="1"/>
  <c r="BO189" i="1" s="1"/>
  <c r="BN191" i="1"/>
  <c r="BM191" i="1"/>
  <c r="BM189" i="1" s="1"/>
  <c r="BL191" i="1"/>
  <c r="BK191" i="1"/>
  <c r="BK189" i="1" s="1"/>
  <c r="BJ191" i="1"/>
  <c r="BI191" i="1"/>
  <c r="BI189" i="1" s="1"/>
  <c r="BH191" i="1"/>
  <c r="BG191" i="1"/>
  <c r="BG189" i="1" s="1"/>
  <c r="BF191" i="1"/>
  <c r="BE191" i="1"/>
  <c r="BE189" i="1" s="1"/>
  <c r="BD191" i="1"/>
  <c r="BC191" i="1"/>
  <c r="BC189" i="1" s="1"/>
  <c r="BB191" i="1"/>
  <c r="BA191" i="1"/>
  <c r="BA189" i="1" s="1"/>
  <c r="AZ191" i="1"/>
  <c r="AY191" i="1"/>
  <c r="AY189" i="1" s="1"/>
  <c r="AX191" i="1"/>
  <c r="AW191" i="1"/>
  <c r="AW189" i="1" s="1"/>
  <c r="AV191" i="1"/>
  <c r="AU191" i="1"/>
  <c r="AU189" i="1" s="1"/>
  <c r="AT191" i="1"/>
  <c r="AS191" i="1"/>
  <c r="AS189" i="1" s="1"/>
  <c r="AR191" i="1"/>
  <c r="AQ191" i="1"/>
  <c r="AQ189" i="1" s="1"/>
  <c r="AP191" i="1"/>
  <c r="AO191" i="1"/>
  <c r="AO189" i="1" s="1"/>
  <c r="AN191" i="1"/>
  <c r="AM191" i="1"/>
  <c r="AM189" i="1" s="1"/>
  <c r="AL191" i="1"/>
  <c r="AK191" i="1"/>
  <c r="AK189" i="1" s="1"/>
  <c r="AJ191" i="1"/>
  <c r="AI191" i="1"/>
  <c r="AI189" i="1" s="1"/>
  <c r="AH191" i="1"/>
  <c r="AG191" i="1"/>
  <c r="AG189" i="1" s="1"/>
  <c r="AF191" i="1"/>
  <c r="AE191" i="1"/>
  <c r="AE189" i="1" s="1"/>
  <c r="AD191" i="1"/>
  <c r="AC191" i="1"/>
  <c r="AC189" i="1" s="1"/>
  <c r="AB191" i="1"/>
  <c r="AA191" i="1"/>
  <c r="AA189" i="1" s="1"/>
  <c r="Z191" i="1"/>
  <c r="Y191" i="1"/>
  <c r="Y189" i="1" s="1"/>
  <c r="X191" i="1"/>
  <c r="W191" i="1"/>
  <c r="W189" i="1" s="1"/>
  <c r="V191" i="1"/>
  <c r="U191" i="1"/>
  <c r="U189" i="1" s="1"/>
  <c r="T191" i="1"/>
  <c r="S191" i="1"/>
  <c r="S189" i="1" s="1"/>
  <c r="R191" i="1"/>
  <c r="Q191" i="1"/>
  <c r="Q189" i="1" s="1"/>
  <c r="P191" i="1"/>
  <c r="O191" i="1"/>
  <c r="O189" i="1" s="1"/>
  <c r="N191" i="1"/>
  <c r="M191" i="1"/>
  <c r="M189" i="1" s="1"/>
  <c r="L191" i="1"/>
  <c r="K191" i="1"/>
  <c r="J190" i="1"/>
  <c r="CM190" i="1" s="1"/>
  <c r="CF189" i="1"/>
  <c r="CD189" i="1"/>
  <c r="CB189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7" i="1"/>
  <c r="CM187" i="1" s="1"/>
  <c r="J186" i="1"/>
  <c r="J185" i="1"/>
  <c r="J184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 s="1"/>
  <c r="J182" i="1"/>
  <c r="J181" i="1"/>
  <c r="J180" i="1"/>
  <c r="J179" i="1"/>
  <c r="J178" i="1"/>
  <c r="J177" i="1"/>
  <c r="CG176" i="1"/>
  <c r="CF176" i="1"/>
  <c r="CF175" i="1" s="1"/>
  <c r="CE176" i="1"/>
  <c r="CD176" i="1"/>
  <c r="CD175" i="1" s="1"/>
  <c r="CC176" i="1"/>
  <c r="CB176" i="1"/>
  <c r="CB175" i="1" s="1"/>
  <c r="CA176" i="1"/>
  <c r="BZ176" i="1"/>
  <c r="BZ175" i="1" s="1"/>
  <c r="BY176" i="1"/>
  <c r="BX176" i="1"/>
  <c r="BX175" i="1" s="1"/>
  <c r="BW176" i="1"/>
  <c r="BV176" i="1"/>
  <c r="BV175" i="1" s="1"/>
  <c r="BU176" i="1"/>
  <c r="BT176" i="1"/>
  <c r="BT175" i="1" s="1"/>
  <c r="BS176" i="1"/>
  <c r="BR176" i="1"/>
  <c r="BR175" i="1" s="1"/>
  <c r="BQ176" i="1"/>
  <c r="BP176" i="1"/>
  <c r="BP175" i="1" s="1"/>
  <c r="BO176" i="1"/>
  <c r="BN176" i="1"/>
  <c r="BN175" i="1" s="1"/>
  <c r="BM176" i="1"/>
  <c r="BL176" i="1"/>
  <c r="BL175" i="1" s="1"/>
  <c r="BK176" i="1"/>
  <c r="BJ176" i="1"/>
  <c r="BJ175" i="1" s="1"/>
  <c r="BI176" i="1"/>
  <c r="BH176" i="1"/>
  <c r="BH175" i="1" s="1"/>
  <c r="BG176" i="1"/>
  <c r="BF176" i="1"/>
  <c r="BF175" i="1" s="1"/>
  <c r="BE176" i="1"/>
  <c r="BD176" i="1"/>
  <c r="BD175" i="1" s="1"/>
  <c r="BC176" i="1"/>
  <c r="BB176" i="1"/>
  <c r="BB175" i="1" s="1"/>
  <c r="BA176" i="1"/>
  <c r="AZ176" i="1"/>
  <c r="AZ175" i="1" s="1"/>
  <c r="AY176" i="1"/>
  <c r="AX176" i="1"/>
  <c r="AX175" i="1" s="1"/>
  <c r="AW176" i="1"/>
  <c r="AV176" i="1"/>
  <c r="AV175" i="1" s="1"/>
  <c r="AU176" i="1"/>
  <c r="AT176" i="1"/>
  <c r="AT175" i="1" s="1"/>
  <c r="AS176" i="1"/>
  <c r="AR176" i="1"/>
  <c r="AR175" i="1" s="1"/>
  <c r="AQ176" i="1"/>
  <c r="AP176" i="1"/>
  <c r="AP175" i="1" s="1"/>
  <c r="AO176" i="1"/>
  <c r="AN176" i="1"/>
  <c r="AN175" i="1" s="1"/>
  <c r="AM176" i="1"/>
  <c r="AL176" i="1"/>
  <c r="AL175" i="1" s="1"/>
  <c r="AK176" i="1"/>
  <c r="AJ176" i="1"/>
  <c r="AJ175" i="1" s="1"/>
  <c r="AI176" i="1"/>
  <c r="AH176" i="1"/>
  <c r="AH175" i="1" s="1"/>
  <c r="AG176" i="1"/>
  <c r="AF176" i="1"/>
  <c r="AF175" i="1" s="1"/>
  <c r="AE176" i="1"/>
  <c r="AD176" i="1"/>
  <c r="AD175" i="1" s="1"/>
  <c r="AC176" i="1"/>
  <c r="AB176" i="1"/>
  <c r="AB175" i="1" s="1"/>
  <c r="AA176" i="1"/>
  <c r="Z176" i="1"/>
  <c r="Z175" i="1" s="1"/>
  <c r="Y176" i="1"/>
  <c r="X176" i="1"/>
  <c r="X175" i="1" s="1"/>
  <c r="W176" i="1"/>
  <c r="V176" i="1"/>
  <c r="V175" i="1" s="1"/>
  <c r="U176" i="1"/>
  <c r="T176" i="1"/>
  <c r="T175" i="1" s="1"/>
  <c r="S176" i="1"/>
  <c r="R176" i="1"/>
  <c r="R175" i="1" s="1"/>
  <c r="Q176" i="1"/>
  <c r="P176" i="1"/>
  <c r="P175" i="1" s="1"/>
  <c r="O176" i="1"/>
  <c r="N176" i="1"/>
  <c r="N175" i="1" s="1"/>
  <c r="M176" i="1"/>
  <c r="L176" i="1"/>
  <c r="L175" i="1" s="1"/>
  <c r="K176" i="1"/>
  <c r="J176" i="1"/>
  <c r="CG175" i="1"/>
  <c r="CE175" i="1"/>
  <c r="CC175" i="1"/>
  <c r="CA175" i="1"/>
  <c r="BY175" i="1"/>
  <c r="BW175" i="1"/>
  <c r="BU175" i="1"/>
  <c r="BS175" i="1"/>
  <c r="BQ175" i="1"/>
  <c r="BO175" i="1"/>
  <c r="BM175" i="1"/>
  <c r="BK175" i="1"/>
  <c r="BI175" i="1"/>
  <c r="BG175" i="1"/>
  <c r="BE175" i="1"/>
  <c r="BC175" i="1"/>
  <c r="BA175" i="1"/>
  <c r="AY175" i="1"/>
  <c r="AW175" i="1"/>
  <c r="AU175" i="1"/>
  <c r="AS175" i="1"/>
  <c r="AQ175" i="1"/>
  <c r="AO175" i="1"/>
  <c r="AM175" i="1"/>
  <c r="AK175" i="1"/>
  <c r="AI175" i="1"/>
  <c r="AG175" i="1"/>
  <c r="AE175" i="1"/>
  <c r="AC175" i="1"/>
  <c r="AA175" i="1"/>
  <c r="Y175" i="1"/>
  <c r="W175" i="1"/>
  <c r="U175" i="1"/>
  <c r="S175" i="1"/>
  <c r="Q175" i="1"/>
  <c r="O175" i="1"/>
  <c r="M175" i="1"/>
  <c r="K175" i="1"/>
  <c r="J175" i="1" s="1"/>
  <c r="J174" i="1"/>
  <c r="J173" i="1"/>
  <c r="J172" i="1"/>
  <c r="CM172" i="1" s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CM171" i="1" s="1"/>
  <c r="CM170" i="1"/>
  <c r="J170" i="1"/>
  <c r="J169" i="1"/>
  <c r="CM169" i="1" s="1"/>
  <c r="J168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CM167" i="1" s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CM166" i="1" s="1"/>
  <c r="CM165" i="1"/>
  <c r="J165" i="1"/>
  <c r="J164" i="1"/>
  <c r="CM164" i="1" s="1"/>
  <c r="CM163" i="1"/>
  <c r="J163" i="1"/>
  <c r="J162" i="1"/>
  <c r="CM162" i="1" s="1"/>
  <c r="H162" i="1"/>
  <c r="J161" i="1"/>
  <c r="J160" i="1"/>
  <c r="J159" i="1"/>
  <c r="CM159" i="1" s="1"/>
  <c r="CG158" i="1"/>
  <c r="CF158" i="1"/>
  <c r="CF157" i="1" s="1"/>
  <c r="CF156" i="1" s="1"/>
  <c r="CF155" i="1" s="1"/>
  <c r="CE158" i="1"/>
  <c r="CD158" i="1"/>
  <c r="CD157" i="1" s="1"/>
  <c r="CD156" i="1" s="1"/>
  <c r="CC158" i="1"/>
  <c r="CB158" i="1"/>
  <c r="CB157" i="1" s="1"/>
  <c r="CB156" i="1" s="1"/>
  <c r="CB155" i="1" s="1"/>
  <c r="CA158" i="1"/>
  <c r="BZ158" i="1"/>
  <c r="BZ157" i="1" s="1"/>
  <c r="BZ156" i="1" s="1"/>
  <c r="BY158" i="1"/>
  <c r="BX158" i="1"/>
  <c r="BX157" i="1" s="1"/>
  <c r="BX156" i="1" s="1"/>
  <c r="BX155" i="1" s="1"/>
  <c r="BW158" i="1"/>
  <c r="BV158" i="1"/>
  <c r="BV157" i="1" s="1"/>
  <c r="BV156" i="1" s="1"/>
  <c r="BU158" i="1"/>
  <c r="BT158" i="1"/>
  <c r="BT157" i="1" s="1"/>
  <c r="BT156" i="1" s="1"/>
  <c r="BT155" i="1" s="1"/>
  <c r="BS158" i="1"/>
  <c r="BR158" i="1"/>
  <c r="BR157" i="1" s="1"/>
  <c r="BR156" i="1" s="1"/>
  <c r="BQ158" i="1"/>
  <c r="BP158" i="1"/>
  <c r="BP157" i="1" s="1"/>
  <c r="BP156" i="1" s="1"/>
  <c r="BP155" i="1" s="1"/>
  <c r="BO158" i="1"/>
  <c r="BN158" i="1"/>
  <c r="BN157" i="1" s="1"/>
  <c r="BN156" i="1" s="1"/>
  <c r="BM158" i="1"/>
  <c r="BL158" i="1"/>
  <c r="BL157" i="1" s="1"/>
  <c r="BL156" i="1" s="1"/>
  <c r="BL155" i="1" s="1"/>
  <c r="BK158" i="1"/>
  <c r="BJ158" i="1"/>
  <c r="BJ157" i="1" s="1"/>
  <c r="BJ156" i="1" s="1"/>
  <c r="BI158" i="1"/>
  <c r="BH158" i="1"/>
  <c r="BH157" i="1" s="1"/>
  <c r="BH156" i="1" s="1"/>
  <c r="BH155" i="1" s="1"/>
  <c r="BG158" i="1"/>
  <c r="BF158" i="1"/>
  <c r="BF157" i="1" s="1"/>
  <c r="BF156" i="1" s="1"/>
  <c r="BE158" i="1"/>
  <c r="BD158" i="1"/>
  <c r="BD157" i="1" s="1"/>
  <c r="BD156" i="1" s="1"/>
  <c r="BD155" i="1" s="1"/>
  <c r="BC158" i="1"/>
  <c r="BB158" i="1"/>
  <c r="BB157" i="1" s="1"/>
  <c r="BB156" i="1" s="1"/>
  <c r="BA158" i="1"/>
  <c r="AZ158" i="1"/>
  <c r="AZ157" i="1" s="1"/>
  <c r="AZ156" i="1" s="1"/>
  <c r="AZ155" i="1" s="1"/>
  <c r="AY158" i="1"/>
  <c r="AX158" i="1"/>
  <c r="AX157" i="1" s="1"/>
  <c r="AX156" i="1" s="1"/>
  <c r="AW158" i="1"/>
  <c r="AV158" i="1"/>
  <c r="AV157" i="1" s="1"/>
  <c r="AV156" i="1" s="1"/>
  <c r="AV155" i="1" s="1"/>
  <c r="AU158" i="1"/>
  <c r="AT158" i="1"/>
  <c r="AT157" i="1" s="1"/>
  <c r="AT156" i="1" s="1"/>
  <c r="AS158" i="1"/>
  <c r="AR158" i="1"/>
  <c r="AR157" i="1" s="1"/>
  <c r="AR156" i="1" s="1"/>
  <c r="AR155" i="1" s="1"/>
  <c r="AQ158" i="1"/>
  <c r="AP158" i="1"/>
  <c r="AP157" i="1" s="1"/>
  <c r="AP156" i="1" s="1"/>
  <c r="AO158" i="1"/>
  <c r="AN158" i="1"/>
  <c r="AN157" i="1" s="1"/>
  <c r="AN156" i="1" s="1"/>
  <c r="AN155" i="1" s="1"/>
  <c r="AM158" i="1"/>
  <c r="AL158" i="1"/>
  <c r="AL157" i="1" s="1"/>
  <c r="AL156" i="1" s="1"/>
  <c r="AK158" i="1"/>
  <c r="AJ158" i="1"/>
  <c r="AJ157" i="1" s="1"/>
  <c r="AJ156" i="1" s="1"/>
  <c r="AJ155" i="1" s="1"/>
  <c r="AI158" i="1"/>
  <c r="AH158" i="1"/>
  <c r="AH157" i="1" s="1"/>
  <c r="AH156" i="1" s="1"/>
  <c r="AG158" i="1"/>
  <c r="AF158" i="1"/>
  <c r="AF157" i="1" s="1"/>
  <c r="AF156" i="1" s="1"/>
  <c r="AF155" i="1" s="1"/>
  <c r="AE158" i="1"/>
  <c r="AD158" i="1"/>
  <c r="AD157" i="1" s="1"/>
  <c r="AD156" i="1" s="1"/>
  <c r="AC158" i="1"/>
  <c r="AB158" i="1"/>
  <c r="AB157" i="1" s="1"/>
  <c r="AB156" i="1" s="1"/>
  <c r="AB155" i="1" s="1"/>
  <c r="AA158" i="1"/>
  <c r="Z158" i="1"/>
  <c r="Z157" i="1" s="1"/>
  <c r="Z156" i="1" s="1"/>
  <c r="Y158" i="1"/>
  <c r="X158" i="1"/>
  <c r="X157" i="1" s="1"/>
  <c r="X156" i="1" s="1"/>
  <c r="X155" i="1" s="1"/>
  <c r="W158" i="1"/>
  <c r="V158" i="1"/>
  <c r="V157" i="1" s="1"/>
  <c r="V156" i="1" s="1"/>
  <c r="U158" i="1"/>
  <c r="T158" i="1"/>
  <c r="T157" i="1" s="1"/>
  <c r="T156" i="1" s="1"/>
  <c r="T155" i="1" s="1"/>
  <c r="S158" i="1"/>
  <c r="R158" i="1"/>
  <c r="R157" i="1" s="1"/>
  <c r="R156" i="1" s="1"/>
  <c r="Q158" i="1"/>
  <c r="P158" i="1"/>
  <c r="P157" i="1" s="1"/>
  <c r="P156" i="1" s="1"/>
  <c r="P155" i="1" s="1"/>
  <c r="O158" i="1"/>
  <c r="N158" i="1"/>
  <c r="N157" i="1" s="1"/>
  <c r="N156" i="1" s="1"/>
  <c r="M158" i="1"/>
  <c r="L158" i="1"/>
  <c r="L157" i="1" s="1"/>
  <c r="L156" i="1" s="1"/>
  <c r="L155" i="1" s="1"/>
  <c r="K158" i="1"/>
  <c r="J158" i="1"/>
  <c r="CM158" i="1" s="1"/>
  <c r="H158" i="1"/>
  <c r="CG157" i="1"/>
  <c r="CE157" i="1"/>
  <c r="CE156" i="1" s="1"/>
  <c r="CE155" i="1" s="1"/>
  <c r="CC157" i="1"/>
  <c r="CA157" i="1"/>
  <c r="CA156" i="1" s="1"/>
  <c r="CA155" i="1" s="1"/>
  <c r="BY157" i="1"/>
  <c r="BW157" i="1"/>
  <c r="BW156" i="1" s="1"/>
  <c r="BW155" i="1" s="1"/>
  <c r="BU157" i="1"/>
  <c r="BS157" i="1"/>
  <c r="BS156" i="1" s="1"/>
  <c r="BS155" i="1" s="1"/>
  <c r="BQ157" i="1"/>
  <c r="BO157" i="1"/>
  <c r="BO156" i="1" s="1"/>
  <c r="BO155" i="1" s="1"/>
  <c r="BM157" i="1"/>
  <c r="BK157" i="1"/>
  <c r="BK156" i="1" s="1"/>
  <c r="BK155" i="1" s="1"/>
  <c r="BI157" i="1"/>
  <c r="BG157" i="1"/>
  <c r="BG156" i="1" s="1"/>
  <c r="BG155" i="1" s="1"/>
  <c r="BE157" i="1"/>
  <c r="BC157" i="1"/>
  <c r="BC156" i="1" s="1"/>
  <c r="BC155" i="1" s="1"/>
  <c r="BA157" i="1"/>
  <c r="AY157" i="1"/>
  <c r="AY156" i="1" s="1"/>
  <c r="AY155" i="1" s="1"/>
  <c r="AW157" i="1"/>
  <c r="AU157" i="1"/>
  <c r="AU156" i="1" s="1"/>
  <c r="AU155" i="1" s="1"/>
  <c r="AS157" i="1"/>
  <c r="AQ157" i="1"/>
  <c r="AQ156" i="1" s="1"/>
  <c r="AQ155" i="1" s="1"/>
  <c r="AO157" i="1"/>
  <c r="AM157" i="1"/>
  <c r="AM156" i="1" s="1"/>
  <c r="AM155" i="1" s="1"/>
  <c r="AK157" i="1"/>
  <c r="AI157" i="1"/>
  <c r="AI156" i="1" s="1"/>
  <c r="AI155" i="1" s="1"/>
  <c r="AG157" i="1"/>
  <c r="AE157" i="1"/>
  <c r="AE156" i="1" s="1"/>
  <c r="AE155" i="1" s="1"/>
  <c r="AC157" i="1"/>
  <c r="AA157" i="1"/>
  <c r="AA156" i="1" s="1"/>
  <c r="AA155" i="1" s="1"/>
  <c r="Y157" i="1"/>
  <c r="W157" i="1"/>
  <c r="W156" i="1" s="1"/>
  <c r="W155" i="1" s="1"/>
  <c r="U157" i="1"/>
  <c r="S157" i="1"/>
  <c r="S156" i="1" s="1"/>
  <c r="S155" i="1" s="1"/>
  <c r="Q157" i="1"/>
  <c r="O157" i="1"/>
  <c r="O156" i="1" s="1"/>
  <c r="O155" i="1" s="1"/>
  <c r="M157" i="1"/>
  <c r="K157" i="1"/>
  <c r="J157" i="1" s="1"/>
  <c r="CM157" i="1" s="1"/>
  <c r="CG156" i="1"/>
  <c r="CG155" i="1" s="1"/>
  <c r="CC156" i="1"/>
  <c r="CC155" i="1" s="1"/>
  <c r="BY156" i="1"/>
  <c r="BY155" i="1" s="1"/>
  <c r="BU156" i="1"/>
  <c r="BU155" i="1" s="1"/>
  <c r="BQ156" i="1"/>
  <c r="BQ155" i="1" s="1"/>
  <c r="BM156" i="1"/>
  <c r="BM155" i="1" s="1"/>
  <c r="BI156" i="1"/>
  <c r="BI155" i="1" s="1"/>
  <c r="BE156" i="1"/>
  <c r="BE155" i="1" s="1"/>
  <c r="BA156" i="1"/>
  <c r="BA155" i="1" s="1"/>
  <c r="AW156" i="1"/>
  <c r="AW155" i="1" s="1"/>
  <c r="AS156" i="1"/>
  <c r="AS155" i="1" s="1"/>
  <c r="AO156" i="1"/>
  <c r="AO155" i="1" s="1"/>
  <c r="AK156" i="1"/>
  <c r="AK155" i="1" s="1"/>
  <c r="AG156" i="1"/>
  <c r="AG155" i="1" s="1"/>
  <c r="AC156" i="1"/>
  <c r="AC155" i="1" s="1"/>
  <c r="Y156" i="1"/>
  <c r="Y155" i="1" s="1"/>
  <c r="U156" i="1"/>
  <c r="U155" i="1" s="1"/>
  <c r="Q156" i="1"/>
  <c r="Q155" i="1" s="1"/>
  <c r="M156" i="1"/>
  <c r="M155" i="1" s="1"/>
  <c r="CD155" i="1"/>
  <c r="BZ155" i="1"/>
  <c r="BV155" i="1"/>
  <c r="BR155" i="1"/>
  <c r="BN155" i="1"/>
  <c r="BJ155" i="1"/>
  <c r="BF155" i="1"/>
  <c r="BB155" i="1"/>
  <c r="AX155" i="1"/>
  <c r="AT155" i="1"/>
  <c r="AP155" i="1"/>
  <c r="AL155" i="1"/>
  <c r="AH155" i="1"/>
  <c r="AD155" i="1"/>
  <c r="Z155" i="1"/>
  <c r="V155" i="1"/>
  <c r="R155" i="1"/>
  <c r="N155" i="1"/>
  <c r="CM154" i="1"/>
  <c r="CM153" i="1"/>
  <c r="J153" i="1"/>
  <c r="H153" i="1"/>
  <c r="J152" i="1"/>
  <c r="H152" i="1"/>
  <c r="J151" i="1"/>
  <c r="CM151" i="1" s="1"/>
  <c r="H151" i="1"/>
  <c r="J150" i="1"/>
  <c r="CM150" i="1" s="1"/>
  <c r="H150" i="1"/>
  <c r="CG149" i="1"/>
  <c r="CG135" i="1" s="1"/>
  <c r="CF149" i="1"/>
  <c r="CE149" i="1"/>
  <c r="CE135" i="1" s="1"/>
  <c r="CD149" i="1"/>
  <c r="CC149" i="1"/>
  <c r="CC135" i="1" s="1"/>
  <c r="CB149" i="1"/>
  <c r="CA149" i="1"/>
  <c r="CA135" i="1" s="1"/>
  <c r="BZ149" i="1"/>
  <c r="BY149" i="1"/>
  <c r="BY135" i="1" s="1"/>
  <c r="BX149" i="1"/>
  <c r="BW149" i="1"/>
  <c r="BW135" i="1" s="1"/>
  <c r="BV149" i="1"/>
  <c r="BU149" i="1"/>
  <c r="BU135" i="1" s="1"/>
  <c r="BT149" i="1"/>
  <c r="BS149" i="1"/>
  <c r="BS135" i="1" s="1"/>
  <c r="BR149" i="1"/>
  <c r="BQ149" i="1"/>
  <c r="BQ135" i="1" s="1"/>
  <c r="BP149" i="1"/>
  <c r="BO149" i="1"/>
  <c r="BO135" i="1" s="1"/>
  <c r="BN149" i="1"/>
  <c r="BM149" i="1"/>
  <c r="BM135" i="1" s="1"/>
  <c r="BL149" i="1"/>
  <c r="BK149" i="1"/>
  <c r="BK135" i="1" s="1"/>
  <c r="BJ149" i="1"/>
  <c r="BI149" i="1"/>
  <c r="BI135" i="1" s="1"/>
  <c r="BH149" i="1"/>
  <c r="BG149" i="1"/>
  <c r="BG135" i="1" s="1"/>
  <c r="BF149" i="1"/>
  <c r="BE149" i="1"/>
  <c r="BE135" i="1" s="1"/>
  <c r="BD149" i="1"/>
  <c r="BC149" i="1"/>
  <c r="BC135" i="1" s="1"/>
  <c r="BB149" i="1"/>
  <c r="BA149" i="1"/>
  <c r="BA135" i="1" s="1"/>
  <c r="AZ149" i="1"/>
  <c r="AY149" i="1"/>
  <c r="AY135" i="1" s="1"/>
  <c r="AX149" i="1"/>
  <c r="AW149" i="1"/>
  <c r="AW135" i="1" s="1"/>
  <c r="AV149" i="1"/>
  <c r="AU149" i="1"/>
  <c r="AU135" i="1" s="1"/>
  <c r="AT149" i="1"/>
  <c r="AS149" i="1"/>
  <c r="AS135" i="1" s="1"/>
  <c r="AR149" i="1"/>
  <c r="AQ149" i="1"/>
  <c r="AQ135" i="1" s="1"/>
  <c r="AP149" i="1"/>
  <c r="AO149" i="1"/>
  <c r="AO135" i="1" s="1"/>
  <c r="AN149" i="1"/>
  <c r="AM149" i="1"/>
  <c r="AM135" i="1" s="1"/>
  <c r="AL149" i="1"/>
  <c r="J149" i="1"/>
  <c r="CM149" i="1" s="1"/>
  <c r="CM148" i="1"/>
  <c r="J148" i="1"/>
  <c r="H148" i="1"/>
  <c r="CM147" i="1"/>
  <c r="J147" i="1"/>
  <c r="H147" i="1"/>
  <c r="CM146" i="1"/>
  <c r="J146" i="1"/>
  <c r="H146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K145" i="1"/>
  <c r="J144" i="1"/>
  <c r="CM144" i="1" s="1"/>
  <c r="J143" i="1"/>
  <c r="H143" i="1"/>
  <c r="CM142" i="1"/>
  <c r="J142" i="1"/>
  <c r="H142" i="1"/>
  <c r="CM141" i="1"/>
  <c r="J141" i="1"/>
  <c r="H141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J140" i="1"/>
  <c r="CM140" i="1" s="1"/>
  <c r="CM139" i="1"/>
  <c r="J139" i="1"/>
  <c r="H139" i="1"/>
  <c r="H144" i="1" s="1"/>
  <c r="CM138" i="1"/>
  <c r="J138" i="1"/>
  <c r="H138" i="1"/>
  <c r="CM137" i="1"/>
  <c r="J137" i="1"/>
  <c r="H137" i="1"/>
  <c r="CG136" i="1"/>
  <c r="CF136" i="1"/>
  <c r="CE136" i="1"/>
  <c r="CD136" i="1"/>
  <c r="CD135" i="1" s="1"/>
  <c r="CC136" i="1"/>
  <c r="CB136" i="1"/>
  <c r="CA136" i="1"/>
  <c r="BZ136" i="1"/>
  <c r="BZ135" i="1" s="1"/>
  <c r="BY136" i="1"/>
  <c r="BX136" i="1"/>
  <c r="BW136" i="1"/>
  <c r="BV136" i="1"/>
  <c r="BV135" i="1" s="1"/>
  <c r="BU136" i="1"/>
  <c r="BT136" i="1"/>
  <c r="BS136" i="1"/>
  <c r="BR136" i="1"/>
  <c r="BR135" i="1" s="1"/>
  <c r="BQ136" i="1"/>
  <c r="BP136" i="1"/>
  <c r="BO136" i="1"/>
  <c r="BN136" i="1"/>
  <c r="BN135" i="1" s="1"/>
  <c r="BM136" i="1"/>
  <c r="BL136" i="1"/>
  <c r="BK136" i="1"/>
  <c r="BJ136" i="1"/>
  <c r="BJ135" i="1" s="1"/>
  <c r="BI136" i="1"/>
  <c r="BH136" i="1"/>
  <c r="BG136" i="1"/>
  <c r="BF136" i="1"/>
  <c r="BF135" i="1" s="1"/>
  <c r="BE136" i="1"/>
  <c r="BD136" i="1"/>
  <c r="BC136" i="1"/>
  <c r="BB136" i="1"/>
  <c r="BB135" i="1" s="1"/>
  <c r="BA136" i="1"/>
  <c r="AZ136" i="1"/>
  <c r="AY136" i="1"/>
  <c r="AX136" i="1"/>
  <c r="AX135" i="1" s="1"/>
  <c r="AW136" i="1"/>
  <c r="AV136" i="1"/>
  <c r="AU136" i="1"/>
  <c r="AT136" i="1"/>
  <c r="AT135" i="1" s="1"/>
  <c r="AS136" i="1"/>
  <c r="AR136" i="1"/>
  <c r="AQ136" i="1"/>
  <c r="AP136" i="1"/>
  <c r="AP135" i="1" s="1"/>
  <c r="AO136" i="1"/>
  <c r="AN136" i="1"/>
  <c r="AM136" i="1"/>
  <c r="AL136" i="1"/>
  <c r="AL135" i="1" s="1"/>
  <c r="AK136" i="1"/>
  <c r="AJ136" i="1"/>
  <c r="AJ135" i="1" s="1"/>
  <c r="AI136" i="1"/>
  <c r="AH136" i="1"/>
  <c r="AH135" i="1" s="1"/>
  <c r="AG136" i="1"/>
  <c r="AF136" i="1"/>
  <c r="AF135" i="1" s="1"/>
  <c r="AE136" i="1"/>
  <c r="AD136" i="1"/>
  <c r="AD135" i="1" s="1"/>
  <c r="AC136" i="1"/>
  <c r="AB136" i="1"/>
  <c r="AB135" i="1" s="1"/>
  <c r="AA136" i="1"/>
  <c r="Z136" i="1"/>
  <c r="Z135" i="1" s="1"/>
  <c r="Y136" i="1"/>
  <c r="X136" i="1"/>
  <c r="X135" i="1" s="1"/>
  <c r="W136" i="1"/>
  <c r="V136" i="1"/>
  <c r="V135" i="1" s="1"/>
  <c r="U136" i="1"/>
  <c r="T136" i="1"/>
  <c r="T135" i="1" s="1"/>
  <c r="S136" i="1"/>
  <c r="R136" i="1"/>
  <c r="R135" i="1" s="1"/>
  <c r="Q136" i="1"/>
  <c r="P136" i="1"/>
  <c r="P135" i="1" s="1"/>
  <c r="O136" i="1"/>
  <c r="N136" i="1"/>
  <c r="N135" i="1" s="1"/>
  <c r="M136" i="1"/>
  <c r="L136" i="1"/>
  <c r="L135" i="1" s="1"/>
  <c r="K136" i="1"/>
  <c r="J136" i="1"/>
  <c r="CM136" i="1" s="1"/>
  <c r="CF135" i="1"/>
  <c r="CB135" i="1"/>
  <c r="BX135" i="1"/>
  <c r="BT135" i="1"/>
  <c r="BP135" i="1"/>
  <c r="BL135" i="1"/>
  <c r="BH135" i="1"/>
  <c r="BD135" i="1"/>
  <c r="AZ135" i="1"/>
  <c r="AV135" i="1"/>
  <c r="AR135" i="1"/>
  <c r="AN135" i="1"/>
  <c r="AK135" i="1"/>
  <c r="AI135" i="1"/>
  <c r="AG135" i="1"/>
  <c r="AE135" i="1"/>
  <c r="AC135" i="1"/>
  <c r="AA135" i="1"/>
  <c r="Y135" i="1"/>
  <c r="W135" i="1"/>
  <c r="U135" i="1"/>
  <c r="S135" i="1"/>
  <c r="Q135" i="1"/>
  <c r="O135" i="1"/>
  <c r="M135" i="1"/>
  <c r="CM134" i="1"/>
  <c r="J134" i="1"/>
  <c r="J133" i="1"/>
  <c r="CM133" i="1" s="1"/>
  <c r="CM132" i="1"/>
  <c r="J132" i="1"/>
  <c r="J131" i="1"/>
  <c r="CM131" i="1" s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CM130" i="1" s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H125" i="1"/>
  <c r="J124" i="1"/>
  <c r="CM124" i="1" s="1"/>
  <c r="CM123" i="1"/>
  <c r="J123" i="1"/>
  <c r="J122" i="1"/>
  <c r="CM122" i="1" s="1"/>
  <c r="CM121" i="1"/>
  <c r="J121" i="1"/>
  <c r="CG120" i="1"/>
  <c r="CG114" i="1" s="1"/>
  <c r="CF120" i="1"/>
  <c r="CE120" i="1"/>
  <c r="CD120" i="1"/>
  <c r="CC120" i="1"/>
  <c r="CC114" i="1" s="1"/>
  <c r="CB120" i="1"/>
  <c r="CA120" i="1"/>
  <c r="BZ120" i="1"/>
  <c r="BY120" i="1"/>
  <c r="BY114" i="1" s="1"/>
  <c r="BX120" i="1"/>
  <c r="BW120" i="1"/>
  <c r="BV120" i="1"/>
  <c r="BU120" i="1"/>
  <c r="BU114" i="1" s="1"/>
  <c r="BT120" i="1"/>
  <c r="BS120" i="1"/>
  <c r="BR120" i="1"/>
  <c r="BQ120" i="1"/>
  <c r="BQ114" i="1" s="1"/>
  <c r="BP120" i="1"/>
  <c r="BO120" i="1"/>
  <c r="BN120" i="1"/>
  <c r="BM120" i="1"/>
  <c r="BM114" i="1" s="1"/>
  <c r="BL120" i="1"/>
  <c r="BK120" i="1"/>
  <c r="BJ120" i="1"/>
  <c r="BI120" i="1"/>
  <c r="BI114" i="1" s="1"/>
  <c r="BH120" i="1"/>
  <c r="BG120" i="1"/>
  <c r="BF120" i="1"/>
  <c r="BE120" i="1"/>
  <c r="BE114" i="1" s="1"/>
  <c r="BD120" i="1"/>
  <c r="BC120" i="1"/>
  <c r="BB120" i="1"/>
  <c r="BA120" i="1"/>
  <c r="BA114" i="1" s="1"/>
  <c r="AZ120" i="1"/>
  <c r="AY120" i="1"/>
  <c r="AX120" i="1"/>
  <c r="AW120" i="1"/>
  <c r="AW114" i="1" s="1"/>
  <c r="AV120" i="1"/>
  <c r="AU120" i="1"/>
  <c r="AT120" i="1"/>
  <c r="AS120" i="1"/>
  <c r="AS114" i="1" s="1"/>
  <c r="AR120" i="1"/>
  <c r="AQ120" i="1"/>
  <c r="AP120" i="1"/>
  <c r="AO120" i="1"/>
  <c r="AO114" i="1" s="1"/>
  <c r="AN120" i="1"/>
  <c r="AM120" i="1"/>
  <c r="AL120" i="1"/>
  <c r="AK120" i="1"/>
  <c r="AK114" i="1" s="1"/>
  <c r="AJ120" i="1"/>
  <c r="AI120" i="1"/>
  <c r="AH120" i="1"/>
  <c r="AG120" i="1"/>
  <c r="AG114" i="1" s="1"/>
  <c r="AF120" i="1"/>
  <c r="AE120" i="1"/>
  <c r="AD120" i="1"/>
  <c r="AC120" i="1"/>
  <c r="AC114" i="1" s="1"/>
  <c r="AB120" i="1"/>
  <c r="AA120" i="1"/>
  <c r="Z120" i="1"/>
  <c r="Y120" i="1"/>
  <c r="Y114" i="1" s="1"/>
  <c r="X120" i="1"/>
  <c r="W120" i="1"/>
  <c r="V120" i="1"/>
  <c r="U120" i="1"/>
  <c r="U114" i="1" s="1"/>
  <c r="T120" i="1"/>
  <c r="S120" i="1"/>
  <c r="R120" i="1"/>
  <c r="Q120" i="1"/>
  <c r="Q114" i="1" s="1"/>
  <c r="P120" i="1"/>
  <c r="O120" i="1"/>
  <c r="N120" i="1"/>
  <c r="M120" i="1"/>
  <c r="M114" i="1" s="1"/>
  <c r="L120" i="1"/>
  <c r="K120" i="1"/>
  <c r="J120" i="1" s="1"/>
  <c r="CM120" i="1" s="1"/>
  <c r="H120" i="1"/>
  <c r="CM119" i="1"/>
  <c r="J119" i="1"/>
  <c r="J118" i="1"/>
  <c r="CM118" i="1" s="1"/>
  <c r="CM117" i="1"/>
  <c r="J117" i="1"/>
  <c r="J116" i="1"/>
  <c r="CM116" i="1" s="1"/>
  <c r="CG115" i="1"/>
  <c r="CF115" i="1"/>
  <c r="CF114" i="1" s="1"/>
  <c r="CE115" i="1"/>
  <c r="CD115" i="1"/>
  <c r="CD114" i="1" s="1"/>
  <c r="CC115" i="1"/>
  <c r="CB115" i="1"/>
  <c r="CB114" i="1" s="1"/>
  <c r="CA115" i="1"/>
  <c r="BZ115" i="1"/>
  <c r="BZ114" i="1" s="1"/>
  <c r="BY115" i="1"/>
  <c r="BX115" i="1"/>
  <c r="BX114" i="1" s="1"/>
  <c r="BW115" i="1"/>
  <c r="BV115" i="1"/>
  <c r="BV114" i="1" s="1"/>
  <c r="BU115" i="1"/>
  <c r="BT115" i="1"/>
  <c r="BT114" i="1" s="1"/>
  <c r="BS115" i="1"/>
  <c r="BR115" i="1"/>
  <c r="BR114" i="1" s="1"/>
  <c r="BQ115" i="1"/>
  <c r="BP115" i="1"/>
  <c r="BP114" i="1" s="1"/>
  <c r="BO115" i="1"/>
  <c r="BN115" i="1"/>
  <c r="BN114" i="1" s="1"/>
  <c r="BM115" i="1"/>
  <c r="BL115" i="1"/>
  <c r="BL114" i="1" s="1"/>
  <c r="BK115" i="1"/>
  <c r="BJ115" i="1"/>
  <c r="BJ114" i="1" s="1"/>
  <c r="BI115" i="1"/>
  <c r="BH115" i="1"/>
  <c r="BH114" i="1" s="1"/>
  <c r="BG115" i="1"/>
  <c r="BF115" i="1"/>
  <c r="BF114" i="1" s="1"/>
  <c r="BE115" i="1"/>
  <c r="BD115" i="1"/>
  <c r="BD114" i="1" s="1"/>
  <c r="BC115" i="1"/>
  <c r="BB115" i="1"/>
  <c r="BB114" i="1" s="1"/>
  <c r="BA115" i="1"/>
  <c r="AZ115" i="1"/>
  <c r="AZ114" i="1" s="1"/>
  <c r="AY115" i="1"/>
  <c r="AX115" i="1"/>
  <c r="AX114" i="1" s="1"/>
  <c r="AW115" i="1"/>
  <c r="AV115" i="1"/>
  <c r="AV114" i="1" s="1"/>
  <c r="AU115" i="1"/>
  <c r="AT115" i="1"/>
  <c r="AT114" i="1" s="1"/>
  <c r="AS115" i="1"/>
  <c r="AR115" i="1"/>
  <c r="AR114" i="1" s="1"/>
  <c r="AQ115" i="1"/>
  <c r="AP115" i="1"/>
  <c r="AP114" i="1" s="1"/>
  <c r="AO115" i="1"/>
  <c r="AN115" i="1"/>
  <c r="AN114" i="1" s="1"/>
  <c r="AM115" i="1"/>
  <c r="AL115" i="1"/>
  <c r="AL114" i="1" s="1"/>
  <c r="AK115" i="1"/>
  <c r="AJ115" i="1"/>
  <c r="AJ114" i="1" s="1"/>
  <c r="AI115" i="1"/>
  <c r="AH115" i="1"/>
  <c r="AH114" i="1" s="1"/>
  <c r="AG115" i="1"/>
  <c r="AF115" i="1"/>
  <c r="AF114" i="1" s="1"/>
  <c r="AE115" i="1"/>
  <c r="AD115" i="1"/>
  <c r="AD114" i="1" s="1"/>
  <c r="AC115" i="1"/>
  <c r="AB115" i="1"/>
  <c r="AB114" i="1" s="1"/>
  <c r="AA115" i="1"/>
  <c r="Z115" i="1"/>
  <c r="Z114" i="1" s="1"/>
  <c r="Y115" i="1"/>
  <c r="X115" i="1"/>
  <c r="X114" i="1" s="1"/>
  <c r="W115" i="1"/>
  <c r="V115" i="1"/>
  <c r="V114" i="1" s="1"/>
  <c r="U115" i="1"/>
  <c r="T115" i="1"/>
  <c r="T114" i="1" s="1"/>
  <c r="S115" i="1"/>
  <c r="R115" i="1"/>
  <c r="R114" i="1" s="1"/>
  <c r="Q115" i="1"/>
  <c r="P115" i="1"/>
  <c r="P114" i="1" s="1"/>
  <c r="O115" i="1"/>
  <c r="N115" i="1"/>
  <c r="N114" i="1" s="1"/>
  <c r="M115" i="1"/>
  <c r="L115" i="1"/>
  <c r="L114" i="1" s="1"/>
  <c r="K115" i="1"/>
  <c r="J115" i="1"/>
  <c r="CM115" i="1" s="1"/>
  <c r="H115" i="1"/>
  <c r="CE114" i="1"/>
  <c r="CA114" i="1"/>
  <c r="BW114" i="1"/>
  <c r="BS114" i="1"/>
  <c r="BO114" i="1"/>
  <c r="BK114" i="1"/>
  <c r="BG114" i="1"/>
  <c r="BC114" i="1"/>
  <c r="AY114" i="1"/>
  <c r="AU114" i="1"/>
  <c r="AQ114" i="1"/>
  <c r="AM114" i="1"/>
  <c r="AI114" i="1"/>
  <c r="AE114" i="1"/>
  <c r="AA114" i="1"/>
  <c r="W114" i="1"/>
  <c r="S114" i="1"/>
  <c r="O114" i="1"/>
  <c r="K114" i="1"/>
  <c r="J113" i="1"/>
  <c r="CM113" i="1" s="1"/>
  <c r="CM112" i="1"/>
  <c r="J112" i="1"/>
  <c r="J111" i="1"/>
  <c r="CM111" i="1" s="1"/>
  <c r="CM110" i="1"/>
  <c r="J110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 s="1"/>
  <c r="CM109" i="1" s="1"/>
  <c r="H109" i="1"/>
  <c r="CM108" i="1"/>
  <c r="J108" i="1"/>
  <c r="J107" i="1"/>
  <c r="CM107" i="1" s="1"/>
  <c r="CM106" i="1"/>
  <c r="J106" i="1"/>
  <c r="J105" i="1"/>
  <c r="CM105" i="1" s="1"/>
  <c r="CG104" i="1"/>
  <c r="CF104" i="1"/>
  <c r="CE104" i="1"/>
  <c r="CD104" i="1"/>
  <c r="CD98" i="1" s="1"/>
  <c r="CD97" i="1" s="1"/>
  <c r="CD96" i="1" s="1"/>
  <c r="CC104" i="1"/>
  <c r="CB104" i="1"/>
  <c r="CA104" i="1"/>
  <c r="BZ104" i="1"/>
  <c r="BZ98" i="1" s="1"/>
  <c r="BZ97" i="1" s="1"/>
  <c r="BZ96" i="1" s="1"/>
  <c r="BY104" i="1"/>
  <c r="BX104" i="1"/>
  <c r="BW104" i="1"/>
  <c r="BV104" i="1"/>
  <c r="BV98" i="1" s="1"/>
  <c r="BV97" i="1" s="1"/>
  <c r="BV96" i="1" s="1"/>
  <c r="BU104" i="1"/>
  <c r="BT104" i="1"/>
  <c r="BS104" i="1"/>
  <c r="BR104" i="1"/>
  <c r="BR98" i="1" s="1"/>
  <c r="BR97" i="1" s="1"/>
  <c r="BR96" i="1" s="1"/>
  <c r="BQ104" i="1"/>
  <c r="BP104" i="1"/>
  <c r="BO104" i="1"/>
  <c r="BN104" i="1"/>
  <c r="BN98" i="1" s="1"/>
  <c r="BN97" i="1" s="1"/>
  <c r="BN96" i="1" s="1"/>
  <c r="BM104" i="1"/>
  <c r="BL104" i="1"/>
  <c r="BK104" i="1"/>
  <c r="BJ104" i="1"/>
  <c r="BJ98" i="1" s="1"/>
  <c r="BJ97" i="1" s="1"/>
  <c r="BJ96" i="1" s="1"/>
  <c r="BI104" i="1"/>
  <c r="BH104" i="1"/>
  <c r="BG104" i="1"/>
  <c r="BF104" i="1"/>
  <c r="BF98" i="1" s="1"/>
  <c r="BF97" i="1" s="1"/>
  <c r="BF96" i="1" s="1"/>
  <c r="BE104" i="1"/>
  <c r="BD104" i="1"/>
  <c r="BC104" i="1"/>
  <c r="BB104" i="1"/>
  <c r="BB98" i="1" s="1"/>
  <c r="BB97" i="1" s="1"/>
  <c r="BB96" i="1" s="1"/>
  <c r="BA104" i="1"/>
  <c r="AZ104" i="1"/>
  <c r="AY104" i="1"/>
  <c r="AX104" i="1"/>
  <c r="AX98" i="1" s="1"/>
  <c r="AX97" i="1" s="1"/>
  <c r="AX96" i="1" s="1"/>
  <c r="AW104" i="1"/>
  <c r="AV104" i="1"/>
  <c r="AU104" i="1"/>
  <c r="AT104" i="1"/>
  <c r="AT98" i="1" s="1"/>
  <c r="AT97" i="1" s="1"/>
  <c r="AT96" i="1" s="1"/>
  <c r="AS104" i="1"/>
  <c r="AR104" i="1"/>
  <c r="AQ104" i="1"/>
  <c r="AP104" i="1"/>
  <c r="AP98" i="1" s="1"/>
  <c r="AP97" i="1" s="1"/>
  <c r="AP96" i="1" s="1"/>
  <c r="AO104" i="1"/>
  <c r="AN104" i="1"/>
  <c r="AM104" i="1"/>
  <c r="AL104" i="1"/>
  <c r="AL98" i="1" s="1"/>
  <c r="AL97" i="1" s="1"/>
  <c r="AL96" i="1" s="1"/>
  <c r="AK104" i="1"/>
  <c r="AJ104" i="1"/>
  <c r="AI104" i="1"/>
  <c r="AH104" i="1"/>
  <c r="AH98" i="1" s="1"/>
  <c r="AH97" i="1" s="1"/>
  <c r="AH96" i="1" s="1"/>
  <c r="AG104" i="1"/>
  <c r="AF104" i="1"/>
  <c r="AE104" i="1"/>
  <c r="AD104" i="1"/>
  <c r="AD98" i="1" s="1"/>
  <c r="AD97" i="1" s="1"/>
  <c r="AD96" i="1" s="1"/>
  <c r="AC104" i="1"/>
  <c r="AB104" i="1"/>
  <c r="AA104" i="1"/>
  <c r="Z104" i="1"/>
  <c r="Z98" i="1" s="1"/>
  <c r="Z97" i="1" s="1"/>
  <c r="Z96" i="1" s="1"/>
  <c r="Y104" i="1"/>
  <c r="X104" i="1"/>
  <c r="W104" i="1"/>
  <c r="V104" i="1"/>
  <c r="V98" i="1" s="1"/>
  <c r="V97" i="1" s="1"/>
  <c r="V96" i="1" s="1"/>
  <c r="U104" i="1"/>
  <c r="T104" i="1"/>
  <c r="S104" i="1"/>
  <c r="R104" i="1"/>
  <c r="R98" i="1" s="1"/>
  <c r="R97" i="1" s="1"/>
  <c r="R96" i="1" s="1"/>
  <c r="Q104" i="1"/>
  <c r="P104" i="1"/>
  <c r="O104" i="1"/>
  <c r="N104" i="1"/>
  <c r="N98" i="1" s="1"/>
  <c r="N97" i="1" s="1"/>
  <c r="N96" i="1" s="1"/>
  <c r="M104" i="1"/>
  <c r="L104" i="1"/>
  <c r="K104" i="1"/>
  <c r="J104" i="1"/>
  <c r="CM104" i="1" s="1"/>
  <c r="H104" i="1"/>
  <c r="J103" i="1"/>
  <c r="CM103" i="1" s="1"/>
  <c r="CM102" i="1"/>
  <c r="J102" i="1"/>
  <c r="J101" i="1"/>
  <c r="CM101" i="1" s="1"/>
  <c r="CM100" i="1"/>
  <c r="J100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H99" i="1"/>
  <c r="CF98" i="1"/>
  <c r="CF97" i="1" s="1"/>
  <c r="CF96" i="1" s="1"/>
  <c r="CB98" i="1"/>
  <c r="CB97" i="1" s="1"/>
  <c r="CB96" i="1" s="1"/>
  <c r="BX98" i="1"/>
  <c r="BX97" i="1" s="1"/>
  <c r="BX96" i="1" s="1"/>
  <c r="BT98" i="1"/>
  <c r="BT97" i="1" s="1"/>
  <c r="BT96" i="1" s="1"/>
  <c r="BP98" i="1"/>
  <c r="BP97" i="1" s="1"/>
  <c r="BP96" i="1" s="1"/>
  <c r="BL98" i="1"/>
  <c r="BL97" i="1" s="1"/>
  <c r="BL96" i="1" s="1"/>
  <c r="BH98" i="1"/>
  <c r="BH97" i="1" s="1"/>
  <c r="BH96" i="1" s="1"/>
  <c r="BD98" i="1"/>
  <c r="BD97" i="1" s="1"/>
  <c r="BD96" i="1" s="1"/>
  <c r="AZ98" i="1"/>
  <c r="AZ97" i="1" s="1"/>
  <c r="AZ96" i="1" s="1"/>
  <c r="AV98" i="1"/>
  <c r="AV97" i="1" s="1"/>
  <c r="AV96" i="1" s="1"/>
  <c r="AR98" i="1"/>
  <c r="AR97" i="1" s="1"/>
  <c r="AR96" i="1" s="1"/>
  <c r="AN98" i="1"/>
  <c r="AN97" i="1" s="1"/>
  <c r="AN96" i="1" s="1"/>
  <c r="AJ98" i="1"/>
  <c r="AJ97" i="1" s="1"/>
  <c r="AJ96" i="1" s="1"/>
  <c r="AF98" i="1"/>
  <c r="AF97" i="1" s="1"/>
  <c r="AF96" i="1" s="1"/>
  <c r="AB98" i="1"/>
  <c r="AB97" i="1" s="1"/>
  <c r="AB96" i="1" s="1"/>
  <c r="X98" i="1"/>
  <c r="X97" i="1" s="1"/>
  <c r="X96" i="1" s="1"/>
  <c r="T98" i="1"/>
  <c r="T97" i="1" s="1"/>
  <c r="T96" i="1" s="1"/>
  <c r="P98" i="1"/>
  <c r="P97" i="1" s="1"/>
  <c r="P96" i="1" s="1"/>
  <c r="L98" i="1"/>
  <c r="L97" i="1" s="1"/>
  <c r="L96" i="1" s="1"/>
  <c r="CJ96" i="1"/>
  <c r="J94" i="1"/>
  <c r="H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J89" i="1"/>
  <c r="H89" i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J85" i="1"/>
  <c r="H85" i="1"/>
  <c r="J84" i="1"/>
  <c r="H84" i="1"/>
  <c r="J83" i="1"/>
  <c r="H83" i="1"/>
  <c r="J82" i="1"/>
  <c r="H82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 s="1"/>
  <c r="J80" i="1"/>
  <c r="J79" i="1"/>
  <c r="J78" i="1"/>
  <c r="CG77" i="1"/>
  <c r="CF77" i="1"/>
  <c r="CF76" i="1" s="1"/>
  <c r="CE77" i="1"/>
  <c r="CD77" i="1"/>
  <c r="CD76" i="1" s="1"/>
  <c r="CC77" i="1"/>
  <c r="CB77" i="1"/>
  <c r="CB76" i="1" s="1"/>
  <c r="CA77" i="1"/>
  <c r="BZ77" i="1"/>
  <c r="BZ76" i="1" s="1"/>
  <c r="BY77" i="1"/>
  <c r="BX77" i="1"/>
  <c r="BX76" i="1" s="1"/>
  <c r="BW77" i="1"/>
  <c r="BV77" i="1"/>
  <c r="BV76" i="1" s="1"/>
  <c r="BU77" i="1"/>
  <c r="BT77" i="1"/>
  <c r="BT76" i="1" s="1"/>
  <c r="BS77" i="1"/>
  <c r="BR77" i="1"/>
  <c r="BR76" i="1" s="1"/>
  <c r="BQ77" i="1"/>
  <c r="BP77" i="1"/>
  <c r="BP76" i="1" s="1"/>
  <c r="BO77" i="1"/>
  <c r="BN77" i="1"/>
  <c r="BN76" i="1" s="1"/>
  <c r="BM77" i="1"/>
  <c r="BL77" i="1"/>
  <c r="BL76" i="1" s="1"/>
  <c r="BK77" i="1"/>
  <c r="BJ77" i="1"/>
  <c r="BJ76" i="1" s="1"/>
  <c r="BI77" i="1"/>
  <c r="BH77" i="1"/>
  <c r="BH76" i="1" s="1"/>
  <c r="BG77" i="1"/>
  <c r="BF77" i="1"/>
  <c r="BF76" i="1" s="1"/>
  <c r="BE77" i="1"/>
  <c r="BD77" i="1"/>
  <c r="BD76" i="1" s="1"/>
  <c r="BC77" i="1"/>
  <c r="BB77" i="1"/>
  <c r="BB76" i="1" s="1"/>
  <c r="BA77" i="1"/>
  <c r="AZ77" i="1"/>
  <c r="AZ76" i="1" s="1"/>
  <c r="AY77" i="1"/>
  <c r="AX77" i="1"/>
  <c r="AX76" i="1" s="1"/>
  <c r="AW77" i="1"/>
  <c r="AV77" i="1"/>
  <c r="AV76" i="1" s="1"/>
  <c r="AU77" i="1"/>
  <c r="AT77" i="1"/>
  <c r="AT76" i="1" s="1"/>
  <c r="AS77" i="1"/>
  <c r="AR77" i="1"/>
  <c r="AR76" i="1" s="1"/>
  <c r="AQ77" i="1"/>
  <c r="AP77" i="1"/>
  <c r="AP76" i="1" s="1"/>
  <c r="AO77" i="1"/>
  <c r="AN77" i="1"/>
  <c r="AN76" i="1" s="1"/>
  <c r="AM77" i="1"/>
  <c r="AL77" i="1"/>
  <c r="AL76" i="1" s="1"/>
  <c r="AK77" i="1"/>
  <c r="AJ77" i="1"/>
  <c r="AJ76" i="1" s="1"/>
  <c r="AI77" i="1"/>
  <c r="AH77" i="1"/>
  <c r="AH76" i="1" s="1"/>
  <c r="AG77" i="1"/>
  <c r="AF77" i="1"/>
  <c r="AF76" i="1" s="1"/>
  <c r="AE77" i="1"/>
  <c r="AD77" i="1"/>
  <c r="AD76" i="1" s="1"/>
  <c r="AC77" i="1"/>
  <c r="AB77" i="1"/>
  <c r="AB76" i="1" s="1"/>
  <c r="AA77" i="1"/>
  <c r="Z77" i="1"/>
  <c r="Z76" i="1" s="1"/>
  <c r="Y77" i="1"/>
  <c r="X77" i="1"/>
  <c r="X76" i="1" s="1"/>
  <c r="W77" i="1"/>
  <c r="V77" i="1"/>
  <c r="V76" i="1" s="1"/>
  <c r="U77" i="1"/>
  <c r="T77" i="1"/>
  <c r="T76" i="1" s="1"/>
  <c r="S77" i="1"/>
  <c r="R77" i="1"/>
  <c r="R76" i="1" s="1"/>
  <c r="Q77" i="1"/>
  <c r="P77" i="1"/>
  <c r="P76" i="1" s="1"/>
  <c r="O77" i="1"/>
  <c r="N77" i="1"/>
  <c r="N76" i="1" s="1"/>
  <c r="M77" i="1"/>
  <c r="L77" i="1"/>
  <c r="L76" i="1" s="1"/>
  <c r="K77" i="1"/>
  <c r="J77" i="1"/>
  <c r="CG76" i="1"/>
  <c r="CE76" i="1"/>
  <c r="CC76" i="1"/>
  <c r="CA76" i="1"/>
  <c r="BY76" i="1"/>
  <c r="BW76" i="1"/>
  <c r="BU76" i="1"/>
  <c r="BS76" i="1"/>
  <c r="BQ76" i="1"/>
  <c r="BO76" i="1"/>
  <c r="BM76" i="1"/>
  <c r="BK76" i="1"/>
  <c r="BI76" i="1"/>
  <c r="BG76" i="1"/>
  <c r="BE76" i="1"/>
  <c r="BC76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J76" i="1" s="1"/>
  <c r="J75" i="1"/>
  <c r="J74" i="1"/>
  <c r="J73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J67" i="1"/>
  <c r="J66" i="1"/>
  <c r="J65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 s="1"/>
  <c r="H64" i="1"/>
  <c r="J63" i="1"/>
  <c r="J62" i="1"/>
  <c r="J61" i="1"/>
  <c r="CG60" i="1"/>
  <c r="CF60" i="1"/>
  <c r="CE60" i="1"/>
  <c r="CE59" i="1" s="1"/>
  <c r="CD60" i="1"/>
  <c r="CC60" i="1"/>
  <c r="CB60" i="1"/>
  <c r="CA60" i="1"/>
  <c r="CA59" i="1" s="1"/>
  <c r="BZ60" i="1"/>
  <c r="BY60" i="1"/>
  <c r="BX60" i="1"/>
  <c r="BW60" i="1"/>
  <c r="BW59" i="1" s="1"/>
  <c r="BV60" i="1"/>
  <c r="BU60" i="1"/>
  <c r="BT60" i="1"/>
  <c r="BS60" i="1"/>
  <c r="BS59" i="1" s="1"/>
  <c r="BR60" i="1"/>
  <c r="BQ60" i="1"/>
  <c r="BP60" i="1"/>
  <c r="BO60" i="1"/>
  <c r="BO59" i="1" s="1"/>
  <c r="BN60" i="1"/>
  <c r="BM60" i="1"/>
  <c r="BL60" i="1"/>
  <c r="BK60" i="1"/>
  <c r="BK59" i="1" s="1"/>
  <c r="BJ60" i="1"/>
  <c r="BI60" i="1"/>
  <c r="BH60" i="1"/>
  <c r="BG60" i="1"/>
  <c r="BG59" i="1" s="1"/>
  <c r="BF60" i="1"/>
  <c r="BE60" i="1"/>
  <c r="BD60" i="1"/>
  <c r="BC60" i="1"/>
  <c r="BC59" i="1" s="1"/>
  <c r="BB60" i="1"/>
  <c r="BA60" i="1"/>
  <c r="AZ60" i="1"/>
  <c r="AY60" i="1"/>
  <c r="AY59" i="1" s="1"/>
  <c r="AX60" i="1"/>
  <c r="AW60" i="1"/>
  <c r="AV60" i="1"/>
  <c r="AU60" i="1"/>
  <c r="AU59" i="1" s="1"/>
  <c r="AT60" i="1"/>
  <c r="AS60" i="1"/>
  <c r="AR60" i="1"/>
  <c r="AQ60" i="1"/>
  <c r="AQ59" i="1" s="1"/>
  <c r="AP60" i="1"/>
  <c r="AO60" i="1"/>
  <c r="AN60" i="1"/>
  <c r="AM60" i="1"/>
  <c r="AM59" i="1" s="1"/>
  <c r="AL60" i="1"/>
  <c r="AK60" i="1"/>
  <c r="AJ60" i="1"/>
  <c r="AI60" i="1"/>
  <c r="AI59" i="1" s="1"/>
  <c r="AH60" i="1"/>
  <c r="AG60" i="1"/>
  <c r="AF60" i="1"/>
  <c r="AE60" i="1"/>
  <c r="AE59" i="1" s="1"/>
  <c r="AD60" i="1"/>
  <c r="AC60" i="1"/>
  <c r="AB60" i="1"/>
  <c r="AA60" i="1"/>
  <c r="AA59" i="1" s="1"/>
  <c r="Z60" i="1"/>
  <c r="Y60" i="1"/>
  <c r="X60" i="1"/>
  <c r="W60" i="1"/>
  <c r="W59" i="1" s="1"/>
  <c r="V60" i="1"/>
  <c r="U60" i="1"/>
  <c r="T60" i="1"/>
  <c r="S60" i="1"/>
  <c r="S59" i="1" s="1"/>
  <c r="R60" i="1"/>
  <c r="Q60" i="1"/>
  <c r="P60" i="1"/>
  <c r="O60" i="1"/>
  <c r="O59" i="1" s="1"/>
  <c r="N60" i="1"/>
  <c r="M60" i="1"/>
  <c r="L60" i="1"/>
  <c r="K60" i="1"/>
  <c r="J60" i="1" s="1"/>
  <c r="H60" i="1"/>
  <c r="CG59" i="1"/>
  <c r="CC59" i="1"/>
  <c r="BY59" i="1"/>
  <c r="BU59" i="1"/>
  <c r="BQ59" i="1"/>
  <c r="BM59" i="1"/>
  <c r="BI59" i="1"/>
  <c r="BE59" i="1"/>
  <c r="BA59" i="1"/>
  <c r="AW59" i="1"/>
  <c r="AS59" i="1"/>
  <c r="AO59" i="1"/>
  <c r="AK59" i="1"/>
  <c r="AG59" i="1"/>
  <c r="AC59" i="1"/>
  <c r="Y59" i="1"/>
  <c r="U59" i="1"/>
  <c r="Q59" i="1"/>
  <c r="M59" i="1"/>
  <c r="J58" i="1"/>
  <c r="J57" i="1"/>
  <c r="J56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J54" i="1"/>
  <c r="J53" i="1"/>
  <c r="J52" i="1"/>
  <c r="CG51" i="1"/>
  <c r="CF51" i="1"/>
  <c r="CE51" i="1"/>
  <c r="CE46" i="1" s="1"/>
  <c r="CE45" i="1" s="1"/>
  <c r="CE44" i="1" s="1"/>
  <c r="CD51" i="1"/>
  <c r="CC51" i="1"/>
  <c r="CB51" i="1"/>
  <c r="CA51" i="1"/>
  <c r="CA46" i="1" s="1"/>
  <c r="CA45" i="1" s="1"/>
  <c r="CA44" i="1" s="1"/>
  <c r="BZ51" i="1"/>
  <c r="BY51" i="1"/>
  <c r="BX51" i="1"/>
  <c r="BW51" i="1"/>
  <c r="BW46" i="1" s="1"/>
  <c r="BW45" i="1" s="1"/>
  <c r="BW44" i="1" s="1"/>
  <c r="BV51" i="1"/>
  <c r="BU51" i="1"/>
  <c r="BT51" i="1"/>
  <c r="BS51" i="1"/>
  <c r="BS46" i="1" s="1"/>
  <c r="BS45" i="1" s="1"/>
  <c r="BS44" i="1" s="1"/>
  <c r="BR51" i="1"/>
  <c r="BQ51" i="1"/>
  <c r="BP51" i="1"/>
  <c r="BO51" i="1"/>
  <c r="BO46" i="1" s="1"/>
  <c r="BO45" i="1" s="1"/>
  <c r="BO44" i="1" s="1"/>
  <c r="BN51" i="1"/>
  <c r="BM51" i="1"/>
  <c r="BL51" i="1"/>
  <c r="BK51" i="1"/>
  <c r="BK46" i="1" s="1"/>
  <c r="BK45" i="1" s="1"/>
  <c r="BK44" i="1" s="1"/>
  <c r="BJ51" i="1"/>
  <c r="BI51" i="1"/>
  <c r="BH51" i="1"/>
  <c r="BG51" i="1"/>
  <c r="BG46" i="1" s="1"/>
  <c r="BG45" i="1" s="1"/>
  <c r="BG44" i="1" s="1"/>
  <c r="BF51" i="1"/>
  <c r="BE51" i="1"/>
  <c r="BD51" i="1"/>
  <c r="BC51" i="1"/>
  <c r="BC46" i="1" s="1"/>
  <c r="BC45" i="1" s="1"/>
  <c r="BC44" i="1" s="1"/>
  <c r="BB51" i="1"/>
  <c r="BA51" i="1"/>
  <c r="AZ51" i="1"/>
  <c r="AY51" i="1"/>
  <c r="AY46" i="1" s="1"/>
  <c r="AY45" i="1" s="1"/>
  <c r="AY44" i="1" s="1"/>
  <c r="AX51" i="1"/>
  <c r="AW51" i="1"/>
  <c r="AV51" i="1"/>
  <c r="AU51" i="1"/>
  <c r="AU46" i="1" s="1"/>
  <c r="AU45" i="1" s="1"/>
  <c r="AU44" i="1" s="1"/>
  <c r="AT51" i="1"/>
  <c r="AS51" i="1"/>
  <c r="AR51" i="1"/>
  <c r="AQ51" i="1"/>
  <c r="AQ46" i="1" s="1"/>
  <c r="AQ45" i="1" s="1"/>
  <c r="AQ44" i="1" s="1"/>
  <c r="AP51" i="1"/>
  <c r="AO51" i="1"/>
  <c r="AN51" i="1"/>
  <c r="AM51" i="1"/>
  <c r="AM46" i="1" s="1"/>
  <c r="AM45" i="1" s="1"/>
  <c r="AM44" i="1" s="1"/>
  <c r="AL51" i="1"/>
  <c r="AK51" i="1"/>
  <c r="AJ51" i="1"/>
  <c r="AI51" i="1"/>
  <c r="AI46" i="1" s="1"/>
  <c r="AI45" i="1" s="1"/>
  <c r="AI44" i="1" s="1"/>
  <c r="AH51" i="1"/>
  <c r="AG51" i="1"/>
  <c r="AF51" i="1"/>
  <c r="AE51" i="1"/>
  <c r="AE46" i="1" s="1"/>
  <c r="AE45" i="1" s="1"/>
  <c r="AE44" i="1" s="1"/>
  <c r="AD51" i="1"/>
  <c r="AC51" i="1"/>
  <c r="AB51" i="1"/>
  <c r="AA51" i="1"/>
  <c r="AA46" i="1" s="1"/>
  <c r="AA45" i="1" s="1"/>
  <c r="AA44" i="1" s="1"/>
  <c r="Z51" i="1"/>
  <c r="Y51" i="1"/>
  <c r="X51" i="1"/>
  <c r="W51" i="1"/>
  <c r="W46" i="1" s="1"/>
  <c r="W45" i="1" s="1"/>
  <c r="W44" i="1" s="1"/>
  <c r="V51" i="1"/>
  <c r="U51" i="1"/>
  <c r="T51" i="1"/>
  <c r="S51" i="1"/>
  <c r="S46" i="1" s="1"/>
  <c r="S45" i="1" s="1"/>
  <c r="S44" i="1" s="1"/>
  <c r="R51" i="1"/>
  <c r="Q51" i="1"/>
  <c r="P51" i="1"/>
  <c r="O51" i="1"/>
  <c r="O46" i="1" s="1"/>
  <c r="O45" i="1" s="1"/>
  <c r="O44" i="1" s="1"/>
  <c r="N51" i="1"/>
  <c r="M51" i="1"/>
  <c r="L51" i="1"/>
  <c r="K51" i="1"/>
  <c r="J51" i="1" s="1"/>
  <c r="J50" i="1"/>
  <c r="J49" i="1"/>
  <c r="J48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CG46" i="1"/>
  <c r="CG45" i="1" s="1"/>
  <c r="CG44" i="1" s="1"/>
  <c r="CC46" i="1"/>
  <c r="CC45" i="1" s="1"/>
  <c r="CC44" i="1" s="1"/>
  <c r="BY46" i="1"/>
  <c r="BY45" i="1" s="1"/>
  <c r="BY44" i="1" s="1"/>
  <c r="BU46" i="1"/>
  <c r="BU45" i="1" s="1"/>
  <c r="BU44" i="1" s="1"/>
  <c r="BQ46" i="1"/>
  <c r="BQ45" i="1" s="1"/>
  <c r="BQ44" i="1" s="1"/>
  <c r="BM46" i="1"/>
  <c r="BM45" i="1" s="1"/>
  <c r="BM44" i="1" s="1"/>
  <c r="BI46" i="1"/>
  <c r="BI45" i="1" s="1"/>
  <c r="BI44" i="1" s="1"/>
  <c r="BE46" i="1"/>
  <c r="BE45" i="1" s="1"/>
  <c r="BE44" i="1" s="1"/>
  <c r="BA46" i="1"/>
  <c r="BA45" i="1" s="1"/>
  <c r="BA44" i="1" s="1"/>
  <c r="AW46" i="1"/>
  <c r="AW45" i="1" s="1"/>
  <c r="AW44" i="1" s="1"/>
  <c r="AS46" i="1"/>
  <c r="AS45" i="1" s="1"/>
  <c r="AS44" i="1" s="1"/>
  <c r="AO46" i="1"/>
  <c r="AO45" i="1" s="1"/>
  <c r="AO44" i="1" s="1"/>
  <c r="AK46" i="1"/>
  <c r="AK45" i="1" s="1"/>
  <c r="AK44" i="1" s="1"/>
  <c r="AG46" i="1"/>
  <c r="AG45" i="1" s="1"/>
  <c r="AG44" i="1" s="1"/>
  <c r="AC46" i="1"/>
  <c r="AC45" i="1" s="1"/>
  <c r="AC44" i="1" s="1"/>
  <c r="Y46" i="1"/>
  <c r="Y45" i="1" s="1"/>
  <c r="Y44" i="1" s="1"/>
  <c r="U46" i="1"/>
  <c r="U45" i="1" s="1"/>
  <c r="U44" i="1" s="1"/>
  <c r="Q46" i="1"/>
  <c r="Q45" i="1" s="1"/>
  <c r="Q44" i="1" s="1"/>
  <c r="M46" i="1"/>
  <c r="M45" i="1" s="1"/>
  <c r="M44" i="1" s="1"/>
  <c r="CM43" i="1"/>
  <c r="J42" i="1"/>
  <c r="CM42" i="1" s="1"/>
  <c r="CM41" i="1"/>
  <c r="J41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 s="1"/>
  <c r="CM40" i="1" s="1"/>
  <c r="J39" i="1"/>
  <c r="CM39" i="1" s="1"/>
  <c r="CM38" i="1"/>
  <c r="J38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 s="1"/>
  <c r="CM37" i="1" s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 s="1"/>
  <c r="CM36" i="1" s="1"/>
  <c r="J35" i="1"/>
  <c r="CM35" i="1" s="1"/>
  <c r="CM34" i="1"/>
  <c r="J34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CM32" i="1"/>
  <c r="J32" i="1"/>
  <c r="J31" i="1"/>
  <c r="CM31" i="1" s="1"/>
  <c r="CM30" i="1"/>
  <c r="J30" i="1"/>
  <c r="J29" i="1"/>
  <c r="CM29" i="1" s="1"/>
  <c r="CM28" i="1"/>
  <c r="J28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 s="1"/>
  <c r="CM27" i="1" s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CF25" i="1"/>
  <c r="CD25" i="1"/>
  <c r="CB25" i="1"/>
  <c r="BZ25" i="1"/>
  <c r="BX25" i="1"/>
  <c r="BV25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CM23" i="1"/>
  <c r="J22" i="1"/>
  <c r="CM22" i="1" s="1"/>
  <c r="CM21" i="1"/>
  <c r="J21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 s="1"/>
  <c r="CM20" i="1" s="1"/>
  <c r="J19" i="1"/>
  <c r="J18" i="1"/>
  <c r="J17" i="1"/>
  <c r="J16" i="1"/>
  <c r="AA15" i="1"/>
  <c r="Z15" i="1"/>
  <c r="Y15" i="1"/>
  <c r="J15" i="1" s="1"/>
  <c r="CM15" i="1" s="1"/>
  <c r="J14" i="1"/>
  <c r="CM14" i="1" s="1"/>
  <c r="AL13" i="1"/>
  <c r="AK13" i="1"/>
  <c r="AJ13" i="1"/>
  <c r="AI13" i="1"/>
  <c r="AH13" i="1"/>
  <c r="AG13" i="1"/>
  <c r="AF13" i="1"/>
  <c r="AE13" i="1"/>
  <c r="AD13" i="1"/>
  <c r="AC13" i="1"/>
  <c r="AB13" i="1"/>
  <c r="U13" i="1"/>
  <c r="T13" i="1"/>
  <c r="S13" i="1"/>
  <c r="R13" i="1"/>
  <c r="Q13" i="1"/>
  <c r="P13" i="1"/>
  <c r="O13" i="1"/>
  <c r="M13" i="1"/>
  <c r="J13" i="1"/>
  <c r="CM13" i="1" s="1"/>
  <c r="CG12" i="1"/>
  <c r="CG11" i="1" s="1"/>
  <c r="CF12" i="1"/>
  <c r="CE12" i="1"/>
  <c r="CE11" i="1" s="1"/>
  <c r="CD12" i="1"/>
  <c r="CC12" i="1"/>
  <c r="CC11" i="1" s="1"/>
  <c r="CB12" i="1"/>
  <c r="CA12" i="1"/>
  <c r="CA11" i="1" s="1"/>
  <c r="BZ12" i="1"/>
  <c r="BY12" i="1"/>
  <c r="BY11" i="1" s="1"/>
  <c r="BX12" i="1"/>
  <c r="BW12" i="1"/>
  <c r="BW11" i="1" s="1"/>
  <c r="BV12" i="1"/>
  <c r="BU12" i="1"/>
  <c r="BU11" i="1" s="1"/>
  <c r="BT12" i="1"/>
  <c r="BS12" i="1"/>
  <c r="BS11" i="1" s="1"/>
  <c r="BR12" i="1"/>
  <c r="BQ12" i="1"/>
  <c r="BQ11" i="1" s="1"/>
  <c r="BP12" i="1"/>
  <c r="BO12" i="1"/>
  <c r="BO11" i="1" s="1"/>
  <c r="BN12" i="1"/>
  <c r="BM12" i="1"/>
  <c r="BM11" i="1" s="1"/>
  <c r="BL12" i="1"/>
  <c r="BK12" i="1"/>
  <c r="BK11" i="1" s="1"/>
  <c r="BJ12" i="1"/>
  <c r="BI12" i="1"/>
  <c r="BI11" i="1" s="1"/>
  <c r="BH12" i="1"/>
  <c r="BG12" i="1"/>
  <c r="BG11" i="1" s="1"/>
  <c r="BF12" i="1"/>
  <c r="BE12" i="1"/>
  <c r="BE11" i="1" s="1"/>
  <c r="BD12" i="1"/>
  <c r="BC12" i="1"/>
  <c r="BC11" i="1" s="1"/>
  <c r="BB12" i="1"/>
  <c r="BA12" i="1"/>
  <c r="BA11" i="1" s="1"/>
  <c r="AZ12" i="1"/>
  <c r="AY12" i="1"/>
  <c r="AY11" i="1" s="1"/>
  <c r="AX12" i="1"/>
  <c r="AW12" i="1"/>
  <c r="AW11" i="1" s="1"/>
  <c r="AV12" i="1"/>
  <c r="AU12" i="1"/>
  <c r="AU11" i="1" s="1"/>
  <c r="AT12" i="1"/>
  <c r="AS12" i="1"/>
  <c r="AS11" i="1" s="1"/>
  <c r="AR12" i="1"/>
  <c r="AQ12" i="1"/>
  <c r="AQ11" i="1" s="1"/>
  <c r="AP12" i="1"/>
  <c r="AO12" i="1"/>
  <c r="AO11" i="1" s="1"/>
  <c r="AN12" i="1"/>
  <c r="AM12" i="1"/>
  <c r="AM11" i="1" s="1"/>
  <c r="AL12" i="1"/>
  <c r="AK12" i="1"/>
  <c r="AK11" i="1" s="1"/>
  <c r="AJ12" i="1"/>
  <c r="AI12" i="1"/>
  <c r="AI11" i="1" s="1"/>
  <c r="AH12" i="1"/>
  <c r="AG12" i="1"/>
  <c r="AG11" i="1" s="1"/>
  <c r="AF12" i="1"/>
  <c r="AE12" i="1"/>
  <c r="AE11" i="1" s="1"/>
  <c r="AD12" i="1"/>
  <c r="AC12" i="1"/>
  <c r="AC11" i="1" s="1"/>
  <c r="AB12" i="1"/>
  <c r="AA12" i="1"/>
  <c r="AA11" i="1" s="1"/>
  <c r="Z12" i="1"/>
  <c r="Y12" i="1"/>
  <c r="Y11" i="1" s="1"/>
  <c r="X12" i="1"/>
  <c r="W12" i="1"/>
  <c r="W11" i="1" s="1"/>
  <c r="V12" i="1"/>
  <c r="U12" i="1"/>
  <c r="U11" i="1" s="1"/>
  <c r="T12" i="1"/>
  <c r="S12" i="1"/>
  <c r="S11" i="1" s="1"/>
  <c r="R12" i="1"/>
  <c r="Q12" i="1"/>
  <c r="Q11" i="1" s="1"/>
  <c r="P12" i="1"/>
  <c r="O12" i="1"/>
  <c r="O11" i="1" s="1"/>
  <c r="N12" i="1"/>
  <c r="M12" i="1"/>
  <c r="M11" i="1" s="1"/>
  <c r="L12" i="1"/>
  <c r="K12" i="1"/>
  <c r="A12" i="1"/>
  <c r="CF11" i="1"/>
  <c r="CD11" i="1"/>
  <c r="CB11" i="1"/>
  <c r="BZ11" i="1"/>
  <c r="BX11" i="1"/>
  <c r="BV11" i="1"/>
  <c r="BT11" i="1"/>
  <c r="BR11" i="1"/>
  <c r="BP11" i="1"/>
  <c r="BN11" i="1"/>
  <c r="BL11" i="1"/>
  <c r="BJ11" i="1"/>
  <c r="BH11" i="1"/>
  <c r="BF11" i="1"/>
  <c r="BD11" i="1"/>
  <c r="BB11" i="1"/>
  <c r="AZ11" i="1"/>
  <c r="AX11" i="1"/>
  <c r="AV11" i="1"/>
  <c r="AT11" i="1"/>
  <c r="AR11" i="1"/>
  <c r="AP11" i="1"/>
  <c r="AN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L9" i="1"/>
  <c r="K9" i="1"/>
  <c r="AH8" i="1"/>
  <c r="AH501" i="1" s="1"/>
  <c r="AG8" i="1"/>
  <c r="AG501" i="1" s="1"/>
  <c r="AF8" i="1"/>
  <c r="AE8" i="1"/>
  <c r="AE501" i="1" s="1"/>
  <c r="AD8" i="1"/>
  <c r="AD501" i="1" s="1"/>
  <c r="AC8" i="1"/>
  <c r="AC501" i="1" s="1"/>
  <c r="AB8" i="1"/>
  <c r="AA8" i="1"/>
  <c r="AA501" i="1" s="1"/>
  <c r="Z8" i="1"/>
  <c r="Z501" i="1" s="1"/>
  <c r="Y8" i="1"/>
  <c r="Y501" i="1" s="1"/>
  <c r="X8" i="1"/>
  <c r="W8" i="1"/>
  <c r="W501" i="1" s="1"/>
  <c r="V8" i="1"/>
  <c r="V501" i="1" s="1"/>
  <c r="U8" i="1"/>
  <c r="U501" i="1" s="1"/>
  <c r="T8" i="1"/>
  <c r="S8" i="1"/>
  <c r="S501" i="1" s="1"/>
  <c r="R8" i="1"/>
  <c r="R501" i="1" s="1"/>
  <c r="Q8" i="1"/>
  <c r="Q501" i="1" s="1"/>
  <c r="P8" i="1"/>
  <c r="O8" i="1"/>
  <c r="O501" i="1" s="1"/>
  <c r="N8" i="1"/>
  <c r="N501" i="1" s="1"/>
  <c r="M8" i="1"/>
  <c r="M501" i="1" s="1"/>
  <c r="L8" i="1"/>
  <c r="K8" i="1"/>
  <c r="K501" i="1" s="1"/>
  <c r="CQ6" i="1"/>
  <c r="CJ6" i="1"/>
  <c r="CJ5" i="1"/>
  <c r="CJ4" i="1"/>
  <c r="CJ3" i="1"/>
  <c r="R3" i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P3" i="1"/>
  <c r="Q3" i="1" s="1"/>
  <c r="K3" i="1"/>
  <c r="B3" i="1"/>
  <c r="BC2" i="1"/>
  <c r="BA2" i="1"/>
  <c r="AZ2" i="1"/>
  <c r="L2" i="1"/>
  <c r="CJ1" i="1"/>
  <c r="CJ9" i="1" s="1"/>
  <c r="B1" i="1"/>
  <c r="C501" i="1" s="1"/>
  <c r="A1" i="1"/>
  <c r="BB8" i="1"/>
  <c r="BB9" i="1"/>
  <c r="BA8" i="1"/>
  <c r="AZ9" i="1"/>
  <c r="CQ8" i="1"/>
  <c r="BC8" i="1"/>
  <c r="BA9" i="1"/>
  <c r="BC501" i="1" l="1"/>
  <c r="BA501" i="1"/>
  <c r="BB501" i="1"/>
  <c r="J218" i="1"/>
  <c r="L217" i="1"/>
  <c r="N217" i="1"/>
  <c r="P217" i="1"/>
  <c r="R217" i="1"/>
  <c r="T217" i="1"/>
  <c r="V217" i="1"/>
  <c r="X217" i="1"/>
  <c r="Z217" i="1"/>
  <c r="AB217" i="1"/>
  <c r="AD217" i="1"/>
  <c r="AF217" i="1"/>
  <c r="AH217" i="1"/>
  <c r="AJ217" i="1"/>
  <c r="AL217" i="1"/>
  <c r="AN217" i="1"/>
  <c r="AP217" i="1"/>
  <c r="AR217" i="1"/>
  <c r="AT217" i="1"/>
  <c r="AV217" i="1"/>
  <c r="AX217" i="1"/>
  <c r="AZ217" i="1"/>
  <c r="BB217" i="1"/>
  <c r="BD217" i="1"/>
  <c r="BF217" i="1"/>
  <c r="BH217" i="1"/>
  <c r="BJ217" i="1"/>
  <c r="BL217" i="1"/>
  <c r="BN217" i="1"/>
  <c r="BP217" i="1"/>
  <c r="BR217" i="1"/>
  <c r="BT217" i="1"/>
  <c r="BV217" i="1"/>
  <c r="BX217" i="1"/>
  <c r="BZ217" i="1"/>
  <c r="CB217" i="1"/>
  <c r="CD217" i="1"/>
  <c r="CF217" i="1"/>
  <c r="J12" i="1"/>
  <c r="K11" i="1"/>
  <c r="J114" i="1"/>
  <c r="CM114" i="1" s="1"/>
  <c r="J145" i="1"/>
  <c r="CM145" i="1" s="1"/>
  <c r="K135" i="1"/>
  <c r="J135" i="1" s="1"/>
  <c r="CM135" i="1" s="1"/>
  <c r="J191" i="1"/>
  <c r="CM191" i="1" s="1"/>
  <c r="K189" i="1"/>
  <c r="J189" i="1" s="1"/>
  <c r="CM189" i="1" s="1"/>
  <c r="J234" i="1"/>
  <c r="CM234" i="1" s="1"/>
  <c r="AY2" i="1"/>
  <c r="BD2" i="1"/>
  <c r="A13" i="1"/>
  <c r="J26" i="1"/>
  <c r="CM26" i="1" s="1"/>
  <c r="K25" i="1"/>
  <c r="M25" i="1"/>
  <c r="M24" i="1" s="1"/>
  <c r="M10" i="1" s="1"/>
  <c r="M502" i="1" s="1"/>
  <c r="M523" i="1" s="1"/>
  <c r="O25" i="1"/>
  <c r="Q25" i="1"/>
  <c r="Q24" i="1" s="1"/>
  <c r="Q10" i="1" s="1"/>
  <c r="Q502" i="1" s="1"/>
  <c r="Q523" i="1" s="1"/>
  <c r="S25" i="1"/>
  <c r="U25" i="1"/>
  <c r="U24" i="1" s="1"/>
  <c r="U10" i="1" s="1"/>
  <c r="U502" i="1" s="1"/>
  <c r="U523" i="1" s="1"/>
  <c r="W25" i="1"/>
  <c r="Y25" i="1"/>
  <c r="Y24" i="1" s="1"/>
  <c r="Y10" i="1" s="1"/>
  <c r="Y502" i="1" s="1"/>
  <c r="Y523" i="1" s="1"/>
  <c r="AA25" i="1"/>
  <c r="AC25" i="1"/>
  <c r="AC24" i="1" s="1"/>
  <c r="AC10" i="1" s="1"/>
  <c r="AC502" i="1" s="1"/>
  <c r="AC523" i="1" s="1"/>
  <c r="AE25" i="1"/>
  <c r="AG25" i="1"/>
  <c r="AG24" i="1" s="1"/>
  <c r="AG10" i="1" s="1"/>
  <c r="AG502" i="1" s="1"/>
  <c r="AG523" i="1" s="1"/>
  <c r="AI25" i="1"/>
  <c r="AK25" i="1"/>
  <c r="AK24" i="1" s="1"/>
  <c r="AK10" i="1" s="1"/>
  <c r="AK502" i="1" s="1"/>
  <c r="AK523" i="1" s="1"/>
  <c r="AM25" i="1"/>
  <c r="AO25" i="1"/>
  <c r="AO24" i="1" s="1"/>
  <c r="AO10" i="1" s="1"/>
  <c r="AO502" i="1" s="1"/>
  <c r="AO523" i="1" s="1"/>
  <c r="AQ25" i="1"/>
  <c r="AS25" i="1"/>
  <c r="AS24" i="1" s="1"/>
  <c r="AS10" i="1" s="1"/>
  <c r="AS502" i="1" s="1"/>
  <c r="AS523" i="1" s="1"/>
  <c r="AU25" i="1"/>
  <c r="AW25" i="1"/>
  <c r="AW24" i="1" s="1"/>
  <c r="AW10" i="1" s="1"/>
  <c r="AW502" i="1" s="1"/>
  <c r="AW523" i="1" s="1"/>
  <c r="AY25" i="1"/>
  <c r="BA25" i="1"/>
  <c r="BA24" i="1" s="1"/>
  <c r="BA10" i="1" s="1"/>
  <c r="BA502" i="1" s="1"/>
  <c r="BA523" i="1" s="1"/>
  <c r="BC25" i="1"/>
  <c r="BE25" i="1"/>
  <c r="BE24" i="1" s="1"/>
  <c r="BE10" i="1" s="1"/>
  <c r="BE502" i="1" s="1"/>
  <c r="BE523" i="1" s="1"/>
  <c r="BG25" i="1"/>
  <c r="BI25" i="1"/>
  <c r="BI24" i="1" s="1"/>
  <c r="BI10" i="1" s="1"/>
  <c r="BI502" i="1" s="1"/>
  <c r="BI523" i="1" s="1"/>
  <c r="BK25" i="1"/>
  <c r="BM25" i="1"/>
  <c r="BM24" i="1" s="1"/>
  <c r="BM10" i="1" s="1"/>
  <c r="BM502" i="1" s="1"/>
  <c r="BM523" i="1" s="1"/>
  <c r="BO25" i="1"/>
  <c r="BQ25" i="1"/>
  <c r="BQ24" i="1" s="1"/>
  <c r="BQ10" i="1" s="1"/>
  <c r="BQ502" i="1" s="1"/>
  <c r="BQ523" i="1" s="1"/>
  <c r="BS25" i="1"/>
  <c r="BU25" i="1"/>
  <c r="BU24" i="1" s="1"/>
  <c r="BU10" i="1" s="1"/>
  <c r="BU502" i="1" s="1"/>
  <c r="BU523" i="1" s="1"/>
  <c r="BW25" i="1"/>
  <c r="BY25" i="1"/>
  <c r="BY24" i="1" s="1"/>
  <c r="BY10" i="1" s="1"/>
  <c r="BY502" i="1" s="1"/>
  <c r="BY523" i="1" s="1"/>
  <c r="CA25" i="1"/>
  <c r="CC25" i="1"/>
  <c r="CC24" i="1" s="1"/>
  <c r="CC10" i="1" s="1"/>
  <c r="CC502" i="1" s="1"/>
  <c r="CC523" i="1" s="1"/>
  <c r="CE25" i="1"/>
  <c r="CG25" i="1"/>
  <c r="CG24" i="1" s="1"/>
  <c r="CG10" i="1" s="1"/>
  <c r="K46" i="1"/>
  <c r="L46" i="1"/>
  <c r="N46" i="1"/>
  <c r="P46" i="1"/>
  <c r="R46" i="1"/>
  <c r="T46" i="1"/>
  <c r="V46" i="1"/>
  <c r="X46" i="1"/>
  <c r="Z46" i="1"/>
  <c r="AB46" i="1"/>
  <c r="AD46" i="1"/>
  <c r="AF46" i="1"/>
  <c r="AH46" i="1"/>
  <c r="AJ46" i="1"/>
  <c r="AL46" i="1"/>
  <c r="AN46" i="1"/>
  <c r="AP46" i="1"/>
  <c r="AR46" i="1"/>
  <c r="AT46" i="1"/>
  <c r="AV46" i="1"/>
  <c r="AX46" i="1"/>
  <c r="AZ46" i="1"/>
  <c r="BB46" i="1"/>
  <c r="BD46" i="1"/>
  <c r="BF46" i="1"/>
  <c r="BH46" i="1"/>
  <c r="BJ46" i="1"/>
  <c r="BL46" i="1"/>
  <c r="BN46" i="1"/>
  <c r="BP46" i="1"/>
  <c r="BR46" i="1"/>
  <c r="BT46" i="1"/>
  <c r="BV46" i="1"/>
  <c r="BX46" i="1"/>
  <c r="BZ46" i="1"/>
  <c r="CB46" i="1"/>
  <c r="CD46" i="1"/>
  <c r="CF46" i="1"/>
  <c r="K59" i="1"/>
  <c r="L59" i="1"/>
  <c r="N59" i="1"/>
  <c r="P59" i="1"/>
  <c r="R59" i="1"/>
  <c r="T59" i="1"/>
  <c r="V59" i="1"/>
  <c r="X59" i="1"/>
  <c r="Z59" i="1"/>
  <c r="AB59" i="1"/>
  <c r="AD59" i="1"/>
  <c r="AF59" i="1"/>
  <c r="AH59" i="1"/>
  <c r="AJ59" i="1"/>
  <c r="AL59" i="1"/>
  <c r="AN59" i="1"/>
  <c r="AP59" i="1"/>
  <c r="AR59" i="1"/>
  <c r="AT59" i="1"/>
  <c r="AV59" i="1"/>
  <c r="AX59" i="1"/>
  <c r="AZ59" i="1"/>
  <c r="BB59" i="1"/>
  <c r="BD59" i="1"/>
  <c r="BF59" i="1"/>
  <c r="BH59" i="1"/>
  <c r="BJ59" i="1"/>
  <c r="BL59" i="1"/>
  <c r="BN59" i="1"/>
  <c r="BP59" i="1"/>
  <c r="BR59" i="1"/>
  <c r="BT59" i="1"/>
  <c r="BV59" i="1"/>
  <c r="BX59" i="1"/>
  <c r="BZ59" i="1"/>
  <c r="CB59" i="1"/>
  <c r="CD59" i="1"/>
  <c r="CF59" i="1"/>
  <c r="J99" i="1"/>
  <c r="CM99" i="1" s="1"/>
  <c r="K98" i="1"/>
  <c r="M98" i="1"/>
  <c r="M97" i="1" s="1"/>
  <c r="M96" i="1" s="1"/>
  <c r="O98" i="1"/>
  <c r="O97" i="1" s="1"/>
  <c r="O96" i="1" s="1"/>
  <c r="Q98" i="1"/>
  <c r="Q97" i="1" s="1"/>
  <c r="Q96" i="1" s="1"/>
  <c r="S98" i="1"/>
  <c r="S97" i="1" s="1"/>
  <c r="S96" i="1" s="1"/>
  <c r="U98" i="1"/>
  <c r="U97" i="1" s="1"/>
  <c r="U96" i="1" s="1"/>
  <c r="W98" i="1"/>
  <c r="W97" i="1" s="1"/>
  <c r="W96" i="1" s="1"/>
  <c r="Y98" i="1"/>
  <c r="Y97" i="1" s="1"/>
  <c r="Y96" i="1" s="1"/>
  <c r="AA98" i="1"/>
  <c r="AA97" i="1" s="1"/>
  <c r="AA96" i="1" s="1"/>
  <c r="AC98" i="1"/>
  <c r="AC97" i="1" s="1"/>
  <c r="AC96" i="1" s="1"/>
  <c r="AE98" i="1"/>
  <c r="AE97" i="1" s="1"/>
  <c r="AE96" i="1" s="1"/>
  <c r="AG98" i="1"/>
  <c r="AG97" i="1" s="1"/>
  <c r="AG96" i="1" s="1"/>
  <c r="AI98" i="1"/>
  <c r="AI97" i="1" s="1"/>
  <c r="AI96" i="1" s="1"/>
  <c r="AK98" i="1"/>
  <c r="AK97" i="1" s="1"/>
  <c r="AK96" i="1" s="1"/>
  <c r="AM98" i="1"/>
  <c r="AM97" i="1" s="1"/>
  <c r="AM96" i="1" s="1"/>
  <c r="AO98" i="1"/>
  <c r="AO97" i="1" s="1"/>
  <c r="AO96" i="1" s="1"/>
  <c r="AQ98" i="1"/>
  <c r="AQ97" i="1" s="1"/>
  <c r="AQ96" i="1" s="1"/>
  <c r="AS98" i="1"/>
  <c r="AS97" i="1" s="1"/>
  <c r="AS96" i="1" s="1"/>
  <c r="AU98" i="1"/>
  <c r="AU97" i="1" s="1"/>
  <c r="AU96" i="1" s="1"/>
  <c r="AW98" i="1"/>
  <c r="AW97" i="1" s="1"/>
  <c r="AW96" i="1" s="1"/>
  <c r="AY98" i="1"/>
  <c r="AY97" i="1" s="1"/>
  <c r="AY96" i="1" s="1"/>
  <c r="BA98" i="1"/>
  <c r="BA97" i="1" s="1"/>
  <c r="BA96" i="1" s="1"/>
  <c r="BC98" i="1"/>
  <c r="BC97" i="1" s="1"/>
  <c r="BC96" i="1" s="1"/>
  <c r="BE98" i="1"/>
  <c r="BE97" i="1" s="1"/>
  <c r="BE96" i="1" s="1"/>
  <c r="BG98" i="1"/>
  <c r="BG97" i="1" s="1"/>
  <c r="BG96" i="1" s="1"/>
  <c r="BI98" i="1"/>
  <c r="BI97" i="1" s="1"/>
  <c r="BI96" i="1" s="1"/>
  <c r="BK98" i="1"/>
  <c r="BK97" i="1" s="1"/>
  <c r="BK96" i="1" s="1"/>
  <c r="BM98" i="1"/>
  <c r="BM97" i="1" s="1"/>
  <c r="BM96" i="1" s="1"/>
  <c r="BO98" i="1"/>
  <c r="BO97" i="1" s="1"/>
  <c r="BO96" i="1" s="1"/>
  <c r="BQ98" i="1"/>
  <c r="BQ97" i="1" s="1"/>
  <c r="BQ96" i="1" s="1"/>
  <c r="BS98" i="1"/>
  <c r="BS97" i="1" s="1"/>
  <c r="BS96" i="1" s="1"/>
  <c r="BU98" i="1"/>
  <c r="BU97" i="1" s="1"/>
  <c r="BU96" i="1" s="1"/>
  <c r="BW98" i="1"/>
  <c r="BW97" i="1" s="1"/>
  <c r="BW96" i="1" s="1"/>
  <c r="BY98" i="1"/>
  <c r="BY97" i="1" s="1"/>
  <c r="BY96" i="1" s="1"/>
  <c r="CA98" i="1"/>
  <c r="CA97" i="1" s="1"/>
  <c r="CA96" i="1" s="1"/>
  <c r="CC98" i="1"/>
  <c r="CC97" i="1" s="1"/>
  <c r="CC96" i="1" s="1"/>
  <c r="CE98" i="1"/>
  <c r="CE97" i="1" s="1"/>
  <c r="CE96" i="1" s="1"/>
  <c r="CG98" i="1"/>
  <c r="CG97" i="1" s="1"/>
  <c r="CG96" i="1" s="1"/>
  <c r="K156" i="1"/>
  <c r="J235" i="1"/>
  <c r="CM235" i="1" s="1"/>
  <c r="J283" i="1"/>
  <c r="CM283" i="1" s="1"/>
  <c r="K282" i="1"/>
  <c r="CG500" i="1"/>
  <c r="BC500" i="1"/>
  <c r="BD500" i="1" s="1"/>
  <c r="BE500" i="1" s="1"/>
  <c r="BF500" i="1" s="1"/>
  <c r="BG500" i="1" s="1"/>
  <c r="BH500" i="1" s="1"/>
  <c r="BI500" i="1" s="1"/>
  <c r="BJ500" i="1" s="1"/>
  <c r="BK500" i="1" s="1"/>
  <c r="BL500" i="1" s="1"/>
  <c r="BM500" i="1" s="1"/>
  <c r="BN500" i="1" s="1"/>
  <c r="BO500" i="1" s="1"/>
  <c r="BP500" i="1" s="1"/>
  <c r="BQ500" i="1" s="1"/>
  <c r="BR500" i="1" s="1"/>
  <c r="BS500" i="1" s="1"/>
  <c r="BT500" i="1" s="1"/>
  <c r="BU500" i="1" s="1"/>
  <c r="BV500" i="1" s="1"/>
  <c r="BW500" i="1" s="1"/>
  <c r="BX500" i="1" s="1"/>
  <c r="BY500" i="1" s="1"/>
  <c r="BZ500" i="1" s="1"/>
  <c r="CA500" i="1" s="1"/>
  <c r="CB500" i="1" s="1"/>
  <c r="CC500" i="1" s="1"/>
  <c r="CD500" i="1" s="1"/>
  <c r="CE500" i="1" s="1"/>
  <c r="CF500" i="1" s="1"/>
  <c r="J419" i="1"/>
  <c r="CM419" i="1" s="1"/>
  <c r="K418" i="1"/>
  <c r="A523" i="1"/>
  <c r="B502" i="1"/>
  <c r="CJ2" i="1"/>
  <c r="CJ7" i="1"/>
  <c r="CJ8" i="1"/>
  <c r="M9" i="1"/>
  <c r="A503" i="1"/>
  <c r="K309" i="1"/>
  <c r="J309" i="1" s="1"/>
  <c r="K364" i="1"/>
  <c r="J396" i="1"/>
  <c r="CM396" i="1" s="1"/>
  <c r="K393" i="1"/>
  <c r="J479" i="1"/>
  <c r="K478" i="1"/>
  <c r="M478" i="1"/>
  <c r="M470" i="1" s="1"/>
  <c r="M454" i="1" s="1"/>
  <c r="O478" i="1"/>
  <c r="O470" i="1" s="1"/>
  <c r="O454" i="1" s="1"/>
  <c r="Q478" i="1"/>
  <c r="Q470" i="1" s="1"/>
  <c r="Q454" i="1" s="1"/>
  <c r="S478" i="1"/>
  <c r="S470" i="1" s="1"/>
  <c r="S454" i="1" s="1"/>
  <c r="U478" i="1"/>
  <c r="U470" i="1" s="1"/>
  <c r="U454" i="1" s="1"/>
  <c r="W478" i="1"/>
  <c r="W470" i="1" s="1"/>
  <c r="W454" i="1" s="1"/>
  <c r="Y478" i="1"/>
  <c r="Y470" i="1" s="1"/>
  <c r="Y454" i="1" s="1"/>
  <c r="AA478" i="1"/>
  <c r="AA470" i="1" s="1"/>
  <c r="AA454" i="1" s="1"/>
  <c r="AC478" i="1"/>
  <c r="AC470" i="1" s="1"/>
  <c r="AC454" i="1" s="1"/>
  <c r="AE478" i="1"/>
  <c r="AE470" i="1" s="1"/>
  <c r="AE454" i="1" s="1"/>
  <c r="AG478" i="1"/>
  <c r="AG470" i="1" s="1"/>
  <c r="AG454" i="1" s="1"/>
  <c r="AI478" i="1"/>
  <c r="AI470" i="1" s="1"/>
  <c r="AI454" i="1" s="1"/>
  <c r="AK478" i="1"/>
  <c r="AK470" i="1" s="1"/>
  <c r="AK454" i="1" s="1"/>
  <c r="AM478" i="1"/>
  <c r="AM470" i="1" s="1"/>
  <c r="AM454" i="1" s="1"/>
  <c r="AO478" i="1"/>
  <c r="AO470" i="1" s="1"/>
  <c r="AO454" i="1" s="1"/>
  <c r="AQ478" i="1"/>
  <c r="AQ470" i="1" s="1"/>
  <c r="AQ454" i="1" s="1"/>
  <c r="AS478" i="1"/>
  <c r="AS470" i="1" s="1"/>
  <c r="AS454" i="1" s="1"/>
  <c r="AU478" i="1"/>
  <c r="AU470" i="1" s="1"/>
  <c r="AU454" i="1" s="1"/>
  <c r="AW478" i="1"/>
  <c r="AW470" i="1" s="1"/>
  <c r="AW454" i="1" s="1"/>
  <c r="AY478" i="1"/>
  <c r="AY470" i="1" s="1"/>
  <c r="AY454" i="1" s="1"/>
  <c r="BA478" i="1"/>
  <c r="BA470" i="1" s="1"/>
  <c r="BA454" i="1" s="1"/>
  <c r="BC478" i="1"/>
  <c r="BC470" i="1" s="1"/>
  <c r="BC454" i="1" s="1"/>
  <c r="BE478" i="1"/>
  <c r="BE470" i="1" s="1"/>
  <c r="BE454" i="1" s="1"/>
  <c r="BG478" i="1"/>
  <c r="BG470" i="1" s="1"/>
  <c r="BG454" i="1" s="1"/>
  <c r="BI478" i="1"/>
  <c r="BI470" i="1" s="1"/>
  <c r="BI454" i="1" s="1"/>
  <c r="BK478" i="1"/>
  <c r="BK470" i="1" s="1"/>
  <c r="BK454" i="1" s="1"/>
  <c r="BM478" i="1"/>
  <c r="BM470" i="1" s="1"/>
  <c r="BM454" i="1" s="1"/>
  <c r="BO478" i="1"/>
  <c r="BO470" i="1" s="1"/>
  <c r="BO454" i="1" s="1"/>
  <c r="BQ478" i="1"/>
  <c r="BQ470" i="1" s="1"/>
  <c r="BQ454" i="1" s="1"/>
  <c r="BS478" i="1"/>
  <c r="BS470" i="1" s="1"/>
  <c r="BS454" i="1" s="1"/>
  <c r="BU478" i="1"/>
  <c r="BU470" i="1" s="1"/>
  <c r="BU454" i="1" s="1"/>
  <c r="BW478" i="1"/>
  <c r="BW470" i="1" s="1"/>
  <c r="BW454" i="1" s="1"/>
  <c r="BY478" i="1"/>
  <c r="BY470" i="1" s="1"/>
  <c r="BY454" i="1" s="1"/>
  <c r="CA478" i="1"/>
  <c r="CA470" i="1" s="1"/>
  <c r="CA454" i="1" s="1"/>
  <c r="CC478" i="1"/>
  <c r="CC470" i="1" s="1"/>
  <c r="CC454" i="1" s="1"/>
  <c r="CE478" i="1"/>
  <c r="CE470" i="1" s="1"/>
  <c r="CE454" i="1" s="1"/>
  <c r="CG478" i="1"/>
  <c r="CG470" i="1" s="1"/>
  <c r="CG454" i="1" s="1"/>
  <c r="C502" i="1"/>
  <c r="AZ8" i="1"/>
  <c r="BC9" i="1"/>
  <c r="AZ501" i="1" l="1"/>
  <c r="J478" i="1"/>
  <c r="K470" i="1"/>
  <c r="C523" i="1"/>
  <c r="B523" i="1"/>
  <c r="J156" i="1"/>
  <c r="CM156" i="1" s="1"/>
  <c r="K155" i="1"/>
  <c r="J155" i="1" s="1"/>
  <c r="K97" i="1"/>
  <c r="J98" i="1"/>
  <c r="CM98" i="1" s="1"/>
  <c r="CF45" i="1"/>
  <c r="CF44" i="1" s="1"/>
  <c r="CF24" i="1" s="1"/>
  <c r="CF10" i="1" s="1"/>
  <c r="CF502" i="1" s="1"/>
  <c r="CF523" i="1" s="1"/>
  <c r="CB45" i="1"/>
  <c r="CB44" i="1" s="1"/>
  <c r="CB24" i="1" s="1"/>
  <c r="CB10" i="1" s="1"/>
  <c r="CB502" i="1" s="1"/>
  <c r="CB523" i="1" s="1"/>
  <c r="BX45" i="1"/>
  <c r="BX44" i="1" s="1"/>
  <c r="BX24" i="1" s="1"/>
  <c r="BX10" i="1" s="1"/>
  <c r="BX502" i="1" s="1"/>
  <c r="BX523" i="1" s="1"/>
  <c r="BT45" i="1"/>
  <c r="BT44" i="1" s="1"/>
  <c r="BT24" i="1" s="1"/>
  <c r="BT10" i="1" s="1"/>
  <c r="BT502" i="1" s="1"/>
  <c r="BT523" i="1" s="1"/>
  <c r="BP45" i="1"/>
  <c r="BP44" i="1" s="1"/>
  <c r="BP24" i="1" s="1"/>
  <c r="BP10" i="1" s="1"/>
  <c r="BP502" i="1" s="1"/>
  <c r="BP523" i="1" s="1"/>
  <c r="BL45" i="1"/>
  <c r="BL44" i="1" s="1"/>
  <c r="BL24" i="1" s="1"/>
  <c r="BL10" i="1" s="1"/>
  <c r="BL502" i="1" s="1"/>
  <c r="BL523" i="1" s="1"/>
  <c r="BH45" i="1"/>
  <c r="BH44" i="1" s="1"/>
  <c r="BH24" i="1" s="1"/>
  <c r="BH10" i="1" s="1"/>
  <c r="BH502" i="1" s="1"/>
  <c r="BH523" i="1" s="1"/>
  <c r="BD45" i="1"/>
  <c r="BD44" i="1" s="1"/>
  <c r="BD24" i="1" s="1"/>
  <c r="BD10" i="1" s="1"/>
  <c r="BD502" i="1" s="1"/>
  <c r="BD523" i="1" s="1"/>
  <c r="AZ45" i="1"/>
  <c r="AZ44" i="1" s="1"/>
  <c r="AZ24" i="1" s="1"/>
  <c r="AZ10" i="1" s="1"/>
  <c r="AZ502" i="1" s="1"/>
  <c r="AZ523" i="1" s="1"/>
  <c r="AV45" i="1"/>
  <c r="AV44" i="1" s="1"/>
  <c r="AV24" i="1" s="1"/>
  <c r="AV10" i="1" s="1"/>
  <c r="AV502" i="1" s="1"/>
  <c r="AV523" i="1" s="1"/>
  <c r="AR45" i="1"/>
  <c r="AR44" i="1" s="1"/>
  <c r="AR24" i="1" s="1"/>
  <c r="AR10" i="1" s="1"/>
  <c r="AR502" i="1" s="1"/>
  <c r="AR523" i="1" s="1"/>
  <c r="AN45" i="1"/>
  <c r="AN44" i="1" s="1"/>
  <c r="AN24" i="1" s="1"/>
  <c r="AN10" i="1" s="1"/>
  <c r="AN502" i="1" s="1"/>
  <c r="AN523" i="1" s="1"/>
  <c r="AJ45" i="1"/>
  <c r="AJ44" i="1" s="1"/>
  <c r="AJ24" i="1" s="1"/>
  <c r="AJ10" i="1" s="1"/>
  <c r="AJ502" i="1" s="1"/>
  <c r="AJ523" i="1" s="1"/>
  <c r="AF45" i="1"/>
  <c r="AF44" i="1" s="1"/>
  <c r="AF24" i="1" s="1"/>
  <c r="AF10" i="1" s="1"/>
  <c r="AF502" i="1" s="1"/>
  <c r="AF523" i="1" s="1"/>
  <c r="AB45" i="1"/>
  <c r="AB44" i="1" s="1"/>
  <c r="AB24" i="1" s="1"/>
  <c r="AB10" i="1" s="1"/>
  <c r="AB502" i="1" s="1"/>
  <c r="AB523" i="1" s="1"/>
  <c r="X45" i="1"/>
  <c r="X44" i="1" s="1"/>
  <c r="X24" i="1" s="1"/>
  <c r="X10" i="1" s="1"/>
  <c r="X502" i="1" s="1"/>
  <c r="X523" i="1" s="1"/>
  <c r="T45" i="1"/>
  <c r="T44" i="1" s="1"/>
  <c r="T24" i="1" s="1"/>
  <c r="T10" i="1" s="1"/>
  <c r="T502" i="1" s="1"/>
  <c r="T523" i="1" s="1"/>
  <c r="P45" i="1"/>
  <c r="P44" i="1" s="1"/>
  <c r="P24" i="1" s="1"/>
  <c r="P10" i="1" s="1"/>
  <c r="P502" i="1" s="1"/>
  <c r="P523" i="1" s="1"/>
  <c r="L45" i="1"/>
  <c r="L44" i="1" s="1"/>
  <c r="L24" i="1" s="1"/>
  <c r="L10" i="1" s="1"/>
  <c r="L502" i="1" s="1"/>
  <c r="L523" i="1" s="1"/>
  <c r="BE2" i="1"/>
  <c r="AX2" i="1"/>
  <c r="J393" i="1"/>
  <c r="K392" i="1"/>
  <c r="J392" i="1" s="1"/>
  <c r="J364" i="1"/>
  <c r="K336" i="1"/>
  <c r="J336" i="1" s="1"/>
  <c r="CM336" i="1" s="1"/>
  <c r="CG503" i="1"/>
  <c r="CG524" i="1" s="1"/>
  <c r="CE503" i="1"/>
  <c r="CE524" i="1" s="1"/>
  <c r="CC503" i="1"/>
  <c r="CC524" i="1" s="1"/>
  <c r="CA503" i="1"/>
  <c r="CA524" i="1" s="1"/>
  <c r="BY503" i="1"/>
  <c r="BY524" i="1" s="1"/>
  <c r="BW503" i="1"/>
  <c r="BW524" i="1" s="1"/>
  <c r="BU503" i="1"/>
  <c r="BU524" i="1" s="1"/>
  <c r="BS503" i="1"/>
  <c r="BS524" i="1" s="1"/>
  <c r="BQ503" i="1"/>
  <c r="BQ524" i="1" s="1"/>
  <c r="BO503" i="1"/>
  <c r="BO524" i="1" s="1"/>
  <c r="BM503" i="1"/>
  <c r="BM524" i="1" s="1"/>
  <c r="BK503" i="1"/>
  <c r="BK524" i="1" s="1"/>
  <c r="BI503" i="1"/>
  <c r="BI524" i="1" s="1"/>
  <c r="BG503" i="1"/>
  <c r="BG524" i="1" s="1"/>
  <c r="BE503" i="1"/>
  <c r="BE524" i="1" s="1"/>
  <c r="BC503" i="1"/>
  <c r="BC524" i="1" s="1"/>
  <c r="BA503" i="1"/>
  <c r="BA524" i="1" s="1"/>
  <c r="AY503" i="1"/>
  <c r="AY524" i="1" s="1"/>
  <c r="AW503" i="1"/>
  <c r="AW524" i="1" s="1"/>
  <c r="AU503" i="1"/>
  <c r="AU524" i="1" s="1"/>
  <c r="AS503" i="1"/>
  <c r="AS524" i="1" s="1"/>
  <c r="AQ503" i="1"/>
  <c r="AQ524" i="1" s="1"/>
  <c r="AO503" i="1"/>
  <c r="AO524" i="1" s="1"/>
  <c r="AM503" i="1"/>
  <c r="AM524" i="1" s="1"/>
  <c r="AK503" i="1"/>
  <c r="AK524" i="1" s="1"/>
  <c r="AI503" i="1"/>
  <c r="AI524" i="1" s="1"/>
  <c r="AG503" i="1"/>
  <c r="AG524" i="1" s="1"/>
  <c r="AE503" i="1"/>
  <c r="AC503" i="1"/>
  <c r="AC524" i="1" s="1"/>
  <c r="AA503" i="1"/>
  <c r="AA524" i="1" s="1"/>
  <c r="Y503" i="1"/>
  <c r="Y524" i="1" s="1"/>
  <c r="W503" i="1"/>
  <c r="W524" i="1" s="1"/>
  <c r="U503" i="1"/>
  <c r="U524" i="1" s="1"/>
  <c r="S503" i="1"/>
  <c r="S524" i="1" s="1"/>
  <c r="Q503" i="1"/>
  <c r="Q524" i="1" s="1"/>
  <c r="O503" i="1"/>
  <c r="M503" i="1"/>
  <c r="M524" i="1" s="1"/>
  <c r="K503" i="1"/>
  <c r="K524" i="1" s="1"/>
  <c r="D503" i="1"/>
  <c r="CD503" i="1"/>
  <c r="CD524" i="1" s="1"/>
  <c r="BZ503" i="1"/>
  <c r="BZ524" i="1" s="1"/>
  <c r="BV503" i="1"/>
  <c r="BV524" i="1" s="1"/>
  <c r="BR503" i="1"/>
  <c r="BR524" i="1" s="1"/>
  <c r="BN503" i="1"/>
  <c r="BN524" i="1" s="1"/>
  <c r="BJ503" i="1"/>
  <c r="BJ524" i="1" s="1"/>
  <c r="BF503" i="1"/>
  <c r="BF524" i="1" s="1"/>
  <c r="BB503" i="1"/>
  <c r="BB524" i="1" s="1"/>
  <c r="AX503" i="1"/>
  <c r="AX524" i="1" s="1"/>
  <c r="AT503" i="1"/>
  <c r="AT524" i="1" s="1"/>
  <c r="AP503" i="1"/>
  <c r="AP524" i="1" s="1"/>
  <c r="AL503" i="1"/>
  <c r="AH503" i="1"/>
  <c r="AH524" i="1" s="1"/>
  <c r="AD503" i="1"/>
  <c r="Z503" i="1"/>
  <c r="Z524" i="1" s="1"/>
  <c r="V503" i="1"/>
  <c r="V524" i="1" s="1"/>
  <c r="R503" i="1"/>
  <c r="R524" i="1" s="1"/>
  <c r="N503" i="1"/>
  <c r="N524" i="1" s="1"/>
  <c r="A524" i="1"/>
  <c r="CF503" i="1"/>
  <c r="CF524" i="1" s="1"/>
  <c r="CB503" i="1"/>
  <c r="CB524" i="1" s="1"/>
  <c r="BX503" i="1"/>
  <c r="BX524" i="1" s="1"/>
  <c r="BT503" i="1"/>
  <c r="BT524" i="1" s="1"/>
  <c r="BP503" i="1"/>
  <c r="BP524" i="1" s="1"/>
  <c r="BL503" i="1"/>
  <c r="BL524" i="1" s="1"/>
  <c r="BH503" i="1"/>
  <c r="BH524" i="1" s="1"/>
  <c r="BD503" i="1"/>
  <c r="BD524" i="1" s="1"/>
  <c r="AZ503" i="1"/>
  <c r="AZ524" i="1" s="1"/>
  <c r="AV503" i="1"/>
  <c r="AV524" i="1" s="1"/>
  <c r="AR503" i="1"/>
  <c r="AR524" i="1" s="1"/>
  <c r="AN503" i="1"/>
  <c r="AN524" i="1" s="1"/>
  <c r="AJ503" i="1"/>
  <c r="AJ524" i="1" s="1"/>
  <c r="AF503" i="1"/>
  <c r="AF524" i="1" s="1"/>
  <c r="AB503" i="1"/>
  <c r="AB524" i="1" s="1"/>
  <c r="X503" i="1"/>
  <c r="X524" i="1" s="1"/>
  <c r="T503" i="1"/>
  <c r="T524" i="1" s="1"/>
  <c r="P503" i="1"/>
  <c r="P524" i="1" s="1"/>
  <c r="L503" i="1"/>
  <c r="L524" i="1" s="1"/>
  <c r="C503" i="1"/>
  <c r="K417" i="1"/>
  <c r="J417" i="1" s="1"/>
  <c r="CM417" i="1" s="1"/>
  <c r="J418" i="1"/>
  <c r="CM418" i="1" s="1"/>
  <c r="J282" i="1"/>
  <c r="K281" i="1"/>
  <c r="J59" i="1"/>
  <c r="CD45" i="1"/>
  <c r="CD44" i="1" s="1"/>
  <c r="CD24" i="1" s="1"/>
  <c r="CD10" i="1" s="1"/>
  <c r="CD502" i="1" s="1"/>
  <c r="CD523" i="1" s="1"/>
  <c r="BZ45" i="1"/>
  <c r="BZ44" i="1" s="1"/>
  <c r="BZ24" i="1" s="1"/>
  <c r="BZ10" i="1" s="1"/>
  <c r="BZ502" i="1" s="1"/>
  <c r="BZ523" i="1" s="1"/>
  <c r="BV45" i="1"/>
  <c r="BV44" i="1" s="1"/>
  <c r="BV24" i="1" s="1"/>
  <c r="BV10" i="1" s="1"/>
  <c r="BV502" i="1" s="1"/>
  <c r="BV523" i="1" s="1"/>
  <c r="BR45" i="1"/>
  <c r="BR44" i="1" s="1"/>
  <c r="BR24" i="1" s="1"/>
  <c r="BR10" i="1" s="1"/>
  <c r="BR502" i="1" s="1"/>
  <c r="BR523" i="1" s="1"/>
  <c r="BN45" i="1"/>
  <c r="BN44" i="1" s="1"/>
  <c r="BN24" i="1" s="1"/>
  <c r="BN10" i="1" s="1"/>
  <c r="BN502" i="1" s="1"/>
  <c r="BN523" i="1" s="1"/>
  <c r="BJ45" i="1"/>
  <c r="BJ44" i="1" s="1"/>
  <c r="BJ24" i="1" s="1"/>
  <c r="BJ10" i="1" s="1"/>
  <c r="BJ502" i="1" s="1"/>
  <c r="BJ523" i="1" s="1"/>
  <c r="BF45" i="1"/>
  <c r="BF44" i="1" s="1"/>
  <c r="BF24" i="1" s="1"/>
  <c r="BF10" i="1" s="1"/>
  <c r="BF502" i="1" s="1"/>
  <c r="BF523" i="1" s="1"/>
  <c r="BB45" i="1"/>
  <c r="BB44" i="1" s="1"/>
  <c r="BB24" i="1" s="1"/>
  <c r="BB10" i="1" s="1"/>
  <c r="BB502" i="1" s="1"/>
  <c r="BB523" i="1" s="1"/>
  <c r="AX45" i="1"/>
  <c r="AX44" i="1" s="1"/>
  <c r="AX24" i="1" s="1"/>
  <c r="AX10" i="1" s="1"/>
  <c r="AX502" i="1" s="1"/>
  <c r="AX523" i="1" s="1"/>
  <c r="AT45" i="1"/>
  <c r="AT44" i="1" s="1"/>
  <c r="AT24" i="1" s="1"/>
  <c r="AT10" i="1" s="1"/>
  <c r="AT502" i="1" s="1"/>
  <c r="AT523" i="1" s="1"/>
  <c r="AP45" i="1"/>
  <c r="AP44" i="1" s="1"/>
  <c r="AP24" i="1" s="1"/>
  <c r="AP10" i="1" s="1"/>
  <c r="AP502" i="1" s="1"/>
  <c r="AP523" i="1" s="1"/>
  <c r="AL45" i="1"/>
  <c r="AL44" i="1" s="1"/>
  <c r="AL24" i="1" s="1"/>
  <c r="AL10" i="1" s="1"/>
  <c r="AL502" i="1" s="1"/>
  <c r="AL523" i="1" s="1"/>
  <c r="AH45" i="1"/>
  <c r="AH44" i="1" s="1"/>
  <c r="AH24" i="1" s="1"/>
  <c r="AH10" i="1" s="1"/>
  <c r="AH502" i="1" s="1"/>
  <c r="AH523" i="1" s="1"/>
  <c r="AD45" i="1"/>
  <c r="AD44" i="1" s="1"/>
  <c r="AD24" i="1" s="1"/>
  <c r="AD10" i="1" s="1"/>
  <c r="AD502" i="1" s="1"/>
  <c r="AD523" i="1" s="1"/>
  <c r="Z45" i="1"/>
  <c r="Z44" i="1" s="1"/>
  <c r="Z24" i="1" s="1"/>
  <c r="Z10" i="1" s="1"/>
  <c r="Z502" i="1" s="1"/>
  <c r="Z523" i="1" s="1"/>
  <c r="V45" i="1"/>
  <c r="V44" i="1" s="1"/>
  <c r="V24" i="1" s="1"/>
  <c r="V10" i="1" s="1"/>
  <c r="V502" i="1" s="1"/>
  <c r="V523" i="1" s="1"/>
  <c r="R45" i="1"/>
  <c r="R44" i="1" s="1"/>
  <c r="R24" i="1" s="1"/>
  <c r="R10" i="1" s="1"/>
  <c r="R502" i="1" s="1"/>
  <c r="R523" i="1" s="1"/>
  <c r="N45" i="1"/>
  <c r="N44" i="1" s="1"/>
  <c r="N24" i="1" s="1"/>
  <c r="N10" i="1" s="1"/>
  <c r="N502" i="1" s="1"/>
  <c r="N523" i="1" s="1"/>
  <c r="J46" i="1"/>
  <c r="K45" i="1"/>
  <c r="CE24" i="1"/>
  <c r="CE10" i="1" s="1"/>
  <c r="CE502" i="1" s="1"/>
  <c r="CE523" i="1" s="1"/>
  <c r="CA24" i="1"/>
  <c r="CA10" i="1" s="1"/>
  <c r="CA502" i="1" s="1"/>
  <c r="CA523" i="1" s="1"/>
  <c r="BW24" i="1"/>
  <c r="BW10" i="1" s="1"/>
  <c r="BW502" i="1" s="1"/>
  <c r="BW523" i="1" s="1"/>
  <c r="BS24" i="1"/>
  <c r="BS10" i="1" s="1"/>
  <c r="BS502" i="1" s="1"/>
  <c r="BS523" i="1" s="1"/>
  <c r="BO24" i="1"/>
  <c r="BO10" i="1" s="1"/>
  <c r="BO502" i="1" s="1"/>
  <c r="BO523" i="1" s="1"/>
  <c r="BK24" i="1"/>
  <c r="BK10" i="1" s="1"/>
  <c r="BK502" i="1" s="1"/>
  <c r="BK523" i="1" s="1"/>
  <c r="BG24" i="1"/>
  <c r="BG10" i="1" s="1"/>
  <c r="BG502" i="1" s="1"/>
  <c r="BG523" i="1" s="1"/>
  <c r="BC24" i="1"/>
  <c r="BC10" i="1" s="1"/>
  <c r="BC502" i="1" s="1"/>
  <c r="BC523" i="1" s="1"/>
  <c r="AY24" i="1"/>
  <c r="AY10" i="1" s="1"/>
  <c r="AY502" i="1" s="1"/>
  <c r="AY523" i="1" s="1"/>
  <c r="AU24" i="1"/>
  <c r="AU10" i="1" s="1"/>
  <c r="AU502" i="1" s="1"/>
  <c r="AU523" i="1" s="1"/>
  <c r="AQ24" i="1"/>
  <c r="AQ10" i="1" s="1"/>
  <c r="AQ502" i="1" s="1"/>
  <c r="AQ523" i="1" s="1"/>
  <c r="AM24" i="1"/>
  <c r="AM10" i="1" s="1"/>
  <c r="AM502" i="1" s="1"/>
  <c r="AM523" i="1" s="1"/>
  <c r="AI24" i="1"/>
  <c r="AI10" i="1" s="1"/>
  <c r="AI502" i="1" s="1"/>
  <c r="AI523" i="1" s="1"/>
  <c r="AE24" i="1"/>
  <c r="AE10" i="1" s="1"/>
  <c r="AE502" i="1" s="1"/>
  <c r="AE523" i="1" s="1"/>
  <c r="AA24" i="1"/>
  <c r="AA10" i="1" s="1"/>
  <c r="AA502" i="1" s="1"/>
  <c r="AA523" i="1" s="1"/>
  <c r="W24" i="1"/>
  <c r="W10" i="1" s="1"/>
  <c r="W502" i="1" s="1"/>
  <c r="W523" i="1" s="1"/>
  <c r="S24" i="1"/>
  <c r="S10" i="1" s="1"/>
  <c r="S502" i="1" s="1"/>
  <c r="S523" i="1" s="1"/>
  <c r="O24" i="1"/>
  <c r="O10" i="1" s="1"/>
  <c r="O502" i="1" s="1"/>
  <c r="O523" i="1" s="1"/>
  <c r="J25" i="1"/>
  <c r="A14" i="1"/>
  <c r="J11" i="1"/>
  <c r="J503" i="1" s="1"/>
  <c r="J217" i="1"/>
  <c r="CM217" i="1" s="1"/>
  <c r="BD8" i="1"/>
  <c r="AY8" i="1"/>
  <c r="BD9" i="1"/>
  <c r="AY9" i="1"/>
  <c r="AY501" i="1" l="1"/>
  <c r="BD501" i="1"/>
  <c r="J45" i="1"/>
  <c r="K44" i="1"/>
  <c r="J44" i="1" s="1"/>
  <c r="O524" i="1"/>
  <c r="AE524" i="1"/>
  <c r="AW2" i="1"/>
  <c r="K96" i="1"/>
  <c r="J97" i="1"/>
  <c r="CM97" i="1" s="1"/>
  <c r="A15" i="1"/>
  <c r="J281" i="1"/>
  <c r="CM281" i="1" s="1"/>
  <c r="K280" i="1"/>
  <c r="J280" i="1" s="1"/>
  <c r="CM280" i="1" s="1"/>
  <c r="C524" i="1"/>
  <c r="D524" i="1"/>
  <c r="AD524" i="1"/>
  <c r="AL524" i="1"/>
  <c r="BF2" i="1"/>
  <c r="J470" i="1"/>
  <c r="CM470" i="1" s="1"/>
  <c r="K454" i="1"/>
  <c r="J454" i="1" s="1"/>
  <c r="CM454" i="1" s="1"/>
  <c r="CG502" i="1"/>
  <c r="CG523" i="1" s="1"/>
  <c r="AX8" i="1"/>
  <c r="AX9" i="1"/>
  <c r="BE9" i="1"/>
  <c r="BE8" i="1"/>
  <c r="BE501" i="1" l="1"/>
  <c r="AX501" i="1"/>
  <c r="BG2" i="1"/>
  <c r="A16" i="1"/>
  <c r="J96" i="1"/>
  <c r="K24" i="1"/>
  <c r="AV2" i="1"/>
  <c r="BF8" i="1"/>
  <c r="AW8" i="1"/>
  <c r="BF9" i="1"/>
  <c r="AW9" i="1"/>
  <c r="AW501" i="1" l="1"/>
  <c r="BF501" i="1"/>
  <c r="AU2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V520" i="1"/>
  <c r="V541" i="1" s="1"/>
  <c r="AJ519" i="1"/>
  <c r="AJ540" i="1" s="1"/>
  <c r="AX518" i="1"/>
  <c r="AX539" i="1" s="1"/>
  <c r="BL517" i="1"/>
  <c r="BL538" i="1" s="1"/>
  <c r="BZ516" i="1"/>
  <c r="BZ537" i="1" s="1"/>
  <c r="N516" i="1"/>
  <c r="N537" i="1" s="1"/>
  <c r="AB515" i="1"/>
  <c r="AB536" i="1" s="1"/>
  <c r="BN514" i="1"/>
  <c r="BN535" i="1" s="1"/>
  <c r="AH514" i="1"/>
  <c r="AH535" i="1" s="1"/>
  <c r="CB513" i="1"/>
  <c r="CB534" i="1" s="1"/>
  <c r="AV513" i="1"/>
  <c r="AV534" i="1" s="1"/>
  <c r="P513" i="1"/>
  <c r="P534" i="1" s="1"/>
  <c r="BJ512" i="1"/>
  <c r="BJ533" i="1" s="1"/>
  <c r="AD512" i="1"/>
  <c r="AD533" i="1" s="1"/>
  <c r="BX511" i="1"/>
  <c r="BX532" i="1" s="1"/>
  <c r="AR511" i="1"/>
  <c r="AR532" i="1" s="1"/>
  <c r="L511" i="1"/>
  <c r="L532" i="1" s="1"/>
  <c r="BF510" i="1"/>
  <c r="BF531" i="1" s="1"/>
  <c r="Z510" i="1"/>
  <c r="Z531" i="1" s="1"/>
  <c r="BT509" i="1"/>
  <c r="BT530" i="1" s="1"/>
  <c r="AN509" i="1"/>
  <c r="AN530" i="1" s="1"/>
  <c r="D509" i="1"/>
  <c r="BB508" i="1"/>
  <c r="BB529" i="1" s="1"/>
  <c r="V508" i="1"/>
  <c r="V529" i="1" s="1"/>
  <c r="BP507" i="1"/>
  <c r="BP528" i="1" s="1"/>
  <c r="AJ507" i="1"/>
  <c r="AJ528" i="1" s="1"/>
  <c r="CD506" i="1"/>
  <c r="CD527" i="1" s="1"/>
  <c r="AX506" i="1"/>
  <c r="AX527" i="1" s="1"/>
  <c r="R506" i="1"/>
  <c r="R527" i="1" s="1"/>
  <c r="BL505" i="1"/>
  <c r="BL526" i="1" s="1"/>
  <c r="AF505" i="1"/>
  <c r="AF526" i="1" s="1"/>
  <c r="BZ504" i="1"/>
  <c r="BZ525" i="1" s="1"/>
  <c r="AT504" i="1"/>
  <c r="AT525" i="1" s="1"/>
  <c r="N504" i="1"/>
  <c r="N525" i="1" s="1"/>
  <c r="E529" i="1"/>
  <c r="D534" i="1"/>
  <c r="BU520" i="1"/>
  <c r="BU541" i="1" s="1"/>
  <c r="BE520" i="1"/>
  <c r="BE541" i="1" s="1"/>
  <c r="AO520" i="1"/>
  <c r="AO541" i="1" s="1"/>
  <c r="Y520" i="1"/>
  <c r="Y541" i="1" s="1"/>
  <c r="D520" i="1"/>
  <c r="BS519" i="1"/>
  <c r="BS540" i="1" s="1"/>
  <c r="BC519" i="1"/>
  <c r="BC540" i="1" s="1"/>
  <c r="AM519" i="1"/>
  <c r="AM540" i="1" s="1"/>
  <c r="W519" i="1"/>
  <c r="W540" i="1" s="1"/>
  <c r="CG518" i="1"/>
  <c r="CG539" i="1" s="1"/>
  <c r="BQ518" i="1"/>
  <c r="BQ539" i="1" s="1"/>
  <c r="BA518" i="1"/>
  <c r="BA539" i="1" s="1"/>
  <c r="AK518" i="1"/>
  <c r="AK539" i="1" s="1"/>
  <c r="U518" i="1"/>
  <c r="U539" i="1" s="1"/>
  <c r="CE517" i="1"/>
  <c r="CE538" i="1" s="1"/>
  <c r="BO517" i="1"/>
  <c r="BO538" i="1" s="1"/>
  <c r="AY517" i="1"/>
  <c r="AY538" i="1" s="1"/>
  <c r="AI517" i="1"/>
  <c r="AI538" i="1" s="1"/>
  <c r="S517" i="1"/>
  <c r="S538" i="1" s="1"/>
  <c r="CC516" i="1"/>
  <c r="CC537" i="1" s="1"/>
  <c r="BM516" i="1"/>
  <c r="BM537" i="1" s="1"/>
  <c r="AW516" i="1"/>
  <c r="AW537" i="1" s="1"/>
  <c r="AG516" i="1"/>
  <c r="AG537" i="1" s="1"/>
  <c r="Q516" i="1"/>
  <c r="Q537" i="1" s="1"/>
  <c r="CA515" i="1"/>
  <c r="CA536" i="1" s="1"/>
  <c r="BK515" i="1"/>
  <c r="BK536" i="1" s="1"/>
  <c r="AU515" i="1"/>
  <c r="AU536" i="1" s="1"/>
  <c r="AE515" i="1"/>
  <c r="AE536" i="1" s="1"/>
  <c r="O515" i="1"/>
  <c r="O536" i="1" s="1"/>
  <c r="BT520" i="1"/>
  <c r="BT541" i="1" s="1"/>
  <c r="AN520" i="1"/>
  <c r="AN541" i="1" s="1"/>
  <c r="C520" i="1"/>
  <c r="BB519" i="1"/>
  <c r="BB540" i="1" s="1"/>
  <c r="V519" i="1"/>
  <c r="V540" i="1" s="1"/>
  <c r="BP518" i="1"/>
  <c r="BP539" i="1" s="1"/>
  <c r="AJ518" i="1"/>
  <c r="AJ539" i="1" s="1"/>
  <c r="CD517" i="1"/>
  <c r="CD538" i="1" s="1"/>
  <c r="AX517" i="1"/>
  <c r="AX538" i="1" s="1"/>
  <c r="R517" i="1"/>
  <c r="R538" i="1" s="1"/>
  <c r="BL516" i="1"/>
  <c r="BL537" i="1" s="1"/>
  <c r="AF516" i="1"/>
  <c r="AF537" i="1" s="1"/>
  <c r="BZ515" i="1"/>
  <c r="BZ536" i="1" s="1"/>
  <c r="AT515" i="1"/>
  <c r="AT536" i="1" s="1"/>
  <c r="N515" i="1"/>
  <c r="N536" i="1" s="1"/>
  <c r="BW514" i="1"/>
  <c r="BW535" i="1" s="1"/>
  <c r="BG514" i="1"/>
  <c r="BG535" i="1" s="1"/>
  <c r="AQ514" i="1"/>
  <c r="AQ535" i="1" s="1"/>
  <c r="AA514" i="1"/>
  <c r="AA535" i="1" s="1"/>
  <c r="K514" i="1"/>
  <c r="K535" i="1" s="1"/>
  <c r="BU513" i="1"/>
  <c r="BU534" i="1" s="1"/>
  <c r="BE513" i="1"/>
  <c r="BE534" i="1" s="1"/>
  <c r="AO513" i="1"/>
  <c r="AO534" i="1" s="1"/>
  <c r="Y513" i="1"/>
  <c r="Y534" i="1" s="1"/>
  <c r="E513" i="1"/>
  <c r="BS512" i="1"/>
  <c r="BS533" i="1" s="1"/>
  <c r="BC512" i="1"/>
  <c r="BC533" i="1" s="1"/>
  <c r="AM512" i="1"/>
  <c r="AM533" i="1" s="1"/>
  <c r="W512" i="1"/>
  <c r="W533" i="1" s="1"/>
  <c r="CG511" i="1"/>
  <c r="CG532" i="1" s="1"/>
  <c r="BQ511" i="1"/>
  <c r="BQ532" i="1" s="1"/>
  <c r="BA511" i="1"/>
  <c r="BA532" i="1" s="1"/>
  <c r="AK511" i="1"/>
  <c r="AK532" i="1" s="1"/>
  <c r="U511" i="1"/>
  <c r="U532" i="1" s="1"/>
  <c r="CE510" i="1"/>
  <c r="CE531" i="1" s="1"/>
  <c r="BO510" i="1"/>
  <c r="BO531" i="1" s="1"/>
  <c r="AY510" i="1"/>
  <c r="AY531" i="1" s="1"/>
  <c r="AI510" i="1"/>
  <c r="AI531" i="1" s="1"/>
  <c r="S510" i="1"/>
  <c r="S531" i="1" s="1"/>
  <c r="CC509" i="1"/>
  <c r="CC530" i="1" s="1"/>
  <c r="BM509" i="1"/>
  <c r="BM530" i="1" s="1"/>
  <c r="AW509" i="1"/>
  <c r="AW530" i="1" s="1"/>
  <c r="AG509" i="1"/>
  <c r="AG530" i="1" s="1"/>
  <c r="Q509" i="1"/>
  <c r="Q530" i="1" s="1"/>
  <c r="CA508" i="1"/>
  <c r="CA529" i="1" s="1"/>
  <c r="BK508" i="1"/>
  <c r="BK529" i="1" s="1"/>
  <c r="AU508" i="1"/>
  <c r="AU529" i="1" s="1"/>
  <c r="AE508" i="1"/>
  <c r="AE529" i="1" s="1"/>
  <c r="O508" i="1"/>
  <c r="O529" i="1" s="1"/>
  <c r="BY507" i="1"/>
  <c r="BY528" i="1" s="1"/>
  <c r="BI507" i="1"/>
  <c r="BI528" i="1" s="1"/>
  <c r="AS507" i="1"/>
  <c r="AS528" i="1" s="1"/>
  <c r="AC507" i="1"/>
  <c r="AC528" i="1" s="1"/>
  <c r="M507" i="1"/>
  <c r="M528" i="1" s="1"/>
  <c r="BW506" i="1"/>
  <c r="BW527" i="1" s="1"/>
  <c r="BG506" i="1"/>
  <c r="BG527" i="1" s="1"/>
  <c r="AQ506" i="1"/>
  <c r="AQ527" i="1" s="1"/>
  <c r="AA506" i="1"/>
  <c r="AA527" i="1" s="1"/>
  <c r="K506" i="1"/>
  <c r="K527" i="1" s="1"/>
  <c r="BU505" i="1"/>
  <c r="BU526" i="1" s="1"/>
  <c r="BE505" i="1"/>
  <c r="BE526" i="1" s="1"/>
  <c r="AO505" i="1"/>
  <c r="AO526" i="1" s="1"/>
  <c r="Y505" i="1"/>
  <c r="Y526" i="1" s="1"/>
  <c r="E505" i="1"/>
  <c r="BS504" i="1"/>
  <c r="BS525" i="1" s="1"/>
  <c r="BC504" i="1"/>
  <c r="BC525" i="1" s="1"/>
  <c r="AM504" i="1"/>
  <c r="AM525" i="1" s="1"/>
  <c r="W504" i="1"/>
  <c r="W525" i="1" s="1"/>
  <c r="L504" i="1"/>
  <c r="L525" i="1" s="1"/>
  <c r="AR504" i="1"/>
  <c r="AR525" i="1" s="1"/>
  <c r="BX504" i="1"/>
  <c r="BX525" i="1" s="1"/>
  <c r="AD505" i="1"/>
  <c r="AD526" i="1" s="1"/>
  <c r="BJ505" i="1"/>
  <c r="BJ526" i="1" s="1"/>
  <c r="P506" i="1"/>
  <c r="P527" i="1" s="1"/>
  <c r="AV506" i="1"/>
  <c r="AV527" i="1" s="1"/>
  <c r="CB506" i="1"/>
  <c r="CB527" i="1" s="1"/>
  <c r="AH507" i="1"/>
  <c r="AH528" i="1" s="1"/>
  <c r="BN507" i="1"/>
  <c r="BN528" i="1" s="1"/>
  <c r="T508" i="1"/>
  <c r="T529" i="1" s="1"/>
  <c r="AZ508" i="1"/>
  <c r="AZ529" i="1" s="1"/>
  <c r="CF508" i="1"/>
  <c r="CF529" i="1" s="1"/>
  <c r="AL509" i="1"/>
  <c r="AL530" i="1" s="1"/>
  <c r="BR509" i="1"/>
  <c r="BR530" i="1" s="1"/>
  <c r="X510" i="1"/>
  <c r="X531" i="1" s="1"/>
  <c r="BD510" i="1"/>
  <c r="BD531" i="1" s="1"/>
  <c r="J511" i="1"/>
  <c r="AP511" i="1"/>
  <c r="AP532" i="1" s="1"/>
  <c r="BV511" i="1"/>
  <c r="BV532" i="1" s="1"/>
  <c r="AB512" i="1"/>
  <c r="AB533" i="1" s="1"/>
  <c r="BH512" i="1"/>
  <c r="BH533" i="1" s="1"/>
  <c r="N513" i="1"/>
  <c r="N534" i="1" s="1"/>
  <c r="AT513" i="1"/>
  <c r="AT534" i="1" s="1"/>
  <c r="BZ513" i="1"/>
  <c r="BZ534" i="1" s="1"/>
  <c r="AF514" i="1"/>
  <c r="AF535" i="1" s="1"/>
  <c r="BL514" i="1"/>
  <c r="BL535" i="1" s="1"/>
  <c r="X515" i="1"/>
  <c r="X536" i="1" s="1"/>
  <c r="J516" i="1"/>
  <c r="BV516" i="1"/>
  <c r="BV537" i="1" s="1"/>
  <c r="BH517" i="1"/>
  <c r="BH538" i="1" s="1"/>
  <c r="AT518" i="1"/>
  <c r="AT539" i="1" s="1"/>
  <c r="AF519" i="1"/>
  <c r="AF540" i="1" s="1"/>
  <c r="R520" i="1"/>
  <c r="R541" i="1" s="1"/>
  <c r="CD520" i="1"/>
  <c r="CD541" i="1" s="1"/>
  <c r="E535" i="1"/>
  <c r="BZ520" i="1"/>
  <c r="BZ541" i="1" s="1"/>
  <c r="N520" i="1"/>
  <c r="N541" i="1" s="1"/>
  <c r="AB519" i="1"/>
  <c r="AB540" i="1" s="1"/>
  <c r="AP518" i="1"/>
  <c r="AP539" i="1" s="1"/>
  <c r="BD517" i="1"/>
  <c r="BD538" i="1" s="1"/>
  <c r="BR516" i="1"/>
  <c r="BR537" i="1" s="1"/>
  <c r="CF515" i="1"/>
  <c r="CF536" i="1" s="1"/>
  <c r="T515" i="1"/>
  <c r="T536" i="1" s="1"/>
  <c r="BJ514" i="1"/>
  <c r="BJ535" i="1" s="1"/>
  <c r="AD514" i="1"/>
  <c r="AD535" i="1" s="1"/>
  <c r="BX513" i="1"/>
  <c r="BX534" i="1" s="1"/>
  <c r="AR513" i="1"/>
  <c r="AR534" i="1" s="1"/>
  <c r="L513" i="1"/>
  <c r="L534" i="1" s="1"/>
  <c r="BF512" i="1"/>
  <c r="BF533" i="1" s="1"/>
  <c r="Z512" i="1"/>
  <c r="Z533" i="1" s="1"/>
  <c r="BT511" i="1"/>
  <c r="BT532" i="1" s="1"/>
  <c r="AN511" i="1"/>
  <c r="AN532" i="1" s="1"/>
  <c r="D511" i="1"/>
  <c r="BB510" i="1"/>
  <c r="BB531" i="1" s="1"/>
  <c r="V510" i="1"/>
  <c r="V531" i="1" s="1"/>
  <c r="BP509" i="1"/>
  <c r="BP530" i="1" s="1"/>
  <c r="AJ509" i="1"/>
  <c r="AJ530" i="1" s="1"/>
  <c r="CD508" i="1"/>
  <c r="CD529" i="1" s="1"/>
  <c r="AX508" i="1"/>
  <c r="AX529" i="1" s="1"/>
  <c r="R508" i="1"/>
  <c r="R529" i="1" s="1"/>
  <c r="BL507" i="1"/>
  <c r="BL528" i="1" s="1"/>
  <c r="AF507" i="1"/>
  <c r="AF528" i="1" s="1"/>
  <c r="BZ506" i="1"/>
  <c r="BZ527" i="1" s="1"/>
  <c r="AT506" i="1"/>
  <c r="AT527" i="1" s="1"/>
  <c r="N506" i="1"/>
  <c r="N527" i="1" s="1"/>
  <c r="BH505" i="1"/>
  <c r="BH526" i="1" s="1"/>
  <c r="AB505" i="1"/>
  <c r="AB526" i="1" s="1"/>
  <c r="BV504" i="1"/>
  <c r="BV525" i="1" s="1"/>
  <c r="AP504" i="1"/>
  <c r="AP525" i="1" s="1"/>
  <c r="J504" i="1"/>
  <c r="D530" i="1"/>
  <c r="D532" i="1"/>
  <c r="BS520" i="1"/>
  <c r="BS541" i="1" s="1"/>
  <c r="BC520" i="1"/>
  <c r="BC541" i="1" s="1"/>
  <c r="AM520" i="1"/>
  <c r="AM541" i="1" s="1"/>
  <c r="W520" i="1"/>
  <c r="W541" i="1" s="1"/>
  <c r="CG519" i="1"/>
  <c r="CG540" i="1" s="1"/>
  <c r="BQ519" i="1"/>
  <c r="BQ540" i="1" s="1"/>
  <c r="BA519" i="1"/>
  <c r="BA540" i="1" s="1"/>
  <c r="AK519" i="1"/>
  <c r="AK540" i="1" s="1"/>
  <c r="U519" i="1"/>
  <c r="U540" i="1" s="1"/>
  <c r="CE518" i="1"/>
  <c r="CE539" i="1" s="1"/>
  <c r="BO518" i="1"/>
  <c r="BO539" i="1" s="1"/>
  <c r="AY518" i="1"/>
  <c r="AY539" i="1" s="1"/>
  <c r="AI518" i="1"/>
  <c r="AI539" i="1" s="1"/>
  <c r="S518" i="1"/>
  <c r="S539" i="1" s="1"/>
  <c r="CC517" i="1"/>
  <c r="CC538" i="1" s="1"/>
  <c r="BM517" i="1"/>
  <c r="BM538" i="1" s="1"/>
  <c r="AW517" i="1"/>
  <c r="AW538" i="1" s="1"/>
  <c r="AG517" i="1"/>
  <c r="AG538" i="1" s="1"/>
  <c r="Q517" i="1"/>
  <c r="Q538" i="1" s="1"/>
  <c r="CA516" i="1"/>
  <c r="CA537" i="1" s="1"/>
  <c r="BK516" i="1"/>
  <c r="BK537" i="1" s="1"/>
  <c r="AU516" i="1"/>
  <c r="AU537" i="1" s="1"/>
  <c r="AE516" i="1"/>
  <c r="AE537" i="1" s="1"/>
  <c r="O516" i="1"/>
  <c r="O537" i="1" s="1"/>
  <c r="BY515" i="1"/>
  <c r="BY536" i="1" s="1"/>
  <c r="BI515" i="1"/>
  <c r="BI536" i="1" s="1"/>
  <c r="AS515" i="1"/>
  <c r="AS536" i="1" s="1"/>
  <c r="AC515" i="1"/>
  <c r="AC536" i="1" s="1"/>
  <c r="M515" i="1"/>
  <c r="M536" i="1" s="1"/>
  <c r="BP520" i="1"/>
  <c r="BP541" i="1" s="1"/>
  <c r="AJ520" i="1"/>
  <c r="AJ541" i="1" s="1"/>
  <c r="CD519" i="1"/>
  <c r="CD540" i="1" s="1"/>
  <c r="AX519" i="1"/>
  <c r="AX540" i="1" s="1"/>
  <c r="R519" i="1"/>
  <c r="R540" i="1" s="1"/>
  <c r="BL518" i="1"/>
  <c r="BL539" i="1" s="1"/>
  <c r="AF518" i="1"/>
  <c r="AF539" i="1" s="1"/>
  <c r="BZ517" i="1"/>
  <c r="BZ538" i="1" s="1"/>
  <c r="AT517" i="1"/>
  <c r="AT538" i="1" s="1"/>
  <c r="N517" i="1"/>
  <c r="N538" i="1" s="1"/>
  <c r="BH516" i="1"/>
  <c r="BH537" i="1" s="1"/>
  <c r="AB516" i="1"/>
  <c r="AB537" i="1" s="1"/>
  <c r="BV515" i="1"/>
  <c r="BV536" i="1" s="1"/>
  <c r="AP515" i="1"/>
  <c r="AP536" i="1" s="1"/>
  <c r="K515" i="1"/>
  <c r="K536" i="1" s="1"/>
  <c r="BU514" i="1"/>
  <c r="BU535" i="1" s="1"/>
  <c r="BE514" i="1"/>
  <c r="BE535" i="1" s="1"/>
  <c r="AO514" i="1"/>
  <c r="AO535" i="1" s="1"/>
  <c r="Y514" i="1"/>
  <c r="Y535" i="1" s="1"/>
  <c r="E514" i="1"/>
  <c r="BS513" i="1"/>
  <c r="BS534" i="1" s="1"/>
  <c r="BC513" i="1"/>
  <c r="BC534" i="1" s="1"/>
  <c r="AM513" i="1"/>
  <c r="AM534" i="1" s="1"/>
  <c r="W513" i="1"/>
  <c r="W534" i="1" s="1"/>
  <c r="CG512" i="1"/>
  <c r="CG533" i="1" s="1"/>
  <c r="BQ512" i="1"/>
  <c r="BQ533" i="1" s="1"/>
  <c r="BA512" i="1"/>
  <c r="BA533" i="1" s="1"/>
  <c r="AK512" i="1"/>
  <c r="AK533" i="1" s="1"/>
  <c r="U512" i="1"/>
  <c r="U533" i="1" s="1"/>
  <c r="CE511" i="1"/>
  <c r="CE532" i="1" s="1"/>
  <c r="BO511" i="1"/>
  <c r="BO532" i="1" s="1"/>
  <c r="AY511" i="1"/>
  <c r="AY532" i="1" s="1"/>
  <c r="AI511" i="1"/>
  <c r="AI532" i="1" s="1"/>
  <c r="S511" i="1"/>
  <c r="S532" i="1" s="1"/>
  <c r="CC510" i="1"/>
  <c r="CC531" i="1" s="1"/>
  <c r="BM510" i="1"/>
  <c r="BM531" i="1" s="1"/>
  <c r="AW510" i="1"/>
  <c r="AW531" i="1" s="1"/>
  <c r="AG510" i="1"/>
  <c r="AG531" i="1" s="1"/>
  <c r="Q510" i="1"/>
  <c r="Q531" i="1" s="1"/>
  <c r="CA509" i="1"/>
  <c r="CA530" i="1" s="1"/>
  <c r="BK509" i="1"/>
  <c r="BK530" i="1" s="1"/>
  <c r="AU509" i="1"/>
  <c r="AU530" i="1" s="1"/>
  <c r="AE509" i="1"/>
  <c r="AE530" i="1" s="1"/>
  <c r="O509" i="1"/>
  <c r="O530" i="1" s="1"/>
  <c r="BY508" i="1"/>
  <c r="BY529" i="1" s="1"/>
  <c r="BI508" i="1"/>
  <c r="BI529" i="1" s="1"/>
  <c r="AS508" i="1"/>
  <c r="AS529" i="1" s="1"/>
  <c r="AC508" i="1"/>
  <c r="AC529" i="1" s="1"/>
  <c r="M508" i="1"/>
  <c r="M529" i="1" s="1"/>
  <c r="BW507" i="1"/>
  <c r="BW528" i="1" s="1"/>
  <c r="BG507" i="1"/>
  <c r="BG528" i="1" s="1"/>
  <c r="AQ507" i="1"/>
  <c r="AQ528" i="1" s="1"/>
  <c r="AA507" i="1"/>
  <c r="AA528" i="1" s="1"/>
  <c r="K507" i="1"/>
  <c r="K528" i="1" s="1"/>
  <c r="BU506" i="1"/>
  <c r="BU527" i="1" s="1"/>
  <c r="BE506" i="1"/>
  <c r="BE527" i="1" s="1"/>
  <c r="AO506" i="1"/>
  <c r="AO527" i="1" s="1"/>
  <c r="Y506" i="1"/>
  <c r="Y527" i="1" s="1"/>
  <c r="E506" i="1"/>
  <c r="BS505" i="1"/>
  <c r="BS526" i="1" s="1"/>
  <c r="BC505" i="1"/>
  <c r="BC526" i="1" s="1"/>
  <c r="AM505" i="1"/>
  <c r="AM526" i="1" s="1"/>
  <c r="W505" i="1"/>
  <c r="W526" i="1" s="1"/>
  <c r="CG504" i="1"/>
  <c r="CG525" i="1" s="1"/>
  <c r="BQ504" i="1"/>
  <c r="BQ525" i="1" s="1"/>
  <c r="BA504" i="1"/>
  <c r="BA525" i="1" s="1"/>
  <c r="AK504" i="1"/>
  <c r="AK525" i="1" s="1"/>
  <c r="U504" i="1"/>
  <c r="U525" i="1" s="1"/>
  <c r="C504" i="1"/>
  <c r="AN504" i="1"/>
  <c r="AN525" i="1" s="1"/>
  <c r="BT504" i="1"/>
  <c r="BT525" i="1" s="1"/>
  <c r="Z505" i="1"/>
  <c r="Z526" i="1" s="1"/>
  <c r="BF505" i="1"/>
  <c r="BF526" i="1" s="1"/>
  <c r="L506" i="1"/>
  <c r="L527" i="1" s="1"/>
  <c r="AR506" i="1"/>
  <c r="AR527" i="1" s="1"/>
  <c r="BX506" i="1"/>
  <c r="BX527" i="1" s="1"/>
  <c r="AD507" i="1"/>
  <c r="AD528" i="1" s="1"/>
  <c r="BJ507" i="1"/>
  <c r="BJ528" i="1" s="1"/>
  <c r="P508" i="1"/>
  <c r="P529" i="1" s="1"/>
  <c r="AV508" i="1"/>
  <c r="AV529" i="1" s="1"/>
  <c r="CB508" i="1"/>
  <c r="CB529" i="1" s="1"/>
  <c r="AH509" i="1"/>
  <c r="AH530" i="1" s="1"/>
  <c r="BN509" i="1"/>
  <c r="BN530" i="1" s="1"/>
  <c r="T510" i="1"/>
  <c r="T531" i="1" s="1"/>
  <c r="AZ510" i="1"/>
  <c r="AZ531" i="1" s="1"/>
  <c r="CF510" i="1"/>
  <c r="CF531" i="1" s="1"/>
  <c r="AL511" i="1"/>
  <c r="AL532" i="1" s="1"/>
  <c r="BR511" i="1"/>
  <c r="BR532" i="1" s="1"/>
  <c r="X512" i="1"/>
  <c r="X533" i="1" s="1"/>
  <c r="BD512" i="1"/>
  <c r="BD533" i="1" s="1"/>
  <c r="J513" i="1"/>
  <c r="AP513" i="1"/>
  <c r="AP534" i="1" s="1"/>
  <c r="BV513" i="1"/>
  <c r="BV534" i="1" s="1"/>
  <c r="AB514" i="1"/>
  <c r="AB535" i="1" s="1"/>
  <c r="BH514" i="1"/>
  <c r="BH535" i="1" s="1"/>
  <c r="P515" i="1"/>
  <c r="P536" i="1" s="1"/>
  <c r="CB515" i="1"/>
  <c r="CB536" i="1" s="1"/>
  <c r="BN516" i="1"/>
  <c r="BN537" i="1" s="1"/>
  <c r="AZ517" i="1"/>
  <c r="AZ538" i="1" s="1"/>
  <c r="AL518" i="1"/>
  <c r="AL539" i="1" s="1"/>
  <c r="X519" i="1"/>
  <c r="X540" i="1" s="1"/>
  <c r="J520" i="1"/>
  <c r="J541" i="1" s="1"/>
  <c r="BV520" i="1"/>
  <c r="BV541" i="1" s="1"/>
  <c r="D535" i="1"/>
  <c r="D541" i="1"/>
  <c r="AL520" i="1"/>
  <c r="AL541" i="1" s="1"/>
  <c r="AZ519" i="1"/>
  <c r="AZ540" i="1" s="1"/>
  <c r="BN518" i="1"/>
  <c r="BN539" i="1" s="1"/>
  <c r="CB517" i="1"/>
  <c r="CB538" i="1" s="1"/>
  <c r="P517" i="1"/>
  <c r="P538" i="1" s="1"/>
  <c r="AD516" i="1"/>
  <c r="AD537" i="1" s="1"/>
  <c r="AR515" i="1"/>
  <c r="AR536" i="1" s="1"/>
  <c r="BV514" i="1"/>
  <c r="BV535" i="1" s="1"/>
  <c r="AP514" i="1"/>
  <c r="AP535" i="1" s="1"/>
  <c r="J514" i="1"/>
  <c r="BD513" i="1"/>
  <c r="BD534" i="1" s="1"/>
  <c r="X513" i="1"/>
  <c r="X534" i="1" s="1"/>
  <c r="BR512" i="1"/>
  <c r="BR533" i="1" s="1"/>
  <c r="AL512" i="1"/>
  <c r="AL533" i="1" s="1"/>
  <c r="CF511" i="1"/>
  <c r="CF532" i="1" s="1"/>
  <c r="AZ511" i="1"/>
  <c r="AZ532" i="1" s="1"/>
  <c r="T511" i="1"/>
  <c r="T532" i="1" s="1"/>
  <c r="BN510" i="1"/>
  <c r="BN531" i="1" s="1"/>
  <c r="AH510" i="1"/>
  <c r="AH531" i="1" s="1"/>
  <c r="CB509" i="1"/>
  <c r="CB530" i="1" s="1"/>
  <c r="AV509" i="1"/>
  <c r="AV530" i="1" s="1"/>
  <c r="P509" i="1"/>
  <c r="P530" i="1" s="1"/>
  <c r="BJ508" i="1"/>
  <c r="BJ529" i="1" s="1"/>
  <c r="AD508" i="1"/>
  <c r="AD529" i="1" s="1"/>
  <c r="BX507" i="1"/>
  <c r="BX528" i="1" s="1"/>
  <c r="AR507" i="1"/>
  <c r="AR528" i="1" s="1"/>
  <c r="L507" i="1"/>
  <c r="L528" i="1" s="1"/>
  <c r="BF506" i="1"/>
  <c r="BF527" i="1" s="1"/>
  <c r="Z506" i="1"/>
  <c r="Z527" i="1" s="1"/>
  <c r="BT505" i="1"/>
  <c r="BT526" i="1" s="1"/>
  <c r="AN505" i="1"/>
  <c r="AN526" i="1" s="1"/>
  <c r="D505" i="1"/>
  <c r="BB504" i="1"/>
  <c r="BB525" i="1" s="1"/>
  <c r="V504" i="1"/>
  <c r="V525" i="1" s="1"/>
  <c r="D528" i="1"/>
  <c r="C538" i="1"/>
  <c r="BY520" i="1"/>
  <c r="BY541" i="1" s="1"/>
  <c r="BI520" i="1"/>
  <c r="BI541" i="1" s="1"/>
  <c r="AS520" i="1"/>
  <c r="AS541" i="1" s="1"/>
  <c r="AC520" i="1"/>
  <c r="AC541" i="1" s="1"/>
  <c r="M520" i="1"/>
  <c r="M541" i="1" s="1"/>
  <c r="BW519" i="1"/>
  <c r="BW540" i="1" s="1"/>
  <c r="BG519" i="1"/>
  <c r="BG540" i="1" s="1"/>
  <c r="AQ519" i="1"/>
  <c r="AQ540" i="1" s="1"/>
  <c r="AA519" i="1"/>
  <c r="AA540" i="1" s="1"/>
  <c r="K519" i="1"/>
  <c r="K540" i="1" s="1"/>
  <c r="BU518" i="1"/>
  <c r="BU539" i="1" s="1"/>
  <c r="BE518" i="1"/>
  <c r="BE539" i="1" s="1"/>
  <c r="AO518" i="1"/>
  <c r="AO539" i="1" s="1"/>
  <c r="Y518" i="1"/>
  <c r="Y539" i="1" s="1"/>
  <c r="D518" i="1"/>
  <c r="BS517" i="1"/>
  <c r="BS538" i="1" s="1"/>
  <c r="BC517" i="1"/>
  <c r="BC538" i="1" s="1"/>
  <c r="AM517" i="1"/>
  <c r="AM538" i="1" s="1"/>
  <c r="W517" i="1"/>
  <c r="W538" i="1" s="1"/>
  <c r="CG516" i="1"/>
  <c r="CG537" i="1" s="1"/>
  <c r="BQ516" i="1"/>
  <c r="BQ537" i="1" s="1"/>
  <c r="BA516" i="1"/>
  <c r="BA537" i="1" s="1"/>
  <c r="AK516" i="1"/>
  <c r="AK537" i="1" s="1"/>
  <c r="U516" i="1"/>
  <c r="U537" i="1" s="1"/>
  <c r="CE515" i="1"/>
  <c r="CE536" i="1" s="1"/>
  <c r="BO515" i="1"/>
  <c r="BO536" i="1" s="1"/>
  <c r="AY515" i="1"/>
  <c r="AY536" i="1" s="1"/>
  <c r="AI515" i="1"/>
  <c r="AI536" i="1" s="1"/>
  <c r="S515" i="1"/>
  <c r="S536" i="1" s="1"/>
  <c r="CB520" i="1"/>
  <c r="CB541" i="1" s="1"/>
  <c r="AV520" i="1"/>
  <c r="AV541" i="1" s="1"/>
  <c r="P520" i="1"/>
  <c r="P541" i="1" s="1"/>
  <c r="BJ519" i="1"/>
  <c r="BJ540" i="1" s="1"/>
  <c r="AD519" i="1"/>
  <c r="AD540" i="1" s="1"/>
  <c r="BX518" i="1"/>
  <c r="BX539" i="1" s="1"/>
  <c r="AR518" i="1"/>
  <c r="AR539" i="1" s="1"/>
  <c r="L518" i="1"/>
  <c r="L539" i="1" s="1"/>
  <c r="BF517" i="1"/>
  <c r="BF538" i="1" s="1"/>
  <c r="Z517" i="1"/>
  <c r="Z538" i="1" s="1"/>
  <c r="BT516" i="1"/>
  <c r="BT537" i="1" s="1"/>
  <c r="AN516" i="1"/>
  <c r="AN537" i="1" s="1"/>
  <c r="C516" i="1"/>
  <c r="BB515" i="1"/>
  <c r="BB536" i="1" s="1"/>
  <c r="V515" i="1"/>
  <c r="V536" i="1" s="1"/>
  <c r="CA514" i="1"/>
  <c r="CA535" i="1" s="1"/>
  <c r="BK514" i="1"/>
  <c r="BK535" i="1" s="1"/>
  <c r="AU514" i="1"/>
  <c r="AU535" i="1" s="1"/>
  <c r="AE514" i="1"/>
  <c r="AE535" i="1" s="1"/>
  <c r="O514" i="1"/>
  <c r="O535" i="1" s="1"/>
  <c r="BY513" i="1"/>
  <c r="BY534" i="1" s="1"/>
  <c r="BI513" i="1"/>
  <c r="BI534" i="1" s="1"/>
  <c r="AS513" i="1"/>
  <c r="AS534" i="1" s="1"/>
  <c r="AC513" i="1"/>
  <c r="AC534" i="1" s="1"/>
  <c r="M513" i="1"/>
  <c r="M534" i="1" s="1"/>
  <c r="BW512" i="1"/>
  <c r="BW533" i="1" s="1"/>
  <c r="BG512" i="1"/>
  <c r="BG533" i="1" s="1"/>
  <c r="AQ512" i="1"/>
  <c r="AQ533" i="1" s="1"/>
  <c r="AA512" i="1"/>
  <c r="AA533" i="1" s="1"/>
  <c r="K512" i="1"/>
  <c r="K533" i="1" s="1"/>
  <c r="BU511" i="1"/>
  <c r="BU532" i="1" s="1"/>
  <c r="BE511" i="1"/>
  <c r="BE532" i="1" s="1"/>
  <c r="AO511" i="1"/>
  <c r="AO532" i="1" s="1"/>
  <c r="Y511" i="1"/>
  <c r="Y532" i="1" s="1"/>
  <c r="E511" i="1"/>
  <c r="BS510" i="1"/>
  <c r="BS531" i="1" s="1"/>
  <c r="BC510" i="1"/>
  <c r="BC531" i="1" s="1"/>
  <c r="AM510" i="1"/>
  <c r="AM531" i="1" s="1"/>
  <c r="W510" i="1"/>
  <c r="W531" i="1" s="1"/>
  <c r="CG509" i="1"/>
  <c r="CG530" i="1" s="1"/>
  <c r="BQ509" i="1"/>
  <c r="BQ530" i="1" s="1"/>
  <c r="BA509" i="1"/>
  <c r="BA530" i="1" s="1"/>
  <c r="AK509" i="1"/>
  <c r="AK530" i="1" s="1"/>
  <c r="U509" i="1"/>
  <c r="U530" i="1" s="1"/>
  <c r="CE508" i="1"/>
  <c r="CE529" i="1" s="1"/>
  <c r="BO508" i="1"/>
  <c r="BO529" i="1" s="1"/>
  <c r="AY508" i="1"/>
  <c r="AY529" i="1" s="1"/>
  <c r="AI508" i="1"/>
  <c r="AI529" i="1" s="1"/>
  <c r="S508" i="1"/>
  <c r="S529" i="1" s="1"/>
  <c r="CC507" i="1"/>
  <c r="CC528" i="1" s="1"/>
  <c r="BM507" i="1"/>
  <c r="BM528" i="1" s="1"/>
  <c r="AW507" i="1"/>
  <c r="AW528" i="1" s="1"/>
  <c r="AG507" i="1"/>
  <c r="AG528" i="1" s="1"/>
  <c r="Q507" i="1"/>
  <c r="Q528" i="1" s="1"/>
  <c r="CA506" i="1"/>
  <c r="CA527" i="1" s="1"/>
  <c r="BK506" i="1"/>
  <c r="BK527" i="1" s="1"/>
  <c r="AU506" i="1"/>
  <c r="AU527" i="1" s="1"/>
  <c r="AE506" i="1"/>
  <c r="AE527" i="1" s="1"/>
  <c r="O506" i="1"/>
  <c r="O527" i="1" s="1"/>
  <c r="BY505" i="1"/>
  <c r="BY526" i="1" s="1"/>
  <c r="BI505" i="1"/>
  <c r="BI526" i="1" s="1"/>
  <c r="AS505" i="1"/>
  <c r="AS526" i="1" s="1"/>
  <c r="AC505" i="1"/>
  <c r="AC526" i="1" s="1"/>
  <c r="M505" i="1"/>
  <c r="M526" i="1" s="1"/>
  <c r="BW504" i="1"/>
  <c r="BW525" i="1" s="1"/>
  <c r="BG504" i="1"/>
  <c r="BG525" i="1" s="1"/>
  <c r="AQ504" i="1"/>
  <c r="AQ525" i="1" s="1"/>
  <c r="AA504" i="1"/>
  <c r="AA525" i="1" s="1"/>
  <c r="K504" i="1"/>
  <c r="K525" i="1" s="1"/>
  <c r="AJ504" i="1"/>
  <c r="AJ525" i="1" s="1"/>
  <c r="BP504" i="1"/>
  <c r="BP525" i="1" s="1"/>
  <c r="V505" i="1"/>
  <c r="V526" i="1" s="1"/>
  <c r="BB505" i="1"/>
  <c r="BB526" i="1" s="1"/>
  <c r="D506" i="1"/>
  <c r="AN506" i="1"/>
  <c r="AN527" i="1" s="1"/>
  <c r="BT506" i="1"/>
  <c r="BT527" i="1" s="1"/>
  <c r="Z507" i="1"/>
  <c r="Z528" i="1" s="1"/>
  <c r="BF507" i="1"/>
  <c r="BF528" i="1" s="1"/>
  <c r="L508" i="1"/>
  <c r="L529" i="1" s="1"/>
  <c r="AR508" i="1"/>
  <c r="AR529" i="1" s="1"/>
  <c r="BX508" i="1"/>
  <c r="BX529" i="1" s="1"/>
  <c r="AD509" i="1"/>
  <c r="AD530" i="1" s="1"/>
  <c r="BJ509" i="1"/>
  <c r="BJ530" i="1" s="1"/>
  <c r="P510" i="1"/>
  <c r="P531" i="1" s="1"/>
  <c r="AV510" i="1"/>
  <c r="AV531" i="1" s="1"/>
  <c r="CB510" i="1"/>
  <c r="CB531" i="1" s="1"/>
  <c r="AH511" i="1"/>
  <c r="AH532" i="1" s="1"/>
  <c r="BN511" i="1"/>
  <c r="BN532" i="1" s="1"/>
  <c r="T512" i="1"/>
  <c r="T533" i="1" s="1"/>
  <c r="AZ512" i="1"/>
  <c r="AZ533" i="1" s="1"/>
  <c r="CF512" i="1"/>
  <c r="CF533" i="1" s="1"/>
  <c r="AL513" i="1"/>
  <c r="AL534" i="1" s="1"/>
  <c r="BR513" i="1"/>
  <c r="BR534" i="1" s="1"/>
  <c r="X514" i="1"/>
  <c r="X535" i="1" s="1"/>
  <c r="BD514" i="1"/>
  <c r="BD535" i="1" s="1"/>
  <c r="J515" i="1"/>
  <c r="J536" i="1" s="1"/>
  <c r="BT515" i="1"/>
  <c r="BT536" i="1" s="1"/>
  <c r="BF516" i="1"/>
  <c r="BF537" i="1" s="1"/>
  <c r="AR517" i="1"/>
  <c r="AR538" i="1" s="1"/>
  <c r="AD518" i="1"/>
  <c r="AD539" i="1" s="1"/>
  <c r="P519" i="1"/>
  <c r="P540" i="1" s="1"/>
  <c r="CB519" i="1"/>
  <c r="CB540" i="1" s="1"/>
  <c r="BN520" i="1"/>
  <c r="BN541" i="1" s="1"/>
  <c r="E534" i="1"/>
  <c r="D539" i="1"/>
  <c r="AD520" i="1"/>
  <c r="AD541" i="1" s="1"/>
  <c r="AR519" i="1"/>
  <c r="AR540" i="1" s="1"/>
  <c r="BF518" i="1"/>
  <c r="BF539" i="1" s="1"/>
  <c r="BT517" i="1"/>
  <c r="BT538" i="1" s="1"/>
  <c r="C517" i="1"/>
  <c r="V516" i="1"/>
  <c r="V537" i="1" s="1"/>
  <c r="AJ515" i="1"/>
  <c r="AJ536" i="1" s="1"/>
  <c r="BR514" i="1"/>
  <c r="BR535" i="1" s="1"/>
  <c r="AL514" i="1"/>
  <c r="AL535" i="1" s="1"/>
  <c r="CF513" i="1"/>
  <c r="CF534" i="1" s="1"/>
  <c r="AZ513" i="1"/>
  <c r="AZ534" i="1" s="1"/>
  <c r="T513" i="1"/>
  <c r="T534" i="1" s="1"/>
  <c r="BN512" i="1"/>
  <c r="BN533" i="1" s="1"/>
  <c r="AH512" i="1"/>
  <c r="AH533" i="1" s="1"/>
  <c r="CB511" i="1"/>
  <c r="CB532" i="1" s="1"/>
  <c r="AV511" i="1"/>
  <c r="AV532" i="1" s="1"/>
  <c r="P511" i="1"/>
  <c r="P532" i="1" s="1"/>
  <c r="BJ510" i="1"/>
  <c r="BJ531" i="1" s="1"/>
  <c r="AD510" i="1"/>
  <c r="AD531" i="1" s="1"/>
  <c r="BX509" i="1"/>
  <c r="BX530" i="1" s="1"/>
  <c r="AR509" i="1"/>
  <c r="AR530" i="1" s="1"/>
  <c r="L509" i="1"/>
  <c r="L530" i="1" s="1"/>
  <c r="BF508" i="1"/>
  <c r="BF529" i="1" s="1"/>
  <c r="Z508" i="1"/>
  <c r="Z529" i="1" s="1"/>
  <c r="BT507" i="1"/>
  <c r="BT528" i="1" s="1"/>
  <c r="AN507" i="1"/>
  <c r="AN528" i="1" s="1"/>
  <c r="D507" i="1"/>
  <c r="BB506" i="1"/>
  <c r="BB527" i="1" s="1"/>
  <c r="V506" i="1"/>
  <c r="V527" i="1" s="1"/>
  <c r="BP505" i="1"/>
  <c r="BP526" i="1" s="1"/>
  <c r="AJ505" i="1"/>
  <c r="AJ526" i="1" s="1"/>
  <c r="CD504" i="1"/>
  <c r="CD525" i="1" s="1"/>
  <c r="AX504" i="1"/>
  <c r="AX525" i="1" s="1"/>
  <c r="R504" i="1"/>
  <c r="R525" i="1" s="1"/>
  <c r="E528" i="1"/>
  <c r="D536" i="1"/>
  <c r="BW520" i="1"/>
  <c r="BW541" i="1" s="1"/>
  <c r="BG520" i="1"/>
  <c r="BG541" i="1" s="1"/>
  <c r="AQ520" i="1"/>
  <c r="AQ541" i="1" s="1"/>
  <c r="AA520" i="1"/>
  <c r="AA541" i="1" s="1"/>
  <c r="K520" i="1"/>
  <c r="K541" i="1" s="1"/>
  <c r="BU519" i="1"/>
  <c r="BU540" i="1" s="1"/>
  <c r="BE519" i="1"/>
  <c r="BE540" i="1" s="1"/>
  <c r="AO519" i="1"/>
  <c r="AO540" i="1" s="1"/>
  <c r="Y519" i="1"/>
  <c r="Y540" i="1" s="1"/>
  <c r="D519" i="1"/>
  <c r="BS518" i="1"/>
  <c r="BS539" i="1" s="1"/>
  <c r="BC518" i="1"/>
  <c r="BC539" i="1" s="1"/>
  <c r="AM518" i="1"/>
  <c r="AM539" i="1" s="1"/>
  <c r="W518" i="1"/>
  <c r="W539" i="1" s="1"/>
  <c r="CG517" i="1"/>
  <c r="CG538" i="1" s="1"/>
  <c r="BQ517" i="1"/>
  <c r="BQ538" i="1" s="1"/>
  <c r="BA517" i="1"/>
  <c r="BA538" i="1" s="1"/>
  <c r="AK517" i="1"/>
  <c r="AK538" i="1" s="1"/>
  <c r="U517" i="1"/>
  <c r="U538" i="1" s="1"/>
  <c r="CE516" i="1"/>
  <c r="CE537" i="1" s="1"/>
  <c r="BO516" i="1"/>
  <c r="BO537" i="1" s="1"/>
  <c r="AY516" i="1"/>
  <c r="AY537" i="1" s="1"/>
  <c r="AI516" i="1"/>
  <c r="AI537" i="1" s="1"/>
  <c r="S516" i="1"/>
  <c r="S537" i="1" s="1"/>
  <c r="CC515" i="1"/>
  <c r="CC536" i="1" s="1"/>
  <c r="BM515" i="1"/>
  <c r="BM536" i="1" s="1"/>
  <c r="AW515" i="1"/>
  <c r="AW536" i="1" s="1"/>
  <c r="AG515" i="1"/>
  <c r="AG536" i="1" s="1"/>
  <c r="Q515" i="1"/>
  <c r="Q536" i="1" s="1"/>
  <c r="BX520" i="1"/>
  <c r="BX541" i="1" s="1"/>
  <c r="AR520" i="1"/>
  <c r="AR541" i="1" s="1"/>
  <c r="L520" i="1"/>
  <c r="L541" i="1" s="1"/>
  <c r="BF519" i="1"/>
  <c r="BF540" i="1" s="1"/>
  <c r="Z519" i="1"/>
  <c r="Z540" i="1" s="1"/>
  <c r="BT518" i="1"/>
  <c r="BT539" i="1" s="1"/>
  <c r="AN518" i="1"/>
  <c r="AN539" i="1" s="1"/>
  <c r="C518" i="1"/>
  <c r="BB517" i="1"/>
  <c r="BB538" i="1" s="1"/>
  <c r="V517" i="1"/>
  <c r="V538" i="1" s="1"/>
  <c r="BP516" i="1"/>
  <c r="BP537" i="1" s="1"/>
  <c r="AJ516" i="1"/>
  <c r="AJ537" i="1" s="1"/>
  <c r="CD515" i="1"/>
  <c r="CD536" i="1" s="1"/>
  <c r="AX515" i="1"/>
  <c r="AX536" i="1" s="1"/>
  <c r="R515" i="1"/>
  <c r="R536" i="1" s="1"/>
  <c r="BY514" i="1"/>
  <c r="BY535" i="1" s="1"/>
  <c r="BI514" i="1"/>
  <c r="BI535" i="1" s="1"/>
  <c r="AS514" i="1"/>
  <c r="AS535" i="1" s="1"/>
  <c r="AC514" i="1"/>
  <c r="AC535" i="1" s="1"/>
  <c r="M514" i="1"/>
  <c r="M535" i="1" s="1"/>
  <c r="BW513" i="1"/>
  <c r="BW534" i="1" s="1"/>
  <c r="BG513" i="1"/>
  <c r="BG534" i="1" s="1"/>
  <c r="AQ513" i="1"/>
  <c r="AQ534" i="1" s="1"/>
  <c r="AA513" i="1"/>
  <c r="AA534" i="1" s="1"/>
  <c r="K513" i="1"/>
  <c r="K534" i="1" s="1"/>
  <c r="BU512" i="1"/>
  <c r="BU533" i="1" s="1"/>
  <c r="BE512" i="1"/>
  <c r="BE533" i="1" s="1"/>
  <c r="AO512" i="1"/>
  <c r="AO533" i="1" s="1"/>
  <c r="Y512" i="1"/>
  <c r="Y533" i="1" s="1"/>
  <c r="E512" i="1"/>
  <c r="BS511" i="1"/>
  <c r="BS532" i="1" s="1"/>
  <c r="BC511" i="1"/>
  <c r="BC532" i="1" s="1"/>
  <c r="AM511" i="1"/>
  <c r="AM532" i="1" s="1"/>
  <c r="W511" i="1"/>
  <c r="W532" i="1" s="1"/>
  <c r="CG510" i="1"/>
  <c r="CG531" i="1" s="1"/>
  <c r="BQ510" i="1"/>
  <c r="BQ531" i="1" s="1"/>
  <c r="BA510" i="1"/>
  <c r="BA531" i="1" s="1"/>
  <c r="AK510" i="1"/>
  <c r="AK531" i="1" s="1"/>
  <c r="U510" i="1"/>
  <c r="U531" i="1" s="1"/>
  <c r="CE509" i="1"/>
  <c r="CE530" i="1" s="1"/>
  <c r="BO509" i="1"/>
  <c r="BO530" i="1" s="1"/>
  <c r="AY509" i="1"/>
  <c r="AY530" i="1" s="1"/>
  <c r="AI509" i="1"/>
  <c r="AI530" i="1" s="1"/>
  <c r="S509" i="1"/>
  <c r="S530" i="1" s="1"/>
  <c r="CC508" i="1"/>
  <c r="CC529" i="1" s="1"/>
  <c r="BM508" i="1"/>
  <c r="BM529" i="1" s="1"/>
  <c r="AW508" i="1"/>
  <c r="AW529" i="1" s="1"/>
  <c r="AG508" i="1"/>
  <c r="AG529" i="1" s="1"/>
  <c r="Q508" i="1"/>
  <c r="Q529" i="1" s="1"/>
  <c r="CA507" i="1"/>
  <c r="CA528" i="1" s="1"/>
  <c r="BK507" i="1"/>
  <c r="BK528" i="1" s="1"/>
  <c r="AU507" i="1"/>
  <c r="AU528" i="1" s="1"/>
  <c r="AE507" i="1"/>
  <c r="AE528" i="1" s="1"/>
  <c r="O507" i="1"/>
  <c r="O528" i="1" s="1"/>
  <c r="BY506" i="1"/>
  <c r="BY527" i="1" s="1"/>
  <c r="BI506" i="1"/>
  <c r="BI527" i="1" s="1"/>
  <c r="AS506" i="1"/>
  <c r="AS527" i="1" s="1"/>
  <c r="AC506" i="1"/>
  <c r="AC527" i="1" s="1"/>
  <c r="M506" i="1"/>
  <c r="M527" i="1" s="1"/>
  <c r="BW505" i="1"/>
  <c r="BW526" i="1" s="1"/>
  <c r="BG505" i="1"/>
  <c r="BG526" i="1" s="1"/>
  <c r="AQ505" i="1"/>
  <c r="AQ526" i="1" s="1"/>
  <c r="AA505" i="1"/>
  <c r="AA526" i="1" s="1"/>
  <c r="K505" i="1"/>
  <c r="K526" i="1" s="1"/>
  <c r="BU504" i="1"/>
  <c r="BU525" i="1" s="1"/>
  <c r="BE504" i="1"/>
  <c r="BE525" i="1" s="1"/>
  <c r="AO504" i="1"/>
  <c r="AO525" i="1" s="1"/>
  <c r="Y504" i="1"/>
  <c r="Y525" i="1" s="1"/>
  <c r="D504" i="1"/>
  <c r="AF504" i="1"/>
  <c r="AF525" i="1" s="1"/>
  <c r="BL504" i="1"/>
  <c r="BL525" i="1" s="1"/>
  <c r="R505" i="1"/>
  <c r="R526" i="1" s="1"/>
  <c r="AX505" i="1"/>
  <c r="AX526" i="1" s="1"/>
  <c r="CD505" i="1"/>
  <c r="CD526" i="1" s="1"/>
  <c r="AJ506" i="1"/>
  <c r="AJ527" i="1" s="1"/>
  <c r="BP506" i="1"/>
  <c r="BP527" i="1" s="1"/>
  <c r="V507" i="1"/>
  <c r="V528" i="1" s="1"/>
  <c r="BB507" i="1"/>
  <c r="BB528" i="1" s="1"/>
  <c r="D508" i="1"/>
  <c r="AN508" i="1"/>
  <c r="AN529" i="1" s="1"/>
  <c r="BT508" i="1"/>
  <c r="BT529" i="1" s="1"/>
  <c r="Z509" i="1"/>
  <c r="Z530" i="1" s="1"/>
  <c r="BF509" i="1"/>
  <c r="BF530" i="1" s="1"/>
  <c r="L510" i="1"/>
  <c r="L531" i="1" s="1"/>
  <c r="AR510" i="1"/>
  <c r="AR531" i="1" s="1"/>
  <c r="BX510" i="1"/>
  <c r="BX531" i="1" s="1"/>
  <c r="AD511" i="1"/>
  <c r="AD532" i="1" s="1"/>
  <c r="BJ511" i="1"/>
  <c r="BJ532" i="1" s="1"/>
  <c r="P512" i="1"/>
  <c r="P533" i="1" s="1"/>
  <c r="AV512" i="1"/>
  <c r="AV533" i="1" s="1"/>
  <c r="CB512" i="1"/>
  <c r="CB533" i="1" s="1"/>
  <c r="AH513" i="1"/>
  <c r="AH534" i="1" s="1"/>
  <c r="BN513" i="1"/>
  <c r="BN534" i="1" s="1"/>
  <c r="T514" i="1"/>
  <c r="T535" i="1" s="1"/>
  <c r="AZ514" i="1"/>
  <c r="AZ535" i="1" s="1"/>
  <c r="CF514" i="1"/>
  <c r="CF535" i="1" s="1"/>
  <c r="BL515" i="1"/>
  <c r="BL536" i="1" s="1"/>
  <c r="AX516" i="1"/>
  <c r="AX537" i="1" s="1"/>
  <c r="AJ517" i="1"/>
  <c r="AJ538" i="1" s="1"/>
  <c r="V518" i="1"/>
  <c r="V539" i="1" s="1"/>
  <c r="C519" i="1"/>
  <c r="BT519" i="1"/>
  <c r="BT540" i="1" s="1"/>
  <c r="BF520" i="1"/>
  <c r="BF541" i="1" s="1"/>
  <c r="E533" i="1"/>
  <c r="C539" i="1"/>
  <c r="J24" i="1"/>
  <c r="K10" i="1"/>
  <c r="BH2" i="1"/>
  <c r="AV8" i="1"/>
  <c r="AV9" i="1"/>
  <c r="BG9" i="1"/>
  <c r="BG8" i="1"/>
  <c r="BG501" i="1" l="1"/>
  <c r="AV501" i="1"/>
  <c r="J10" i="1"/>
  <c r="K502" i="1"/>
  <c r="K523" i="1" s="1"/>
  <c r="AT2" i="1"/>
  <c r="BI2" i="1"/>
  <c r="CI1" i="1"/>
  <c r="CI2" i="1" s="1"/>
  <c r="CI3" i="1" s="1"/>
  <c r="CI4" i="1" s="1"/>
  <c r="CI5" i="1" s="1"/>
  <c r="CI6" i="1" s="1"/>
  <c r="CI7" i="1" s="1"/>
  <c r="CI8" i="1" s="1"/>
  <c r="E536" i="1"/>
  <c r="D531" i="1"/>
  <c r="Z520" i="1"/>
  <c r="Z541" i="1" s="1"/>
  <c r="AN519" i="1"/>
  <c r="AN540" i="1" s="1"/>
  <c r="BB518" i="1"/>
  <c r="BB539" i="1" s="1"/>
  <c r="BP517" i="1"/>
  <c r="BP538" i="1" s="1"/>
  <c r="CD516" i="1"/>
  <c r="CD537" i="1" s="1"/>
  <c r="R516" i="1"/>
  <c r="R537" i="1" s="1"/>
  <c r="AF515" i="1"/>
  <c r="AF536" i="1" s="1"/>
  <c r="BP514" i="1"/>
  <c r="BP535" i="1" s="1"/>
  <c r="AJ514" i="1"/>
  <c r="AJ535" i="1" s="1"/>
  <c r="CD513" i="1"/>
  <c r="CD534" i="1" s="1"/>
  <c r="AX513" i="1"/>
  <c r="AX534" i="1" s="1"/>
  <c r="R513" i="1"/>
  <c r="R534" i="1" s="1"/>
  <c r="BL512" i="1"/>
  <c r="BL533" i="1" s="1"/>
  <c r="AF512" i="1"/>
  <c r="AF533" i="1" s="1"/>
  <c r="BZ511" i="1"/>
  <c r="BZ532" i="1" s="1"/>
  <c r="AT511" i="1"/>
  <c r="AT532" i="1" s="1"/>
  <c r="N511" i="1"/>
  <c r="N532" i="1" s="1"/>
  <c r="BH510" i="1"/>
  <c r="BH531" i="1" s="1"/>
  <c r="AB510" i="1"/>
  <c r="AB531" i="1" s="1"/>
  <c r="BV509" i="1"/>
  <c r="BV530" i="1" s="1"/>
  <c r="AP509" i="1"/>
  <c r="AP530" i="1" s="1"/>
  <c r="J509" i="1"/>
  <c r="BD508" i="1"/>
  <c r="BD529" i="1" s="1"/>
  <c r="X508" i="1"/>
  <c r="X529" i="1" s="1"/>
  <c r="BR507" i="1"/>
  <c r="BR528" i="1" s="1"/>
  <c r="AL507" i="1"/>
  <c r="AL528" i="1" s="1"/>
  <c r="CF506" i="1"/>
  <c r="CF527" i="1" s="1"/>
  <c r="AZ506" i="1"/>
  <c r="AZ527" i="1" s="1"/>
  <c r="T506" i="1"/>
  <c r="T527" i="1" s="1"/>
  <c r="BN505" i="1"/>
  <c r="BN526" i="1" s="1"/>
  <c r="AH505" i="1"/>
  <c r="AH526" i="1" s="1"/>
  <c r="CB504" i="1"/>
  <c r="CB525" i="1" s="1"/>
  <c r="AV504" i="1"/>
  <c r="AV525" i="1" s="1"/>
  <c r="P504" i="1"/>
  <c r="P525" i="1" s="1"/>
  <c r="Q504" i="1"/>
  <c r="Q525" i="1" s="1"/>
  <c r="AG504" i="1"/>
  <c r="AG525" i="1" s="1"/>
  <c r="AW504" i="1"/>
  <c r="AW525" i="1" s="1"/>
  <c r="BM504" i="1"/>
  <c r="BM525" i="1" s="1"/>
  <c r="CC504" i="1"/>
  <c r="CC525" i="1" s="1"/>
  <c r="S505" i="1"/>
  <c r="S526" i="1" s="1"/>
  <c r="AI505" i="1"/>
  <c r="AI526" i="1" s="1"/>
  <c r="AY505" i="1"/>
  <c r="AY526" i="1" s="1"/>
  <c r="BO505" i="1"/>
  <c r="BO526" i="1" s="1"/>
  <c r="CE505" i="1"/>
  <c r="CE526" i="1" s="1"/>
  <c r="U506" i="1"/>
  <c r="U527" i="1" s="1"/>
  <c r="AK506" i="1"/>
  <c r="AK527" i="1" s="1"/>
  <c r="BA506" i="1"/>
  <c r="BA527" i="1" s="1"/>
  <c r="BQ506" i="1"/>
  <c r="BQ527" i="1" s="1"/>
  <c r="CG506" i="1"/>
  <c r="CG527" i="1" s="1"/>
  <c r="W507" i="1"/>
  <c r="W528" i="1" s="1"/>
  <c r="AM507" i="1"/>
  <c r="AM528" i="1" s="1"/>
  <c r="BC507" i="1"/>
  <c r="BC528" i="1" s="1"/>
  <c r="BS507" i="1"/>
  <c r="BS528" i="1" s="1"/>
  <c r="E508" i="1"/>
  <c r="Y508" i="1"/>
  <c r="Y529" i="1" s="1"/>
  <c r="AO508" i="1"/>
  <c r="AO529" i="1" s="1"/>
  <c r="BE508" i="1"/>
  <c r="BE529" i="1" s="1"/>
  <c r="BU508" i="1"/>
  <c r="BU529" i="1" s="1"/>
  <c r="K509" i="1"/>
  <c r="K530" i="1" s="1"/>
  <c r="AA509" i="1"/>
  <c r="AA530" i="1" s="1"/>
  <c r="AQ509" i="1"/>
  <c r="AQ530" i="1" s="1"/>
  <c r="BG509" i="1"/>
  <c r="BG530" i="1" s="1"/>
  <c r="BW509" i="1"/>
  <c r="BW530" i="1" s="1"/>
  <c r="M510" i="1"/>
  <c r="M531" i="1" s="1"/>
  <c r="AC510" i="1"/>
  <c r="AC531" i="1" s="1"/>
  <c r="AS510" i="1"/>
  <c r="AS531" i="1" s="1"/>
  <c r="BI510" i="1"/>
  <c r="BI531" i="1" s="1"/>
  <c r="BY510" i="1"/>
  <c r="BY531" i="1" s="1"/>
  <c r="O511" i="1"/>
  <c r="O532" i="1" s="1"/>
  <c r="AE511" i="1"/>
  <c r="AE532" i="1" s="1"/>
  <c r="AU511" i="1"/>
  <c r="AU532" i="1" s="1"/>
  <c r="BK511" i="1"/>
  <c r="BK532" i="1" s="1"/>
  <c r="CA511" i="1"/>
  <c r="CA532" i="1" s="1"/>
  <c r="Q512" i="1"/>
  <c r="Q533" i="1" s="1"/>
  <c r="AG512" i="1"/>
  <c r="AG533" i="1" s="1"/>
  <c r="AW512" i="1"/>
  <c r="AW533" i="1" s="1"/>
  <c r="BM512" i="1"/>
  <c r="BM533" i="1" s="1"/>
  <c r="CC512" i="1"/>
  <c r="CC533" i="1" s="1"/>
  <c r="S513" i="1"/>
  <c r="S534" i="1" s="1"/>
  <c r="AI513" i="1"/>
  <c r="AI534" i="1" s="1"/>
  <c r="AY513" i="1"/>
  <c r="AY534" i="1" s="1"/>
  <c r="BO513" i="1"/>
  <c r="BO534" i="1" s="1"/>
  <c r="CE513" i="1"/>
  <c r="CE534" i="1" s="1"/>
  <c r="U514" i="1"/>
  <c r="U535" i="1" s="1"/>
  <c r="AK514" i="1"/>
  <c r="AK535" i="1" s="1"/>
  <c r="BA514" i="1"/>
  <c r="BA535" i="1" s="1"/>
  <c r="BQ514" i="1"/>
  <c r="BQ535" i="1" s="1"/>
  <c r="CG514" i="1"/>
  <c r="CG535" i="1" s="1"/>
  <c r="AH515" i="1"/>
  <c r="AH536" i="1" s="1"/>
  <c r="BN515" i="1"/>
  <c r="BN536" i="1" s="1"/>
  <c r="T516" i="1"/>
  <c r="T537" i="1" s="1"/>
  <c r="AZ516" i="1"/>
  <c r="AZ537" i="1" s="1"/>
  <c r="CF516" i="1"/>
  <c r="CF537" i="1" s="1"/>
  <c r="AL517" i="1"/>
  <c r="AL538" i="1" s="1"/>
  <c r="BR517" i="1"/>
  <c r="BR538" i="1" s="1"/>
  <c r="X518" i="1"/>
  <c r="X539" i="1" s="1"/>
  <c r="BD518" i="1"/>
  <c r="BD539" i="1" s="1"/>
  <c r="J519" i="1"/>
  <c r="AP519" i="1"/>
  <c r="AP540" i="1" s="1"/>
  <c r="BV519" i="1"/>
  <c r="BV540" i="1" s="1"/>
  <c r="AB520" i="1"/>
  <c r="AB541" i="1" s="1"/>
  <c r="BH520" i="1"/>
  <c r="BH541" i="1" s="1"/>
  <c r="D527" i="1"/>
  <c r="Y515" i="1"/>
  <c r="Y536" i="1" s="1"/>
  <c r="AO515" i="1"/>
  <c r="AO536" i="1" s="1"/>
  <c r="BE515" i="1"/>
  <c r="BE536" i="1" s="1"/>
  <c r="BU515" i="1"/>
  <c r="BU536" i="1" s="1"/>
  <c r="K516" i="1"/>
  <c r="K537" i="1" s="1"/>
  <c r="AA516" i="1"/>
  <c r="AA537" i="1" s="1"/>
  <c r="AQ516" i="1"/>
  <c r="AQ537" i="1" s="1"/>
  <c r="BG516" i="1"/>
  <c r="BG537" i="1" s="1"/>
  <c r="BW516" i="1"/>
  <c r="BW537" i="1" s="1"/>
  <c r="M517" i="1"/>
  <c r="M538" i="1" s="1"/>
  <c r="AC517" i="1"/>
  <c r="AC538" i="1" s="1"/>
  <c r="AS517" i="1"/>
  <c r="AS538" i="1" s="1"/>
  <c r="BI517" i="1"/>
  <c r="BI538" i="1" s="1"/>
  <c r="BY517" i="1"/>
  <c r="BY538" i="1" s="1"/>
  <c r="O518" i="1"/>
  <c r="O539" i="1" s="1"/>
  <c r="AE518" i="1"/>
  <c r="AE539" i="1" s="1"/>
  <c r="AU518" i="1"/>
  <c r="AU539" i="1" s="1"/>
  <c r="BK518" i="1"/>
  <c r="BK539" i="1" s="1"/>
  <c r="CA518" i="1"/>
  <c r="CA539" i="1" s="1"/>
  <c r="Q519" i="1"/>
  <c r="Q540" i="1" s="1"/>
  <c r="AG519" i="1"/>
  <c r="AG540" i="1" s="1"/>
  <c r="AW519" i="1"/>
  <c r="AW540" i="1" s="1"/>
  <c r="BM519" i="1"/>
  <c r="BM540" i="1" s="1"/>
  <c r="CC519" i="1"/>
  <c r="CC540" i="1" s="1"/>
  <c r="S520" i="1"/>
  <c r="S541" i="1" s="1"/>
  <c r="AI520" i="1"/>
  <c r="AI541" i="1" s="1"/>
  <c r="AY520" i="1"/>
  <c r="AY541" i="1" s="1"/>
  <c r="BO520" i="1"/>
  <c r="BO541" i="1" s="1"/>
  <c r="CE520" i="1"/>
  <c r="CE541" i="1" s="1"/>
  <c r="C540" i="1"/>
  <c r="D526" i="1"/>
  <c r="AH504" i="1"/>
  <c r="AH525" i="1" s="1"/>
  <c r="BN504" i="1"/>
  <c r="BN525" i="1" s="1"/>
  <c r="T505" i="1"/>
  <c r="T526" i="1" s="1"/>
  <c r="AZ505" i="1"/>
  <c r="AZ526" i="1" s="1"/>
  <c r="CF505" i="1"/>
  <c r="CF526" i="1" s="1"/>
  <c r="AL506" i="1"/>
  <c r="AL527" i="1" s="1"/>
  <c r="BR506" i="1"/>
  <c r="BR527" i="1" s="1"/>
  <c r="X507" i="1"/>
  <c r="X528" i="1" s="1"/>
  <c r="BD507" i="1"/>
  <c r="BD528" i="1" s="1"/>
  <c r="J508" i="1"/>
  <c r="AP508" i="1"/>
  <c r="AP529" i="1" s="1"/>
  <c r="BV508" i="1"/>
  <c r="BV529" i="1" s="1"/>
  <c r="AB509" i="1"/>
  <c r="AB530" i="1" s="1"/>
  <c r="BH509" i="1"/>
  <c r="BH530" i="1" s="1"/>
  <c r="N510" i="1"/>
  <c r="N531" i="1" s="1"/>
  <c r="AT510" i="1"/>
  <c r="AT531" i="1" s="1"/>
  <c r="BZ510" i="1"/>
  <c r="BZ531" i="1" s="1"/>
  <c r="AF511" i="1"/>
  <c r="AF532" i="1" s="1"/>
  <c r="BL511" i="1"/>
  <c r="BL532" i="1" s="1"/>
  <c r="R512" i="1"/>
  <c r="R533" i="1" s="1"/>
  <c r="AX512" i="1"/>
  <c r="AX533" i="1" s="1"/>
  <c r="CD512" i="1"/>
  <c r="CD533" i="1" s="1"/>
  <c r="AJ513" i="1"/>
  <c r="AJ534" i="1" s="1"/>
  <c r="BP513" i="1"/>
  <c r="BP534" i="1" s="1"/>
  <c r="V514" i="1"/>
  <c r="V535" i="1" s="1"/>
  <c r="BB514" i="1"/>
  <c r="BB535" i="1" s="1"/>
  <c r="D515" i="1"/>
  <c r="BP515" i="1"/>
  <c r="BP536" i="1" s="1"/>
  <c r="BB516" i="1"/>
  <c r="BB537" i="1" s="1"/>
  <c r="AN517" i="1"/>
  <c r="AN538" i="1" s="1"/>
  <c r="Z518" i="1"/>
  <c r="Z539" i="1" s="1"/>
  <c r="L519" i="1"/>
  <c r="L540" i="1" s="1"/>
  <c r="BX519" i="1"/>
  <c r="BX540" i="1" s="1"/>
  <c r="BJ520" i="1"/>
  <c r="BJ541" i="1" s="1"/>
  <c r="C537" i="1"/>
  <c r="E531" i="1"/>
  <c r="AH520" i="1"/>
  <c r="AH541" i="1" s="1"/>
  <c r="AV519" i="1"/>
  <c r="AV540" i="1" s="1"/>
  <c r="BJ518" i="1"/>
  <c r="BJ539" i="1" s="1"/>
  <c r="BX517" i="1"/>
  <c r="BX538" i="1" s="1"/>
  <c r="L517" i="1"/>
  <c r="L538" i="1" s="1"/>
  <c r="Z516" i="1"/>
  <c r="Z537" i="1" s="1"/>
  <c r="AN515" i="1"/>
  <c r="AN536" i="1" s="1"/>
  <c r="BT514" i="1"/>
  <c r="BT535" i="1" s="1"/>
  <c r="AN514" i="1"/>
  <c r="AN535" i="1" s="1"/>
  <c r="D514" i="1"/>
  <c r="BB513" i="1"/>
  <c r="BB534" i="1" s="1"/>
  <c r="V513" i="1"/>
  <c r="V534" i="1" s="1"/>
  <c r="BP512" i="1"/>
  <c r="BP533" i="1" s="1"/>
  <c r="AJ512" i="1"/>
  <c r="AJ533" i="1" s="1"/>
  <c r="CD511" i="1"/>
  <c r="CD532" i="1" s="1"/>
  <c r="AX511" i="1"/>
  <c r="AX532" i="1" s="1"/>
  <c r="R511" i="1"/>
  <c r="R532" i="1" s="1"/>
  <c r="BL510" i="1"/>
  <c r="BL531" i="1" s="1"/>
  <c r="AF510" i="1"/>
  <c r="AF531" i="1" s="1"/>
  <c r="BZ509" i="1"/>
  <c r="BZ530" i="1" s="1"/>
  <c r="AT509" i="1"/>
  <c r="AT530" i="1" s="1"/>
  <c r="N509" i="1"/>
  <c r="N530" i="1" s="1"/>
  <c r="BH508" i="1"/>
  <c r="BH529" i="1" s="1"/>
  <c r="AB508" i="1"/>
  <c r="AB529" i="1" s="1"/>
  <c r="BV507" i="1"/>
  <c r="BV528" i="1" s="1"/>
  <c r="AP507" i="1"/>
  <c r="AP528" i="1" s="1"/>
  <c r="J507" i="1"/>
  <c r="BD506" i="1"/>
  <c r="BD527" i="1" s="1"/>
  <c r="X506" i="1"/>
  <c r="X527" i="1" s="1"/>
  <c r="BR505" i="1"/>
  <c r="BR526" i="1" s="1"/>
  <c r="AL505" i="1"/>
  <c r="AL526" i="1" s="1"/>
  <c r="CF504" i="1"/>
  <c r="CF525" i="1" s="1"/>
  <c r="AZ504" i="1"/>
  <c r="AZ525" i="1" s="1"/>
  <c r="T504" i="1"/>
  <c r="T525" i="1" s="1"/>
  <c r="S504" i="1"/>
  <c r="S525" i="1" s="1"/>
  <c r="AI504" i="1"/>
  <c r="AI525" i="1" s="1"/>
  <c r="AY504" i="1"/>
  <c r="AY525" i="1" s="1"/>
  <c r="BO504" i="1"/>
  <c r="BO525" i="1" s="1"/>
  <c r="CE504" i="1"/>
  <c r="CE525" i="1" s="1"/>
  <c r="U505" i="1"/>
  <c r="U526" i="1" s="1"/>
  <c r="AK505" i="1"/>
  <c r="AK526" i="1" s="1"/>
  <c r="BA505" i="1"/>
  <c r="BA526" i="1" s="1"/>
  <c r="BQ505" i="1"/>
  <c r="BQ526" i="1" s="1"/>
  <c r="CG505" i="1"/>
  <c r="CG526" i="1" s="1"/>
  <c r="W506" i="1"/>
  <c r="W527" i="1" s="1"/>
  <c r="AM506" i="1"/>
  <c r="AM527" i="1" s="1"/>
  <c r="BC506" i="1"/>
  <c r="BC527" i="1" s="1"/>
  <c r="BS506" i="1"/>
  <c r="BS527" i="1" s="1"/>
  <c r="E507" i="1"/>
  <c r="Y507" i="1"/>
  <c r="Y528" i="1" s="1"/>
  <c r="AO507" i="1"/>
  <c r="AO528" i="1" s="1"/>
  <c r="BE507" i="1"/>
  <c r="BE528" i="1" s="1"/>
  <c r="BU507" i="1"/>
  <c r="BU528" i="1" s="1"/>
  <c r="K508" i="1"/>
  <c r="K529" i="1" s="1"/>
  <c r="AA508" i="1"/>
  <c r="AA529" i="1" s="1"/>
  <c r="AQ508" i="1"/>
  <c r="AQ529" i="1" s="1"/>
  <c r="BG508" i="1"/>
  <c r="BG529" i="1" s="1"/>
  <c r="BW508" i="1"/>
  <c r="BW529" i="1" s="1"/>
  <c r="M509" i="1"/>
  <c r="M530" i="1" s="1"/>
  <c r="AC509" i="1"/>
  <c r="AC530" i="1" s="1"/>
  <c r="AS509" i="1"/>
  <c r="AS530" i="1" s="1"/>
  <c r="BI509" i="1"/>
  <c r="BI530" i="1" s="1"/>
  <c r="BY509" i="1"/>
  <c r="BY530" i="1" s="1"/>
  <c r="O510" i="1"/>
  <c r="O531" i="1" s="1"/>
  <c r="AE510" i="1"/>
  <c r="AE531" i="1" s="1"/>
  <c r="AU510" i="1"/>
  <c r="AU531" i="1" s="1"/>
  <c r="BK510" i="1"/>
  <c r="BK531" i="1" s="1"/>
  <c r="CA510" i="1"/>
  <c r="CA531" i="1" s="1"/>
  <c r="Q511" i="1"/>
  <c r="Q532" i="1" s="1"/>
  <c r="AG511" i="1"/>
  <c r="AG532" i="1" s="1"/>
  <c r="AW511" i="1"/>
  <c r="AW532" i="1" s="1"/>
  <c r="BM511" i="1"/>
  <c r="BM532" i="1" s="1"/>
  <c r="CC511" i="1"/>
  <c r="CC532" i="1" s="1"/>
  <c r="S512" i="1"/>
  <c r="S533" i="1" s="1"/>
  <c r="AI512" i="1"/>
  <c r="AI533" i="1" s="1"/>
  <c r="AY512" i="1"/>
  <c r="AY533" i="1" s="1"/>
  <c r="BO512" i="1"/>
  <c r="BO533" i="1" s="1"/>
  <c r="CE512" i="1"/>
  <c r="CE533" i="1" s="1"/>
  <c r="U513" i="1"/>
  <c r="U534" i="1" s="1"/>
  <c r="AK513" i="1"/>
  <c r="AK534" i="1" s="1"/>
  <c r="BA513" i="1"/>
  <c r="BA534" i="1" s="1"/>
  <c r="BQ513" i="1"/>
  <c r="BQ534" i="1" s="1"/>
  <c r="CG513" i="1"/>
  <c r="CG534" i="1" s="1"/>
  <c r="W514" i="1"/>
  <c r="W535" i="1" s="1"/>
  <c r="AM514" i="1"/>
  <c r="AM535" i="1" s="1"/>
  <c r="BC514" i="1"/>
  <c r="BC535" i="1" s="1"/>
  <c r="BS514" i="1"/>
  <c r="BS535" i="1" s="1"/>
  <c r="E515" i="1"/>
  <c r="AL515" i="1"/>
  <c r="AL536" i="1" s="1"/>
  <c r="BR515" i="1"/>
  <c r="BR536" i="1" s="1"/>
  <c r="X516" i="1"/>
  <c r="X537" i="1" s="1"/>
  <c r="BD516" i="1"/>
  <c r="BD537" i="1" s="1"/>
  <c r="J517" i="1"/>
  <c r="J538" i="1" s="1"/>
  <c r="AP517" i="1"/>
  <c r="AP538" i="1" s="1"/>
  <c r="BV517" i="1"/>
  <c r="BV538" i="1" s="1"/>
  <c r="AB518" i="1"/>
  <c r="AB539" i="1" s="1"/>
  <c r="BH518" i="1"/>
  <c r="BH539" i="1" s="1"/>
  <c r="N519" i="1"/>
  <c r="N540" i="1" s="1"/>
  <c r="AT519" i="1"/>
  <c r="AT540" i="1" s="1"/>
  <c r="BZ519" i="1"/>
  <c r="BZ540" i="1" s="1"/>
  <c r="AF520" i="1"/>
  <c r="AF541" i="1" s="1"/>
  <c r="BL520" i="1"/>
  <c r="BL541" i="1" s="1"/>
  <c r="D529" i="1"/>
  <c r="AA515" i="1"/>
  <c r="AA536" i="1" s="1"/>
  <c r="AQ515" i="1"/>
  <c r="AQ536" i="1" s="1"/>
  <c r="BG515" i="1"/>
  <c r="BG536" i="1" s="1"/>
  <c r="BW515" i="1"/>
  <c r="BW536" i="1" s="1"/>
  <c r="M516" i="1"/>
  <c r="M537" i="1" s="1"/>
  <c r="AC516" i="1"/>
  <c r="AC537" i="1" s="1"/>
  <c r="AS516" i="1"/>
  <c r="AS537" i="1" s="1"/>
  <c r="BI516" i="1"/>
  <c r="BI537" i="1" s="1"/>
  <c r="BY516" i="1"/>
  <c r="BY537" i="1" s="1"/>
  <c r="O517" i="1"/>
  <c r="O538" i="1" s="1"/>
  <c r="AE517" i="1"/>
  <c r="AE538" i="1" s="1"/>
  <c r="AU517" i="1"/>
  <c r="AU538" i="1" s="1"/>
  <c r="BK517" i="1"/>
  <c r="BK538" i="1" s="1"/>
  <c r="CA517" i="1"/>
  <c r="CA538" i="1" s="1"/>
  <c r="Q518" i="1"/>
  <c r="Q539" i="1" s="1"/>
  <c r="AG518" i="1"/>
  <c r="AG539" i="1" s="1"/>
  <c r="AW518" i="1"/>
  <c r="AW539" i="1" s="1"/>
  <c r="BM518" i="1"/>
  <c r="BM539" i="1" s="1"/>
  <c r="CC518" i="1"/>
  <c r="CC539" i="1" s="1"/>
  <c r="S519" i="1"/>
  <c r="S540" i="1" s="1"/>
  <c r="AI519" i="1"/>
  <c r="AI540" i="1" s="1"/>
  <c r="AY519" i="1"/>
  <c r="AY540" i="1" s="1"/>
  <c r="BO519" i="1"/>
  <c r="BO540" i="1" s="1"/>
  <c r="CE519" i="1"/>
  <c r="CE540" i="1" s="1"/>
  <c r="U520" i="1"/>
  <c r="U541" i="1" s="1"/>
  <c r="AK520" i="1"/>
  <c r="AK541" i="1" s="1"/>
  <c r="BA520" i="1"/>
  <c r="BA541" i="1" s="1"/>
  <c r="BQ520" i="1"/>
  <c r="BQ541" i="1" s="1"/>
  <c r="CG520" i="1"/>
  <c r="CG541" i="1" s="1"/>
  <c r="E530" i="1"/>
  <c r="D525" i="1"/>
  <c r="AL504" i="1"/>
  <c r="AL525" i="1" s="1"/>
  <c r="BR504" i="1"/>
  <c r="BR525" i="1" s="1"/>
  <c r="X505" i="1"/>
  <c r="X526" i="1" s="1"/>
  <c r="BD505" i="1"/>
  <c r="BD526" i="1" s="1"/>
  <c r="J506" i="1"/>
  <c r="J527" i="1" s="1"/>
  <c r="AP506" i="1"/>
  <c r="AP527" i="1" s="1"/>
  <c r="BV506" i="1"/>
  <c r="BV527" i="1" s="1"/>
  <c r="AB507" i="1"/>
  <c r="AB528" i="1" s="1"/>
  <c r="BH507" i="1"/>
  <c r="BH528" i="1" s="1"/>
  <c r="N508" i="1"/>
  <c r="N529" i="1" s="1"/>
  <c r="AT508" i="1"/>
  <c r="AT529" i="1" s="1"/>
  <c r="BZ508" i="1"/>
  <c r="BZ529" i="1" s="1"/>
  <c r="AF509" i="1"/>
  <c r="AF530" i="1" s="1"/>
  <c r="BL509" i="1"/>
  <c r="BL530" i="1" s="1"/>
  <c r="R510" i="1"/>
  <c r="R531" i="1" s="1"/>
  <c r="AX510" i="1"/>
  <c r="AX531" i="1" s="1"/>
  <c r="CD510" i="1"/>
  <c r="CD531" i="1" s="1"/>
  <c r="AJ511" i="1"/>
  <c r="AJ532" i="1" s="1"/>
  <c r="BP511" i="1"/>
  <c r="BP532" i="1" s="1"/>
  <c r="V512" i="1"/>
  <c r="V533" i="1" s="1"/>
  <c r="BB512" i="1"/>
  <c r="BB533" i="1" s="1"/>
  <c r="D513" i="1"/>
  <c r="AN513" i="1"/>
  <c r="AN534" i="1" s="1"/>
  <c r="BT513" i="1"/>
  <c r="BT534" i="1" s="1"/>
  <c r="Z514" i="1"/>
  <c r="Z535" i="1" s="1"/>
  <c r="BF514" i="1"/>
  <c r="BF535" i="1" s="1"/>
  <c r="L515" i="1"/>
  <c r="L536" i="1" s="1"/>
  <c r="BX515" i="1"/>
  <c r="BX536" i="1" s="1"/>
  <c r="BJ516" i="1"/>
  <c r="BJ537" i="1" s="1"/>
  <c r="AV517" i="1"/>
  <c r="AV538" i="1" s="1"/>
  <c r="AH518" i="1"/>
  <c r="AH539" i="1" s="1"/>
  <c r="T519" i="1"/>
  <c r="T540" i="1" s="1"/>
  <c r="CF519" i="1"/>
  <c r="CF540" i="1" s="1"/>
  <c r="BR520" i="1"/>
  <c r="BR541" i="1" s="1"/>
  <c r="D537" i="1"/>
  <c r="E532" i="1"/>
  <c r="AP520" i="1"/>
  <c r="AP541" i="1" s="1"/>
  <c r="BD519" i="1"/>
  <c r="BD540" i="1" s="1"/>
  <c r="BR518" i="1"/>
  <c r="BR539" i="1" s="1"/>
  <c r="CF517" i="1"/>
  <c r="CF538" i="1" s="1"/>
  <c r="T517" i="1"/>
  <c r="T538" i="1" s="1"/>
  <c r="AH516" i="1"/>
  <c r="AH537" i="1" s="1"/>
  <c r="AV515" i="1"/>
  <c r="AV536" i="1" s="1"/>
  <c r="BX514" i="1"/>
  <c r="BX535" i="1" s="1"/>
  <c r="AR514" i="1"/>
  <c r="AR535" i="1" s="1"/>
  <c r="L514" i="1"/>
  <c r="L535" i="1" s="1"/>
  <c r="BF513" i="1"/>
  <c r="BF534" i="1" s="1"/>
  <c r="Z513" i="1"/>
  <c r="Z534" i="1" s="1"/>
  <c r="BT512" i="1"/>
  <c r="BT533" i="1" s="1"/>
  <c r="AN512" i="1"/>
  <c r="AN533" i="1" s="1"/>
  <c r="D512" i="1"/>
  <c r="BB511" i="1"/>
  <c r="BB532" i="1" s="1"/>
  <c r="V511" i="1"/>
  <c r="V532" i="1" s="1"/>
  <c r="BP510" i="1"/>
  <c r="BP531" i="1" s="1"/>
  <c r="AJ510" i="1"/>
  <c r="AJ531" i="1" s="1"/>
  <c r="CD509" i="1"/>
  <c r="CD530" i="1" s="1"/>
  <c r="AX509" i="1"/>
  <c r="AX530" i="1" s="1"/>
  <c r="R509" i="1"/>
  <c r="R530" i="1" s="1"/>
  <c r="BL508" i="1"/>
  <c r="BL529" i="1" s="1"/>
  <c r="AF508" i="1"/>
  <c r="AF529" i="1" s="1"/>
  <c r="BZ507" i="1"/>
  <c r="BZ528" i="1" s="1"/>
  <c r="AT507" i="1"/>
  <c r="AT528" i="1" s="1"/>
  <c r="N507" i="1"/>
  <c r="N528" i="1" s="1"/>
  <c r="BH506" i="1"/>
  <c r="BH527" i="1" s="1"/>
  <c r="AB506" i="1"/>
  <c r="AB527" i="1" s="1"/>
  <c r="BV505" i="1"/>
  <c r="BV526" i="1" s="1"/>
  <c r="AP505" i="1"/>
  <c r="AP526" i="1" s="1"/>
  <c r="J505" i="1"/>
  <c r="BD504" i="1"/>
  <c r="BD525" i="1" s="1"/>
  <c r="X504" i="1"/>
  <c r="X525" i="1" s="1"/>
  <c r="M504" i="1"/>
  <c r="M525" i="1" s="1"/>
  <c r="AC504" i="1"/>
  <c r="AC525" i="1" s="1"/>
  <c r="AS504" i="1"/>
  <c r="AS525" i="1" s="1"/>
  <c r="BI504" i="1"/>
  <c r="BI525" i="1" s="1"/>
  <c r="BY504" i="1"/>
  <c r="BY525" i="1" s="1"/>
  <c r="O505" i="1"/>
  <c r="O526" i="1" s="1"/>
  <c r="AE505" i="1"/>
  <c r="AE526" i="1" s="1"/>
  <c r="AU505" i="1"/>
  <c r="AU526" i="1" s="1"/>
  <c r="BK505" i="1"/>
  <c r="BK526" i="1" s="1"/>
  <c r="CA505" i="1"/>
  <c r="CA526" i="1" s="1"/>
  <c r="Q506" i="1"/>
  <c r="Q527" i="1" s="1"/>
  <c r="AG506" i="1"/>
  <c r="AG527" i="1" s="1"/>
  <c r="AW506" i="1"/>
  <c r="AW527" i="1" s="1"/>
  <c r="BM506" i="1"/>
  <c r="BM527" i="1" s="1"/>
  <c r="CC506" i="1"/>
  <c r="CC527" i="1" s="1"/>
  <c r="S507" i="1"/>
  <c r="S528" i="1" s="1"/>
  <c r="AI507" i="1"/>
  <c r="AI528" i="1" s="1"/>
  <c r="AY507" i="1"/>
  <c r="AY528" i="1" s="1"/>
  <c r="BO507" i="1"/>
  <c r="BO528" i="1" s="1"/>
  <c r="CE507" i="1"/>
  <c r="CE528" i="1" s="1"/>
  <c r="U508" i="1"/>
  <c r="U529" i="1" s="1"/>
  <c r="AK508" i="1"/>
  <c r="AK529" i="1" s="1"/>
  <c r="BA508" i="1"/>
  <c r="BA529" i="1" s="1"/>
  <c r="BQ508" i="1"/>
  <c r="BQ529" i="1" s="1"/>
  <c r="CG508" i="1"/>
  <c r="CG529" i="1" s="1"/>
  <c r="W509" i="1"/>
  <c r="W530" i="1" s="1"/>
  <c r="AM509" i="1"/>
  <c r="AM530" i="1" s="1"/>
  <c r="BC509" i="1"/>
  <c r="BC530" i="1" s="1"/>
  <c r="BS509" i="1"/>
  <c r="BS530" i="1" s="1"/>
  <c r="E510" i="1"/>
  <c r="Y510" i="1"/>
  <c r="Y531" i="1" s="1"/>
  <c r="AO510" i="1"/>
  <c r="AO531" i="1" s="1"/>
  <c r="BE510" i="1"/>
  <c r="BE531" i="1" s="1"/>
  <c r="BU510" i="1"/>
  <c r="BU531" i="1" s="1"/>
  <c r="K511" i="1"/>
  <c r="K532" i="1" s="1"/>
  <c r="AA511" i="1"/>
  <c r="AA532" i="1" s="1"/>
  <c r="AQ511" i="1"/>
  <c r="AQ532" i="1" s="1"/>
  <c r="BG511" i="1"/>
  <c r="BG532" i="1" s="1"/>
  <c r="BW511" i="1"/>
  <c r="BW532" i="1" s="1"/>
  <c r="M512" i="1"/>
  <c r="M533" i="1" s="1"/>
  <c r="AC512" i="1"/>
  <c r="AC533" i="1" s="1"/>
  <c r="AS512" i="1"/>
  <c r="AS533" i="1" s="1"/>
  <c r="BI512" i="1"/>
  <c r="BI533" i="1" s="1"/>
  <c r="BY512" i="1"/>
  <c r="BY533" i="1" s="1"/>
  <c r="O513" i="1"/>
  <c r="O534" i="1" s="1"/>
  <c r="AE513" i="1"/>
  <c r="AE534" i="1" s="1"/>
  <c r="AU513" i="1"/>
  <c r="AU534" i="1" s="1"/>
  <c r="BK513" i="1"/>
  <c r="BK534" i="1" s="1"/>
  <c r="CA513" i="1"/>
  <c r="CA534" i="1" s="1"/>
  <c r="Q514" i="1"/>
  <c r="Q535" i="1" s="1"/>
  <c r="AG514" i="1"/>
  <c r="AG535" i="1" s="1"/>
  <c r="AW514" i="1"/>
  <c r="AW535" i="1" s="1"/>
  <c r="BM514" i="1"/>
  <c r="BM535" i="1" s="1"/>
  <c r="CC514" i="1"/>
  <c r="CC535" i="1" s="1"/>
  <c r="Z515" i="1"/>
  <c r="Z536" i="1" s="1"/>
  <c r="BF515" i="1"/>
  <c r="BF536" i="1" s="1"/>
  <c r="L516" i="1"/>
  <c r="L537" i="1" s="1"/>
  <c r="AR516" i="1"/>
  <c r="AR537" i="1" s="1"/>
  <c r="BX516" i="1"/>
  <c r="BX537" i="1" s="1"/>
  <c r="AD517" i="1"/>
  <c r="AD538" i="1" s="1"/>
  <c r="BJ517" i="1"/>
  <c r="BJ538" i="1" s="1"/>
  <c r="P518" i="1"/>
  <c r="P539" i="1" s="1"/>
  <c r="AV518" i="1"/>
  <c r="AV539" i="1" s="1"/>
  <c r="CB518" i="1"/>
  <c r="CB539" i="1" s="1"/>
  <c r="AH519" i="1"/>
  <c r="AH540" i="1" s="1"/>
  <c r="BN519" i="1"/>
  <c r="BN540" i="1" s="1"/>
  <c r="T520" i="1"/>
  <c r="T541" i="1" s="1"/>
  <c r="AZ520" i="1"/>
  <c r="AZ541" i="1" s="1"/>
  <c r="CF520" i="1"/>
  <c r="CF541" i="1" s="1"/>
  <c r="U515" i="1"/>
  <c r="U536" i="1" s="1"/>
  <c r="AK515" i="1"/>
  <c r="AK536" i="1" s="1"/>
  <c r="BA515" i="1"/>
  <c r="BA536" i="1" s="1"/>
  <c r="BQ515" i="1"/>
  <c r="BQ536" i="1" s="1"/>
  <c r="CG515" i="1"/>
  <c r="CG536" i="1" s="1"/>
  <c r="W516" i="1"/>
  <c r="W537" i="1" s="1"/>
  <c r="AM516" i="1"/>
  <c r="AM537" i="1" s="1"/>
  <c r="BC516" i="1"/>
  <c r="BC537" i="1" s="1"/>
  <c r="BS516" i="1"/>
  <c r="BS537" i="1" s="1"/>
  <c r="D517" i="1"/>
  <c r="Y517" i="1"/>
  <c r="Y538" i="1" s="1"/>
  <c r="AO517" i="1"/>
  <c r="AO538" i="1" s="1"/>
  <c r="BE517" i="1"/>
  <c r="BE538" i="1" s="1"/>
  <c r="BU517" i="1"/>
  <c r="BU538" i="1" s="1"/>
  <c r="K518" i="1"/>
  <c r="K539" i="1" s="1"/>
  <c r="AA518" i="1"/>
  <c r="AA539" i="1" s="1"/>
  <c r="AQ518" i="1"/>
  <c r="AQ539" i="1" s="1"/>
  <c r="BG518" i="1"/>
  <c r="BG539" i="1" s="1"/>
  <c r="BW518" i="1"/>
  <c r="BW539" i="1" s="1"/>
  <c r="M519" i="1"/>
  <c r="M540" i="1" s="1"/>
  <c r="AC519" i="1"/>
  <c r="AC540" i="1" s="1"/>
  <c r="AS519" i="1"/>
  <c r="AS540" i="1" s="1"/>
  <c r="BI519" i="1"/>
  <c r="BI540" i="1" s="1"/>
  <c r="BY519" i="1"/>
  <c r="BY540" i="1" s="1"/>
  <c r="O520" i="1"/>
  <c r="O541" i="1" s="1"/>
  <c r="AE520" i="1"/>
  <c r="AE541" i="1" s="1"/>
  <c r="AU520" i="1"/>
  <c r="AU541" i="1" s="1"/>
  <c r="BK520" i="1"/>
  <c r="BK541" i="1" s="1"/>
  <c r="CA520" i="1"/>
  <c r="CA541" i="1" s="1"/>
  <c r="C541" i="1"/>
  <c r="E527" i="1"/>
  <c r="Z504" i="1"/>
  <c r="Z525" i="1" s="1"/>
  <c r="BF504" i="1"/>
  <c r="BF525" i="1" s="1"/>
  <c r="L505" i="1"/>
  <c r="L526" i="1" s="1"/>
  <c r="AR505" i="1"/>
  <c r="AR526" i="1" s="1"/>
  <c r="BX505" i="1"/>
  <c r="BX526" i="1" s="1"/>
  <c r="AD506" i="1"/>
  <c r="AD527" i="1" s="1"/>
  <c r="BJ506" i="1"/>
  <c r="BJ527" i="1" s="1"/>
  <c r="P507" i="1"/>
  <c r="P528" i="1" s="1"/>
  <c r="AV507" i="1"/>
  <c r="AV528" i="1" s="1"/>
  <c r="CB507" i="1"/>
  <c r="CB528" i="1" s="1"/>
  <c r="AH508" i="1"/>
  <c r="AH529" i="1" s="1"/>
  <c r="BN508" i="1"/>
  <c r="BN529" i="1" s="1"/>
  <c r="T509" i="1"/>
  <c r="T530" i="1" s="1"/>
  <c r="AZ509" i="1"/>
  <c r="AZ530" i="1" s="1"/>
  <c r="CF509" i="1"/>
  <c r="CF530" i="1" s="1"/>
  <c r="AL510" i="1"/>
  <c r="AL531" i="1" s="1"/>
  <c r="BR510" i="1"/>
  <c r="BR531" i="1" s="1"/>
  <c r="X511" i="1"/>
  <c r="X532" i="1" s="1"/>
  <c r="BD511" i="1"/>
  <c r="BD532" i="1" s="1"/>
  <c r="J512" i="1"/>
  <c r="AP512" i="1"/>
  <c r="AP533" i="1" s="1"/>
  <c r="BV512" i="1"/>
  <c r="BV533" i="1" s="1"/>
  <c r="AB513" i="1"/>
  <c r="AB534" i="1" s="1"/>
  <c r="BH513" i="1"/>
  <c r="BH534" i="1" s="1"/>
  <c r="N514" i="1"/>
  <c r="N535" i="1" s="1"/>
  <c r="AT514" i="1"/>
  <c r="AT535" i="1" s="1"/>
  <c r="BZ514" i="1"/>
  <c r="BZ535" i="1" s="1"/>
  <c r="AZ515" i="1"/>
  <c r="AZ536" i="1" s="1"/>
  <c r="AL516" i="1"/>
  <c r="AL537" i="1" s="1"/>
  <c r="X517" i="1"/>
  <c r="X538" i="1" s="1"/>
  <c r="J518" i="1"/>
  <c r="J539" i="1" s="1"/>
  <c r="BV518" i="1"/>
  <c r="BV539" i="1" s="1"/>
  <c r="BH519" i="1"/>
  <c r="BH540" i="1" s="1"/>
  <c r="AT520" i="1"/>
  <c r="AT541" i="1" s="1"/>
  <c r="D538" i="1"/>
  <c r="D533" i="1"/>
  <c r="AX520" i="1"/>
  <c r="AX541" i="1" s="1"/>
  <c r="BL519" i="1"/>
  <c r="BL540" i="1" s="1"/>
  <c r="BZ518" i="1"/>
  <c r="BZ539" i="1" s="1"/>
  <c r="N518" i="1"/>
  <c r="N539" i="1" s="1"/>
  <c r="AB517" i="1"/>
  <c r="AB538" i="1" s="1"/>
  <c r="AP516" i="1"/>
  <c r="AP537" i="1" s="1"/>
  <c r="BD515" i="1"/>
  <c r="BD536" i="1" s="1"/>
  <c r="CB514" i="1"/>
  <c r="CB535" i="1" s="1"/>
  <c r="AV514" i="1"/>
  <c r="AV535" i="1" s="1"/>
  <c r="P514" i="1"/>
  <c r="P535" i="1" s="1"/>
  <c r="BJ513" i="1"/>
  <c r="BJ534" i="1" s="1"/>
  <c r="AD513" i="1"/>
  <c r="AD534" i="1" s="1"/>
  <c r="BX512" i="1"/>
  <c r="BX533" i="1" s="1"/>
  <c r="AR512" i="1"/>
  <c r="AR533" i="1" s="1"/>
  <c r="L512" i="1"/>
  <c r="L533" i="1" s="1"/>
  <c r="BF511" i="1"/>
  <c r="BF532" i="1" s="1"/>
  <c r="Z511" i="1"/>
  <c r="Z532" i="1" s="1"/>
  <c r="BT510" i="1"/>
  <c r="BT531" i="1" s="1"/>
  <c r="AN510" i="1"/>
  <c r="AN531" i="1" s="1"/>
  <c r="D510" i="1"/>
  <c r="BB509" i="1"/>
  <c r="BB530" i="1" s="1"/>
  <c r="V509" i="1"/>
  <c r="V530" i="1" s="1"/>
  <c r="BP508" i="1"/>
  <c r="BP529" i="1" s="1"/>
  <c r="AJ508" i="1"/>
  <c r="AJ529" i="1" s="1"/>
  <c r="CD507" i="1"/>
  <c r="CD528" i="1" s="1"/>
  <c r="AX507" i="1"/>
  <c r="AX528" i="1" s="1"/>
  <c r="R507" i="1"/>
  <c r="R528" i="1" s="1"/>
  <c r="BL506" i="1"/>
  <c r="BL527" i="1" s="1"/>
  <c r="AF506" i="1"/>
  <c r="AF527" i="1" s="1"/>
  <c r="BZ505" i="1"/>
  <c r="BZ526" i="1" s="1"/>
  <c r="AT505" i="1"/>
  <c r="AT526" i="1" s="1"/>
  <c r="N505" i="1"/>
  <c r="N526" i="1" s="1"/>
  <c r="BH504" i="1"/>
  <c r="BH525" i="1" s="1"/>
  <c r="AB504" i="1"/>
  <c r="AB525" i="1" s="1"/>
  <c r="O504" i="1"/>
  <c r="O525" i="1" s="1"/>
  <c r="AE504" i="1"/>
  <c r="AE525" i="1" s="1"/>
  <c r="AU504" i="1"/>
  <c r="AU525" i="1" s="1"/>
  <c r="BK504" i="1"/>
  <c r="BK525" i="1" s="1"/>
  <c r="CA504" i="1"/>
  <c r="CA525" i="1" s="1"/>
  <c r="Q505" i="1"/>
  <c r="Q526" i="1" s="1"/>
  <c r="AG505" i="1"/>
  <c r="AG526" i="1" s="1"/>
  <c r="AW505" i="1"/>
  <c r="AW526" i="1" s="1"/>
  <c r="BM505" i="1"/>
  <c r="BM526" i="1" s="1"/>
  <c r="CC505" i="1"/>
  <c r="CC526" i="1" s="1"/>
  <c r="S506" i="1"/>
  <c r="S527" i="1" s="1"/>
  <c r="AI506" i="1"/>
  <c r="AI527" i="1" s="1"/>
  <c r="AY506" i="1"/>
  <c r="AY527" i="1" s="1"/>
  <c r="BO506" i="1"/>
  <c r="BO527" i="1" s="1"/>
  <c r="CE506" i="1"/>
  <c r="CE527" i="1" s="1"/>
  <c r="U507" i="1"/>
  <c r="U528" i="1" s="1"/>
  <c r="AK507" i="1"/>
  <c r="AK528" i="1" s="1"/>
  <c r="BA507" i="1"/>
  <c r="BA528" i="1" s="1"/>
  <c r="BQ507" i="1"/>
  <c r="BQ528" i="1" s="1"/>
  <c r="CG507" i="1"/>
  <c r="CG528" i="1" s="1"/>
  <c r="W508" i="1"/>
  <c r="W529" i="1" s="1"/>
  <c r="AM508" i="1"/>
  <c r="AM529" i="1" s="1"/>
  <c r="BC508" i="1"/>
  <c r="BC529" i="1" s="1"/>
  <c r="BS508" i="1"/>
  <c r="BS529" i="1" s="1"/>
  <c r="E509" i="1"/>
  <c r="Y509" i="1"/>
  <c r="Y530" i="1" s="1"/>
  <c r="AO509" i="1"/>
  <c r="AO530" i="1" s="1"/>
  <c r="BE509" i="1"/>
  <c r="BE530" i="1" s="1"/>
  <c r="BU509" i="1"/>
  <c r="BU530" i="1" s="1"/>
  <c r="K510" i="1"/>
  <c r="K531" i="1" s="1"/>
  <c r="AA510" i="1"/>
  <c r="AA531" i="1" s="1"/>
  <c r="AQ510" i="1"/>
  <c r="AQ531" i="1" s="1"/>
  <c r="BG510" i="1"/>
  <c r="BG531" i="1" s="1"/>
  <c r="BW510" i="1"/>
  <c r="BW531" i="1" s="1"/>
  <c r="M511" i="1"/>
  <c r="M532" i="1" s="1"/>
  <c r="AC511" i="1"/>
  <c r="AC532" i="1" s="1"/>
  <c r="AS511" i="1"/>
  <c r="AS532" i="1" s="1"/>
  <c r="BI511" i="1"/>
  <c r="BI532" i="1" s="1"/>
  <c r="BY511" i="1"/>
  <c r="BY532" i="1" s="1"/>
  <c r="O512" i="1"/>
  <c r="O533" i="1" s="1"/>
  <c r="AE512" i="1"/>
  <c r="AE533" i="1" s="1"/>
  <c r="AU512" i="1"/>
  <c r="AU533" i="1" s="1"/>
  <c r="BK512" i="1"/>
  <c r="BK533" i="1" s="1"/>
  <c r="CA512" i="1"/>
  <c r="CA533" i="1" s="1"/>
  <c r="Q513" i="1"/>
  <c r="Q534" i="1" s="1"/>
  <c r="AG513" i="1"/>
  <c r="AG534" i="1" s="1"/>
  <c r="AW513" i="1"/>
  <c r="AW534" i="1" s="1"/>
  <c r="BM513" i="1"/>
  <c r="BM534" i="1" s="1"/>
  <c r="CC513" i="1"/>
  <c r="CC534" i="1" s="1"/>
  <c r="S514" i="1"/>
  <c r="S535" i="1" s="1"/>
  <c r="AI514" i="1"/>
  <c r="AI535" i="1" s="1"/>
  <c r="AY514" i="1"/>
  <c r="AY535" i="1" s="1"/>
  <c r="BO514" i="1"/>
  <c r="BO535" i="1" s="1"/>
  <c r="CE514" i="1"/>
  <c r="CE535" i="1" s="1"/>
  <c r="AD515" i="1"/>
  <c r="AD536" i="1" s="1"/>
  <c r="BJ515" i="1"/>
  <c r="BJ536" i="1" s="1"/>
  <c r="P516" i="1"/>
  <c r="P537" i="1" s="1"/>
  <c r="AV516" i="1"/>
  <c r="AV537" i="1" s="1"/>
  <c r="CB516" i="1"/>
  <c r="CB537" i="1" s="1"/>
  <c r="AH517" i="1"/>
  <c r="AH538" i="1" s="1"/>
  <c r="BN517" i="1"/>
  <c r="BN538" i="1" s="1"/>
  <c r="T518" i="1"/>
  <c r="T539" i="1" s="1"/>
  <c r="AZ518" i="1"/>
  <c r="AZ539" i="1" s="1"/>
  <c r="CF518" i="1"/>
  <c r="CF539" i="1" s="1"/>
  <c r="AL519" i="1"/>
  <c r="AL540" i="1" s="1"/>
  <c r="BR519" i="1"/>
  <c r="BR540" i="1" s="1"/>
  <c r="X520" i="1"/>
  <c r="X541" i="1" s="1"/>
  <c r="BD520" i="1"/>
  <c r="BD541" i="1" s="1"/>
  <c r="C525" i="1"/>
  <c r="W515" i="1"/>
  <c r="W536" i="1" s="1"/>
  <c r="AM515" i="1"/>
  <c r="AM536" i="1" s="1"/>
  <c r="BC515" i="1"/>
  <c r="BC536" i="1" s="1"/>
  <c r="BS515" i="1"/>
  <c r="BS536" i="1" s="1"/>
  <c r="D516" i="1"/>
  <c r="Y516" i="1"/>
  <c r="Y537" i="1" s="1"/>
  <c r="AO516" i="1"/>
  <c r="AO537" i="1" s="1"/>
  <c r="BE516" i="1"/>
  <c r="BE537" i="1" s="1"/>
  <c r="BU516" i="1"/>
  <c r="BU537" i="1" s="1"/>
  <c r="K517" i="1"/>
  <c r="K538" i="1" s="1"/>
  <c r="AA517" i="1"/>
  <c r="AA538" i="1" s="1"/>
  <c r="AQ517" i="1"/>
  <c r="AQ538" i="1" s="1"/>
  <c r="BG517" i="1"/>
  <c r="BG538" i="1" s="1"/>
  <c r="BW517" i="1"/>
  <c r="BW538" i="1" s="1"/>
  <c r="M518" i="1"/>
  <c r="M539" i="1" s="1"/>
  <c r="AC518" i="1"/>
  <c r="AC539" i="1" s="1"/>
  <c r="AS518" i="1"/>
  <c r="AS539" i="1" s="1"/>
  <c r="BI518" i="1"/>
  <c r="BI539" i="1" s="1"/>
  <c r="BY518" i="1"/>
  <c r="BY539" i="1" s="1"/>
  <c r="O519" i="1"/>
  <c r="O540" i="1" s="1"/>
  <c r="AE519" i="1"/>
  <c r="AE540" i="1" s="1"/>
  <c r="AU519" i="1"/>
  <c r="AU540" i="1" s="1"/>
  <c r="BK519" i="1"/>
  <c r="BK540" i="1" s="1"/>
  <c r="CA519" i="1"/>
  <c r="CA540" i="1" s="1"/>
  <c r="Q520" i="1"/>
  <c r="Q541" i="1" s="1"/>
  <c r="AG520" i="1"/>
  <c r="AG541" i="1" s="1"/>
  <c r="AW520" i="1"/>
  <c r="AW541" i="1" s="1"/>
  <c r="BM520" i="1"/>
  <c r="BM541" i="1" s="1"/>
  <c r="CC520" i="1"/>
  <c r="CC541" i="1" s="1"/>
  <c r="D540" i="1"/>
  <c r="E526" i="1"/>
  <c r="AD504" i="1"/>
  <c r="AD525" i="1" s="1"/>
  <c r="BJ504" i="1"/>
  <c r="BJ525" i="1" s="1"/>
  <c r="P505" i="1"/>
  <c r="P526" i="1" s="1"/>
  <c r="AV505" i="1"/>
  <c r="AV526" i="1" s="1"/>
  <c r="CB505" i="1"/>
  <c r="CB526" i="1" s="1"/>
  <c r="AH506" i="1"/>
  <c r="AH527" i="1" s="1"/>
  <c r="BN506" i="1"/>
  <c r="BN527" i="1" s="1"/>
  <c r="T507" i="1"/>
  <c r="T528" i="1" s="1"/>
  <c r="AZ507" i="1"/>
  <c r="AZ528" i="1" s="1"/>
  <c r="CF507" i="1"/>
  <c r="CF528" i="1" s="1"/>
  <c r="AL508" i="1"/>
  <c r="AL529" i="1" s="1"/>
  <c r="BR508" i="1"/>
  <c r="BR529" i="1" s="1"/>
  <c r="X509" i="1"/>
  <c r="X530" i="1" s="1"/>
  <c r="BD509" i="1"/>
  <c r="BD530" i="1" s="1"/>
  <c r="J510" i="1"/>
  <c r="AP510" i="1"/>
  <c r="AP531" i="1" s="1"/>
  <c r="BV510" i="1"/>
  <c r="BV531" i="1" s="1"/>
  <c r="AB511" i="1"/>
  <c r="AB532" i="1" s="1"/>
  <c r="BH511" i="1"/>
  <c r="BH532" i="1" s="1"/>
  <c r="N512" i="1"/>
  <c r="N533" i="1" s="1"/>
  <c r="AT512" i="1"/>
  <c r="AT533" i="1" s="1"/>
  <c r="BZ512" i="1"/>
  <c r="BZ533" i="1" s="1"/>
  <c r="AF513" i="1"/>
  <c r="AF534" i="1" s="1"/>
  <c r="BL513" i="1"/>
  <c r="BL534" i="1" s="1"/>
  <c r="R514" i="1"/>
  <c r="R535" i="1" s="1"/>
  <c r="AX514" i="1"/>
  <c r="AX535" i="1" s="1"/>
  <c r="CD514" i="1"/>
  <c r="CD535" i="1" s="1"/>
  <c r="BH515" i="1"/>
  <c r="BH536" i="1" s="1"/>
  <c r="AT516" i="1"/>
  <c r="AT537" i="1" s="1"/>
  <c r="AF517" i="1"/>
  <c r="AF538" i="1" s="1"/>
  <c r="R518" i="1"/>
  <c r="R539" i="1" s="1"/>
  <c r="CD518" i="1"/>
  <c r="CD539" i="1" s="1"/>
  <c r="BP519" i="1"/>
  <c r="BP540" i="1" s="1"/>
  <c r="BB520" i="1"/>
  <c r="BB541" i="1" s="1"/>
  <c r="AU8" i="1"/>
  <c r="BH8" i="1"/>
  <c r="AU9" i="1"/>
  <c r="BH9" i="1"/>
  <c r="BH501" i="1" l="1"/>
  <c r="AU501" i="1"/>
  <c r="J526" i="1"/>
  <c r="J540" i="1"/>
  <c r="AS2" i="1"/>
  <c r="J528" i="1"/>
  <c r="BJ2" i="1"/>
  <c r="CM10" i="1"/>
  <c r="J502" i="1"/>
  <c r="BI9" i="1"/>
  <c r="BI8" i="1"/>
  <c r="AT8" i="1"/>
  <c r="AT9" i="1"/>
  <c r="AT501" i="1" l="1"/>
  <c r="BI501" i="1"/>
  <c r="BK2" i="1"/>
  <c r="J523" i="1"/>
  <c r="J524" i="1"/>
  <c r="J535" i="1"/>
  <c r="J525" i="1"/>
  <c r="J532" i="1"/>
  <c r="J534" i="1"/>
  <c r="J537" i="1"/>
  <c r="J531" i="1"/>
  <c r="AR2" i="1"/>
  <c r="J530" i="1"/>
  <c r="J529" i="1"/>
  <c r="J533" i="1"/>
  <c r="BJ8" i="1"/>
  <c r="AS8" i="1"/>
  <c r="BJ9" i="1"/>
  <c r="AS9" i="1"/>
  <c r="AS501" i="1" l="1"/>
  <c r="BJ501" i="1"/>
  <c r="AQ2" i="1"/>
  <c r="BL2" i="1"/>
  <c r="AR8" i="1"/>
  <c r="AR9" i="1"/>
  <c r="BK9" i="1"/>
  <c r="BK8" i="1"/>
  <c r="BK501" i="1" l="1"/>
  <c r="AR501" i="1"/>
  <c r="AP2" i="1"/>
  <c r="BM2" i="1"/>
  <c r="AQ9" i="1"/>
  <c r="BL9" i="1"/>
  <c r="AQ8" i="1"/>
  <c r="BL8" i="1"/>
  <c r="BL501" i="1" l="1"/>
  <c r="AQ501" i="1"/>
  <c r="BN2" i="1"/>
  <c r="AO2" i="1"/>
  <c r="BM9" i="1"/>
  <c r="BM8" i="1"/>
  <c r="AP8" i="1"/>
  <c r="AP9" i="1"/>
  <c r="AP501" i="1" l="1"/>
  <c r="BM501" i="1"/>
  <c r="BO2" i="1"/>
  <c r="AN2" i="1"/>
  <c r="BN8" i="1"/>
  <c r="AO8" i="1"/>
  <c r="BN9" i="1"/>
  <c r="AO9" i="1"/>
  <c r="AO501" i="1" l="1"/>
  <c r="BN501" i="1"/>
  <c r="AM2" i="1"/>
  <c r="BP2" i="1"/>
  <c r="AN8" i="1"/>
  <c r="AN9" i="1"/>
  <c r="BO9" i="1"/>
  <c r="BO8" i="1"/>
  <c r="BO501" i="1" l="1"/>
  <c r="AN501" i="1"/>
  <c r="AL2" i="1"/>
  <c r="BQ2" i="1"/>
  <c r="AM9" i="1"/>
  <c r="BP9" i="1"/>
  <c r="AM8" i="1"/>
  <c r="BP8" i="1"/>
  <c r="BP501" i="1" l="1"/>
  <c r="AM501" i="1"/>
  <c r="BR2" i="1"/>
  <c r="AK2" i="1"/>
  <c r="BQ9" i="1"/>
  <c r="BQ8" i="1"/>
  <c r="AL8" i="1"/>
  <c r="AL9" i="1"/>
  <c r="AL501" i="1" l="1"/>
  <c r="BQ501" i="1"/>
  <c r="BS2" i="1"/>
  <c r="AJ2" i="1"/>
  <c r="BR8" i="1"/>
  <c r="AK8" i="1"/>
  <c r="BR9" i="1"/>
  <c r="AK9" i="1"/>
  <c r="AK501" i="1" l="1"/>
  <c r="BR501" i="1"/>
  <c r="AI2" i="1"/>
  <c r="BT2" i="1"/>
  <c r="AJ8" i="1"/>
  <c r="AJ9" i="1"/>
  <c r="BS9" i="1"/>
  <c r="BS8" i="1"/>
  <c r="BS501" i="1" l="1"/>
  <c r="AJ501" i="1"/>
  <c r="BU2" i="1"/>
  <c r="AI9" i="1"/>
  <c r="BT8" i="1"/>
  <c r="AI8" i="1"/>
  <c r="BT9" i="1"/>
  <c r="AI501" i="1" l="1"/>
  <c r="BT501" i="1"/>
  <c r="BV2" i="1"/>
  <c r="BU9" i="1"/>
  <c r="BU8" i="1"/>
  <c r="BU501" i="1" l="1"/>
  <c r="BW2" i="1"/>
  <c r="BV9" i="1"/>
  <c r="BV8" i="1"/>
  <c r="BV501" i="1" l="1"/>
  <c r="BX2" i="1"/>
  <c r="BW9" i="1"/>
  <c r="BW8" i="1"/>
  <c r="BW501" i="1" l="1"/>
  <c r="BY2" i="1"/>
  <c r="BX9" i="1"/>
  <c r="BX8" i="1"/>
  <c r="BX501" i="1" l="1"/>
  <c r="BZ2" i="1"/>
  <c r="BY9" i="1"/>
  <c r="BY8" i="1"/>
  <c r="BY501" i="1" l="1"/>
  <c r="CA2" i="1"/>
  <c r="BZ9" i="1"/>
  <c r="BZ8" i="1"/>
  <c r="BZ501" i="1" l="1"/>
  <c r="CB2" i="1"/>
  <c r="CA9" i="1"/>
  <c r="CA8" i="1"/>
  <c r="CA501" i="1" l="1"/>
  <c r="CC2" i="1"/>
  <c r="CB9" i="1"/>
  <c r="CB8" i="1"/>
  <c r="CB501" i="1" l="1"/>
  <c r="CD2" i="1"/>
  <c r="CC9" i="1"/>
  <c r="CC8" i="1"/>
  <c r="CC501" i="1" l="1"/>
  <c r="CE2" i="1"/>
  <c r="CD9" i="1"/>
  <c r="CD8" i="1"/>
  <c r="CD501" i="1" l="1"/>
  <c r="CF2" i="1"/>
  <c r="CE9" i="1"/>
  <c r="CE8" i="1"/>
  <c r="CE501" i="1" l="1"/>
  <c r="CF9" i="1"/>
  <c r="CF8" i="1"/>
  <c r="CF501" i="1" l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<sst xmlns="http://schemas.openxmlformats.org/spreadsheetml/2006/main" count="957" uniqueCount="224">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</sst>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5;&#1493;&#1491;&#1513;&#1497;%203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מרץ-2022</v>
          </cell>
        </row>
        <row r="4">
          <cell r="C4" t="str">
            <v>31.3.22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0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0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0</v>
          </cell>
        </row>
        <row r="100">
          <cell r="D100" t="str">
            <v>ווישור חברה לביטוח</v>
          </cell>
          <cell r="E100" t="str">
            <v>Wesur</v>
          </cell>
          <cell r="F100">
            <v>35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7</v>
          </cell>
        </row>
        <row r="102">
          <cell r="D102" t="str">
            <v>כלל חברה לביטוח אשראי</v>
          </cell>
          <cell r="E102" t="str">
            <v>CREDT</v>
          </cell>
          <cell r="F102">
            <v>259</v>
          </cell>
        </row>
        <row r="103">
          <cell r="D103" t="str">
            <v>ליברה חברה לביטוח</v>
          </cell>
          <cell r="E103" t="str">
            <v>Libra</v>
          </cell>
          <cell r="F103">
            <v>14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0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17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  <cell r="F111">
            <v>18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72032.582585107186</v>
          </cell>
        </row>
        <row r="12">
          <cell r="B12" t="str">
            <v>קרן י'</v>
          </cell>
          <cell r="N12">
            <v>1804048.3156602476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sqref="A1:XFD1048576"/>
    </sheetView>
  </sheetViews>
  <sheetFormatPr defaultColWidth="7.75" defaultRowHeight="12.75" x14ac:dyDescent="0.2"/>
  <cols>
    <col min="1" max="1" width="4.125" style="174" customWidth="1"/>
    <col min="2" max="2" width="2" style="175" customWidth="1"/>
    <col min="3" max="3" width="1.875" style="175" customWidth="1"/>
    <col min="4" max="4" width="2.875" style="175" customWidth="1"/>
    <col min="5" max="6" width="2.5" style="175" customWidth="1"/>
    <col min="7" max="7" width="3.25" style="175" customWidth="1"/>
    <col min="8" max="8" width="2.5" style="175" customWidth="1"/>
    <col min="9" max="9" width="34.375" style="175" customWidth="1"/>
    <col min="10" max="10" width="12.875" style="177" customWidth="1"/>
    <col min="11" max="11" width="10.75" style="177" customWidth="1"/>
    <col min="12" max="12" width="9.125" style="177" customWidth="1"/>
    <col min="13" max="13" width="8.75" style="177" customWidth="1"/>
    <col min="14" max="14" width="12.25" style="177" customWidth="1"/>
    <col min="15" max="15" width="22.5" style="177" customWidth="1"/>
    <col min="16" max="16" width="9.125" style="177" customWidth="1"/>
    <col min="17" max="21" width="9.375" style="177" customWidth="1"/>
    <col min="22" max="24" width="9.375" style="177" hidden="1" customWidth="1"/>
    <col min="25" max="85" width="9.375" style="177" customWidth="1"/>
    <col min="86" max="86" width="2.875" style="62" customWidth="1"/>
    <col min="87" max="87" width="18" style="62" customWidth="1"/>
    <col min="88" max="94" width="7.75" style="62" customWidth="1"/>
    <col min="95" max="95" width="23.625" style="62" customWidth="1"/>
    <col min="96" max="16384" width="7.75" style="62"/>
  </cols>
  <sheetData>
    <row r="1" spans="1:95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31.3.22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29" t="s">
        <v>3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1"/>
      <c r="B7" s="32"/>
      <c r="C7" s="32"/>
      <c r="D7" s="32"/>
      <c r="E7" s="32"/>
      <c r="F7" s="32"/>
      <c r="G7" s="32"/>
      <c r="H7" s="32"/>
      <c r="I7" s="33"/>
      <c r="J7" s="34"/>
      <c r="K7" s="35">
        <v>10</v>
      </c>
      <c r="L7" s="35">
        <v>11</v>
      </c>
      <c r="M7" s="35">
        <v>12</v>
      </c>
      <c r="N7" s="35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3" customFormat="1" ht="47.25" customHeight="1" x14ac:dyDescent="0.3">
      <c r="A8" s="37"/>
      <c r="B8" s="38"/>
      <c r="C8" s="38"/>
      <c r="D8" s="38"/>
      <c r="E8" s="38"/>
      <c r="F8" s="38"/>
      <c r="G8" s="38"/>
      <c r="H8" s="38"/>
      <c r="I8" s="39" t="s">
        <v>5</v>
      </c>
      <c r="J8" s="34"/>
      <c r="K8" s="40" t="str">
        <f>'[1]נספחים ב וג'!$B$10</f>
        <v>קרן ח'</v>
      </c>
      <c r="L8" s="40" t="str">
        <f>'[1]נספחים ב וג'!$B$11</f>
        <v>קרן ט'</v>
      </c>
      <c r="M8" s="40" t="str">
        <f>'[1]נספחים ב וג'!$B$12</f>
        <v>קרן י'</v>
      </c>
      <c r="N8" s="40" t="str">
        <f>'[1]נספחים ב וג'!$B$13</f>
        <v>קרן י' פוליסות שהונפקו לאחר 1.1.04</v>
      </c>
      <c r="O8" s="40" t="str">
        <f>'[1]נספחים ב וג'!$C$30</f>
        <v>הכשרה -אג"ח ממשלת ישראל</v>
      </c>
      <c r="P8" s="40" t="str">
        <f>'[1]נספחים ב וג'!$C$31</f>
        <v>הכשרה -מניות</v>
      </c>
      <c r="Q8" s="40" t="str">
        <f>'[1]נספחים ב וג'!$C$32</f>
        <v>הכשרה -כללי</v>
      </c>
      <c r="R8" s="40" t="str">
        <f>'[1]נספחים ב וג'!$C$33</f>
        <v>הכשרה -שקלי טווח קצר</v>
      </c>
      <c r="S8" s="40" t="str">
        <f>'[1]נספחים ב וג'!$C$34</f>
        <v xml:space="preserve">הכשרה -אלטשולר שחם-אג"ח ממשלת ישראל </v>
      </c>
      <c r="T8" s="40" t="str">
        <f>'[1]נספחים ב וג'!$C$35</f>
        <v>הכשרה -אלטשולר שחם-מניות</v>
      </c>
      <c r="U8" s="40" t="str">
        <f>'[1]נספחים ב וג'!$C$36</f>
        <v xml:space="preserve">הכשרה -אלטשולר שחם-כללי </v>
      </c>
      <c r="V8" s="40" t="str">
        <f>'[1]נספחים ב וג'!$C$37</f>
        <v>הכשרה -פסגות-אג"ח ממשלת ישראל</v>
      </c>
      <c r="W8" s="40" t="str">
        <f>'[1]נספחים ב וג'!$C$38</f>
        <v>הכשרה -פסגות-מניות</v>
      </c>
      <c r="X8" s="40" t="str">
        <f>'[1]נספחים ב וג'!$C$39</f>
        <v xml:space="preserve">הכשרה -פסגות-כללי </v>
      </c>
      <c r="Y8" s="40" t="str">
        <f>'[1]נספחים ב וג'!$C$40</f>
        <v>הכשרה - מיטב דש-  אג"ח ממשלת ישראל</v>
      </c>
      <c r="Z8" s="40" t="str">
        <f>'[1]נספחים ב וג'!$C$41</f>
        <v>הכשרה- מיטב דש - מניות</v>
      </c>
      <c r="AA8" s="40" t="str">
        <f>'[1]נספחים ב וג'!$C$42</f>
        <v>הכשרה - מיטב דש -כללי</v>
      </c>
      <c r="AB8" s="40" t="str">
        <f>'[1]נספחים ב וג'!$C$43</f>
        <v>הכשרה -ילין לפידות-אג"ח ממשלת ישראל</v>
      </c>
      <c r="AC8" s="40" t="str">
        <f>'[1]נספחים ב וג'!$C$44</f>
        <v>הכשרה -ילין לפידות-מניות</v>
      </c>
      <c r="AD8" s="40" t="str">
        <f>'[1]נספחים ב וג'!$C$45</f>
        <v>הכשרה -ילין לפידות-כללי</v>
      </c>
      <c r="AE8" s="40" t="str">
        <f>'[1]נספחים ב וג'!$C$46</f>
        <v>הכשרה-לבני 50 ומטה</v>
      </c>
      <c r="AF8" s="40" t="str">
        <f>'[1]נספחים ב וג'!$C$47</f>
        <v>הכשרה- לבני 50-60</v>
      </c>
      <c r="AG8" s="40" t="str">
        <f>'[1]נספחים ב וג'!$C$48</f>
        <v>הכשרה-לבני 60 ומעלה</v>
      </c>
      <c r="AH8" s="40" t="str">
        <f>'[1]נספחים ב וג'!$C$49</f>
        <v>הכשרה מסלול בסיסי למקבלי קצבה</v>
      </c>
      <c r="AI8" s="41" t="e">
        <f t="shared" ref="AI8:BA8" ca="1" si="5">INDIRECT(CONCATENATE($BB$1,"C$",AI$2))</f>
        <v>#REF!</v>
      </c>
      <c r="AJ8" s="41" t="e">
        <f t="shared" ca="1" si="5"/>
        <v>#REF!</v>
      </c>
      <c r="AK8" s="41" t="e">
        <f t="shared" ca="1" si="5"/>
        <v>#REF!</v>
      </c>
      <c r="AL8" s="41" t="e">
        <f t="shared" ca="1" si="5"/>
        <v>#REF!</v>
      </c>
      <c r="AM8" s="41" t="e">
        <f t="shared" ca="1" si="5"/>
        <v>#REF!</v>
      </c>
      <c r="AN8" s="41" t="e">
        <f t="shared" ca="1" si="5"/>
        <v>#REF!</v>
      </c>
      <c r="AO8" s="41" t="e">
        <f t="shared" ca="1" si="5"/>
        <v>#REF!</v>
      </c>
      <c r="AP8" s="41" t="e">
        <f t="shared" ca="1" si="5"/>
        <v>#REF!</v>
      </c>
      <c r="AQ8" s="41" t="e">
        <f t="shared" ca="1" si="5"/>
        <v>#REF!</v>
      </c>
      <c r="AR8" s="41" t="e">
        <f t="shared" ca="1" si="5"/>
        <v>#REF!</v>
      </c>
      <c r="AS8" s="41" t="e">
        <f t="shared" ca="1" si="5"/>
        <v>#REF!</v>
      </c>
      <c r="AT8" s="41" t="e">
        <f t="shared" ca="1" si="5"/>
        <v>#REF!</v>
      </c>
      <c r="AU8" s="41" t="e">
        <f t="shared" ca="1" si="5"/>
        <v>#REF!</v>
      </c>
      <c r="AV8" s="41" t="e">
        <f t="shared" ca="1" si="5"/>
        <v>#REF!</v>
      </c>
      <c r="AW8" s="41" t="e">
        <f t="shared" ca="1" si="5"/>
        <v>#REF!</v>
      </c>
      <c r="AX8" s="41" t="e">
        <f t="shared" ca="1" si="5"/>
        <v>#REF!</v>
      </c>
      <c r="AY8" s="41" t="e">
        <f t="shared" ca="1" si="5"/>
        <v>#REF!</v>
      </c>
      <c r="AZ8" s="41" t="e">
        <f t="shared" ca="1" si="5"/>
        <v>#REF!</v>
      </c>
      <c r="BA8" s="41" t="e">
        <f t="shared" ca="1" si="5"/>
        <v>#REF!</v>
      </c>
      <c r="BB8" s="41" t="e">
        <f ca="1">INDIRECT(CONCATENATE($BB$1,"C$",BB$2))</f>
        <v>#REF!</v>
      </c>
      <c r="BC8" s="41" t="e">
        <f t="shared" ref="BC8:CF8" ca="1" si="6">INDIRECT(CONCATENATE($BB$1,"C$",BC$2))</f>
        <v>#REF!</v>
      </c>
      <c r="BD8" s="41" t="e">
        <f t="shared" ca="1" si="6"/>
        <v>#REF!</v>
      </c>
      <c r="BE8" s="41" t="e">
        <f t="shared" ca="1" si="6"/>
        <v>#REF!</v>
      </c>
      <c r="BF8" s="41" t="e">
        <f t="shared" ca="1" si="6"/>
        <v>#REF!</v>
      </c>
      <c r="BG8" s="41" t="e">
        <f t="shared" ca="1" si="6"/>
        <v>#REF!</v>
      </c>
      <c r="BH8" s="41" t="e">
        <f t="shared" ca="1" si="6"/>
        <v>#REF!</v>
      </c>
      <c r="BI8" s="41" t="e">
        <f t="shared" ca="1" si="6"/>
        <v>#REF!</v>
      </c>
      <c r="BJ8" s="41" t="e">
        <f t="shared" ca="1" si="6"/>
        <v>#REF!</v>
      </c>
      <c r="BK8" s="41" t="e">
        <f t="shared" ca="1" si="6"/>
        <v>#REF!</v>
      </c>
      <c r="BL8" s="41" t="e">
        <f t="shared" ca="1" si="6"/>
        <v>#REF!</v>
      </c>
      <c r="BM8" s="41" t="e">
        <f t="shared" ca="1" si="6"/>
        <v>#REF!</v>
      </c>
      <c r="BN8" s="41" t="e">
        <f t="shared" ca="1" si="6"/>
        <v>#REF!</v>
      </c>
      <c r="BO8" s="41" t="e">
        <f t="shared" ca="1" si="6"/>
        <v>#REF!</v>
      </c>
      <c r="BP8" s="41" t="e">
        <f t="shared" ca="1" si="6"/>
        <v>#REF!</v>
      </c>
      <c r="BQ8" s="41" t="e">
        <f t="shared" ca="1" si="6"/>
        <v>#REF!</v>
      </c>
      <c r="BR8" s="41" t="e">
        <f t="shared" ca="1" si="6"/>
        <v>#REF!</v>
      </c>
      <c r="BS8" s="41" t="e">
        <f t="shared" ca="1" si="6"/>
        <v>#REF!</v>
      </c>
      <c r="BT8" s="41" t="e">
        <f t="shared" ca="1" si="6"/>
        <v>#REF!</v>
      </c>
      <c r="BU8" s="41" t="e">
        <f t="shared" ca="1" si="6"/>
        <v>#REF!</v>
      </c>
      <c r="BV8" s="41" t="e">
        <f t="shared" ca="1" si="6"/>
        <v>#REF!</v>
      </c>
      <c r="BW8" s="41" t="e">
        <f t="shared" ca="1" si="6"/>
        <v>#REF!</v>
      </c>
      <c r="BX8" s="41" t="e">
        <f t="shared" ca="1" si="6"/>
        <v>#REF!</v>
      </c>
      <c r="BY8" s="41" t="e">
        <f t="shared" ca="1" si="6"/>
        <v>#REF!</v>
      </c>
      <c r="BZ8" s="41" t="e">
        <f t="shared" ca="1" si="6"/>
        <v>#REF!</v>
      </c>
      <c r="CA8" s="41" t="e">
        <f t="shared" ca="1" si="6"/>
        <v>#REF!</v>
      </c>
      <c r="CB8" s="41" t="e">
        <f t="shared" ca="1" si="6"/>
        <v>#REF!</v>
      </c>
      <c r="CC8" s="41" t="e">
        <f t="shared" ca="1" si="6"/>
        <v>#REF!</v>
      </c>
      <c r="CD8" s="41" t="e">
        <f t="shared" ca="1" si="6"/>
        <v>#REF!</v>
      </c>
      <c r="CE8" s="41" t="e">
        <f t="shared" ca="1" si="6"/>
        <v>#REF!</v>
      </c>
      <c r="CF8" s="41" t="e">
        <f t="shared" ca="1" si="6"/>
        <v>#REF!</v>
      </c>
      <c r="CG8" s="40" t="s">
        <v>6</v>
      </c>
      <c r="CH8" s="42"/>
      <c r="CI8" s="18">
        <f t="shared" si="4"/>
        <v>489.00000000000006</v>
      </c>
      <c r="CJ8" s="19">
        <f t="shared" si="2"/>
        <v>327.25</v>
      </c>
      <c r="CK8" s="20">
        <v>6</v>
      </c>
      <c r="CQ8" s="43" t="e">
        <f ca="1">INDIRECT(CONCATENATE(CQ3,CQ2))</f>
        <v>#REF!</v>
      </c>
    </row>
    <row r="9" spans="1:95" s="43" customFormat="1" ht="17.25" customHeight="1" x14ac:dyDescent="0.3">
      <c r="A9" s="44" t="s">
        <v>7</v>
      </c>
      <c r="B9" s="45"/>
      <c r="C9" s="45"/>
      <c r="D9" s="45"/>
      <c r="E9" s="45"/>
      <c r="F9" s="46"/>
      <c r="G9" s="45"/>
      <c r="H9" s="45"/>
      <c r="I9" s="47"/>
      <c r="J9" s="48"/>
      <c r="K9" s="49">
        <f>IF('[1]נספחים ב וג'!$N$10=0,0,CONCATENATE(VLOOKUP($B$1,[1]הערות!$D$89:$F$111,3,0),"0",K7))</f>
        <v>0</v>
      </c>
      <c r="L9" s="49" t="str">
        <f>IF('[1]נספחים ב וג'!$N$11=0,0,CONCATENATE(VLOOKUP($B$1,[1]הערות!$D$89:$F$111,3,0),"0",L7))</f>
        <v>0011</v>
      </c>
      <c r="M9" s="49" t="str">
        <f>IF('[1]נספחים ב וג'!$N$12=0,0,CONCATENATE(VLOOKUP($B$1,[1]הערות!$D$89:$F$111,3,0),"0",M7))</f>
        <v>0012</v>
      </c>
      <c r="N9" s="49">
        <f>IF('[1]נספחים ב וג'!$N$13=0,0,CONCATENATE(VLOOKUP($B$1,[1]הערות!$D$89:$F$111,3,0),"0",N7))</f>
        <v>0</v>
      </c>
      <c r="O9" s="50">
        <f>'[1]נספחים ב וג'!$B$30</f>
        <v>57</v>
      </c>
      <c r="P9" s="50">
        <f>'[1]נספחים ב וג'!$B$31</f>
        <v>58</v>
      </c>
      <c r="Q9" s="50">
        <f>'[1]נספחים ב וג'!$B$32</f>
        <v>62</v>
      </c>
      <c r="R9" s="50">
        <f>'[1]נספחים ב וג'!$B$33</f>
        <v>8530</v>
      </c>
      <c r="S9" s="50">
        <f>'[1]נספחים ב וג'!$B$34</f>
        <v>141</v>
      </c>
      <c r="T9" s="50">
        <f>'[1]נספחים ב וג'!$B$35</f>
        <v>142</v>
      </c>
      <c r="U9" s="50">
        <f>'[1]נספחים ב וג'!$B$36</f>
        <v>143</v>
      </c>
      <c r="V9" s="50">
        <f>'[1]נספחים ב וג'!$B$37</f>
        <v>150</v>
      </c>
      <c r="W9" s="50">
        <f>'[1]נספחים ב וג'!$B$38</f>
        <v>151</v>
      </c>
      <c r="X9" s="50">
        <f>'[1]נספחים ב וג'!$B$39</f>
        <v>152</v>
      </c>
      <c r="Y9" s="50">
        <f>'[1]נספחים ב וג'!$B$40</f>
        <v>9721</v>
      </c>
      <c r="Z9" s="50">
        <f>'[1]נספחים ב וג'!$B$41</f>
        <v>9720</v>
      </c>
      <c r="AA9" s="50">
        <f>'[1]נספחים ב וג'!$B$42</f>
        <v>9719</v>
      </c>
      <c r="AB9" s="50">
        <f>'[1]נספחים ב וג'!$B$43</f>
        <v>9300</v>
      </c>
      <c r="AC9" s="50">
        <f>'[1]נספחים ב וג'!$B$44</f>
        <v>9301</v>
      </c>
      <c r="AD9" s="50">
        <f>'[1]נספחים ב וג'!$B$45</f>
        <v>9302</v>
      </c>
      <c r="AE9" s="50">
        <f>'[1]נספחים ב וג'!$B$46</f>
        <v>9629</v>
      </c>
      <c r="AF9" s="50">
        <f>'[1]נספחים ב וג'!$B$47</f>
        <v>9630</v>
      </c>
      <c r="AG9" s="50">
        <f>'[1]נספחים ב וג'!$B$48</f>
        <v>9631</v>
      </c>
      <c r="AH9" s="50">
        <f>'[1]נספחים ב וג'!$B$49</f>
        <v>9888</v>
      </c>
      <c r="AI9" s="50" t="e">
        <f t="shared" ref="AI9:BA9" ca="1" si="7">INDIRECT(CONCATENATE($BB$1,"b$",AI$2))</f>
        <v>#REF!</v>
      </c>
      <c r="AJ9" s="50" t="e">
        <f t="shared" ca="1" si="7"/>
        <v>#REF!</v>
      </c>
      <c r="AK9" s="50" t="e">
        <f t="shared" ca="1" si="7"/>
        <v>#REF!</v>
      </c>
      <c r="AL9" s="50" t="e">
        <f t="shared" ca="1" si="7"/>
        <v>#REF!</v>
      </c>
      <c r="AM9" s="41" t="e">
        <f t="shared" ca="1" si="7"/>
        <v>#REF!</v>
      </c>
      <c r="AN9" s="41" t="e">
        <f t="shared" ca="1" si="7"/>
        <v>#REF!</v>
      </c>
      <c r="AO9" s="41" t="e">
        <f t="shared" ca="1" si="7"/>
        <v>#REF!</v>
      </c>
      <c r="AP9" s="41" t="e">
        <f t="shared" ca="1" si="7"/>
        <v>#REF!</v>
      </c>
      <c r="AQ9" s="41" t="e">
        <f t="shared" ca="1" si="7"/>
        <v>#REF!</v>
      </c>
      <c r="AR9" s="41" t="e">
        <f t="shared" ca="1" si="7"/>
        <v>#REF!</v>
      </c>
      <c r="AS9" s="41" t="e">
        <f t="shared" ca="1" si="7"/>
        <v>#REF!</v>
      </c>
      <c r="AT9" s="41" t="e">
        <f t="shared" ca="1" si="7"/>
        <v>#REF!</v>
      </c>
      <c r="AU9" s="41" t="e">
        <f t="shared" ca="1" si="7"/>
        <v>#REF!</v>
      </c>
      <c r="AV9" s="41" t="e">
        <f t="shared" ca="1" si="7"/>
        <v>#REF!</v>
      </c>
      <c r="AW9" s="41" t="e">
        <f t="shared" ca="1" si="7"/>
        <v>#REF!</v>
      </c>
      <c r="AX9" s="41" t="e">
        <f t="shared" ca="1" si="7"/>
        <v>#REF!</v>
      </c>
      <c r="AY9" s="41" t="e">
        <f t="shared" ca="1" si="7"/>
        <v>#REF!</v>
      </c>
      <c r="AZ9" s="41" t="e">
        <f t="shared" ca="1" si="7"/>
        <v>#REF!</v>
      </c>
      <c r="BA9" s="41" t="e">
        <f t="shared" ca="1" si="7"/>
        <v>#REF!</v>
      </c>
      <c r="BB9" s="41" t="e">
        <f ca="1">INDIRECT(CONCATENATE($BB$1,"b$",BB$2))</f>
        <v>#REF!</v>
      </c>
      <c r="BC9" s="41" t="e">
        <f t="shared" ref="BC9:CF9" ca="1" si="8">INDIRECT(CONCATENATE($BB$1,"b$",BC$2))</f>
        <v>#REF!</v>
      </c>
      <c r="BD9" s="41" t="e">
        <f t="shared" ca="1" si="8"/>
        <v>#REF!</v>
      </c>
      <c r="BE9" s="41" t="e">
        <f t="shared" ca="1" si="8"/>
        <v>#REF!</v>
      </c>
      <c r="BF9" s="41" t="e">
        <f t="shared" ca="1" si="8"/>
        <v>#REF!</v>
      </c>
      <c r="BG9" s="41" t="e">
        <f t="shared" ca="1" si="8"/>
        <v>#REF!</v>
      </c>
      <c r="BH9" s="41" t="e">
        <f t="shared" ca="1" si="8"/>
        <v>#REF!</v>
      </c>
      <c r="BI9" s="41" t="e">
        <f t="shared" ca="1" si="8"/>
        <v>#REF!</v>
      </c>
      <c r="BJ9" s="41" t="e">
        <f t="shared" ca="1" si="8"/>
        <v>#REF!</v>
      </c>
      <c r="BK9" s="41" t="e">
        <f t="shared" ca="1" si="8"/>
        <v>#REF!</v>
      </c>
      <c r="BL9" s="41" t="e">
        <f t="shared" ca="1" si="8"/>
        <v>#REF!</v>
      </c>
      <c r="BM9" s="41" t="e">
        <f t="shared" ca="1" si="8"/>
        <v>#REF!</v>
      </c>
      <c r="BN9" s="41" t="e">
        <f t="shared" ca="1" si="8"/>
        <v>#REF!</v>
      </c>
      <c r="BO9" s="41" t="e">
        <f t="shared" ca="1" si="8"/>
        <v>#REF!</v>
      </c>
      <c r="BP9" s="41" t="e">
        <f t="shared" ca="1" si="8"/>
        <v>#REF!</v>
      </c>
      <c r="BQ9" s="41" t="e">
        <f t="shared" ca="1" si="8"/>
        <v>#REF!</v>
      </c>
      <c r="BR9" s="41" t="e">
        <f t="shared" ca="1" si="8"/>
        <v>#REF!</v>
      </c>
      <c r="BS9" s="41" t="e">
        <f t="shared" ca="1" si="8"/>
        <v>#REF!</v>
      </c>
      <c r="BT9" s="41" t="e">
        <f t="shared" ca="1" si="8"/>
        <v>#REF!</v>
      </c>
      <c r="BU9" s="41" t="e">
        <f t="shared" ca="1" si="8"/>
        <v>#REF!</v>
      </c>
      <c r="BV9" s="41" t="e">
        <f t="shared" ca="1" si="8"/>
        <v>#REF!</v>
      </c>
      <c r="BW9" s="41" t="e">
        <f t="shared" ca="1" si="8"/>
        <v>#REF!</v>
      </c>
      <c r="BX9" s="41" t="e">
        <f t="shared" ca="1" si="8"/>
        <v>#REF!</v>
      </c>
      <c r="BY9" s="41" t="e">
        <f t="shared" ca="1" si="8"/>
        <v>#REF!</v>
      </c>
      <c r="BZ9" s="41" t="e">
        <f t="shared" ca="1" si="8"/>
        <v>#REF!</v>
      </c>
      <c r="CA9" s="41" t="e">
        <f t="shared" ca="1" si="8"/>
        <v>#REF!</v>
      </c>
      <c r="CB9" s="41" t="e">
        <f t="shared" ca="1" si="8"/>
        <v>#REF!</v>
      </c>
      <c r="CC9" s="41" t="e">
        <f t="shared" ca="1" si="8"/>
        <v>#REF!</v>
      </c>
      <c r="CD9" s="41" t="e">
        <f t="shared" ca="1" si="8"/>
        <v>#REF!</v>
      </c>
      <c r="CE9" s="41" t="e">
        <f t="shared" ca="1" si="8"/>
        <v>#REF!</v>
      </c>
      <c r="CF9" s="41" t="e">
        <f t="shared" ca="1" si="8"/>
        <v>#REF!</v>
      </c>
      <c r="CG9" s="50" t="s">
        <v>8</v>
      </c>
      <c r="CH9" s="42"/>
      <c r="CI9" s="51"/>
      <c r="CJ9" s="19">
        <f t="shared" si="2"/>
        <v>380.125</v>
      </c>
      <c r="CK9" s="20">
        <v>7</v>
      </c>
      <c r="CM9" s="43">
        <v>1</v>
      </c>
    </row>
    <row r="10" spans="1:95" s="51" customFormat="1" ht="14.1" customHeight="1" x14ac:dyDescent="0.25">
      <c r="A10" s="52">
        <v>10</v>
      </c>
      <c r="B10" s="53" t="s">
        <v>9</v>
      </c>
      <c r="C10" s="53" t="s">
        <v>10</v>
      </c>
      <c r="D10" s="53"/>
      <c r="E10" s="53"/>
      <c r="F10" s="54"/>
      <c r="G10" s="53"/>
      <c r="H10" s="53"/>
      <c r="I10" s="53"/>
      <c r="J10" s="55">
        <f>SUM(K10:CG10)</f>
        <v>23830344.304266114</v>
      </c>
      <c r="K10" s="56">
        <f t="shared" ref="K10:CG10" si="9">SUM(K11,K24,K392,K417,K454,K486,K494)</f>
        <v>0</v>
      </c>
      <c r="L10" s="56">
        <f t="shared" si="9"/>
        <v>72468.91</v>
      </c>
      <c r="M10" s="56">
        <f t="shared" si="9"/>
        <v>1807533.5213200001</v>
      </c>
      <c r="N10" s="56">
        <f t="shared" si="9"/>
        <v>0</v>
      </c>
      <c r="O10" s="56">
        <f t="shared" si="9"/>
        <v>457945.92653</v>
      </c>
      <c r="P10" s="56">
        <f t="shared" si="9"/>
        <v>366427.56942000001</v>
      </c>
      <c r="Q10" s="56">
        <f t="shared" si="9"/>
        <v>4520278.2050900003</v>
      </c>
      <c r="R10" s="56">
        <f t="shared" si="9"/>
        <v>279966.35394999996</v>
      </c>
      <c r="S10" s="56">
        <f t="shared" si="9"/>
        <v>838025.54498999997</v>
      </c>
      <c r="T10" s="56">
        <f t="shared" si="9"/>
        <v>798115.19584000006</v>
      </c>
      <c r="U10" s="56">
        <f t="shared" si="9"/>
        <v>4911439.8879700005</v>
      </c>
      <c r="V10" s="56">
        <f t="shared" si="9"/>
        <v>0</v>
      </c>
      <c r="W10" s="56">
        <f t="shared" si="9"/>
        <v>0</v>
      </c>
      <c r="X10" s="56">
        <f t="shared" si="9"/>
        <v>0</v>
      </c>
      <c r="Y10" s="56">
        <f t="shared" si="9"/>
        <v>275726.49043000001</v>
      </c>
      <c r="Z10" s="56">
        <f t="shared" si="9"/>
        <v>554088.51055999985</v>
      </c>
      <c r="AA10" s="56">
        <f t="shared" si="9"/>
        <v>1652061.0023399999</v>
      </c>
      <c r="AB10" s="56">
        <f t="shared" si="9"/>
        <v>349944.50698000001</v>
      </c>
      <c r="AC10" s="56">
        <f t="shared" si="9"/>
        <v>670458.19610000006</v>
      </c>
      <c r="AD10" s="56">
        <f t="shared" si="9"/>
        <v>3245751.58531</v>
      </c>
      <c r="AE10" s="56">
        <f t="shared" si="9"/>
        <v>264020.60798999999</v>
      </c>
      <c r="AF10" s="56">
        <f t="shared" si="9"/>
        <v>116333.25103</v>
      </c>
      <c r="AG10" s="56">
        <f t="shared" si="9"/>
        <v>86216.232659999994</v>
      </c>
      <c r="AH10" s="56">
        <f t="shared" si="9"/>
        <v>181613.88354610975</v>
      </c>
      <c r="AI10" s="56">
        <f t="shared" si="9"/>
        <v>30696.713670000001</v>
      </c>
      <c r="AJ10" s="56">
        <f t="shared" si="9"/>
        <v>170583.13630000001</v>
      </c>
      <c r="AK10" s="56">
        <f t="shared" si="9"/>
        <v>1776187.0704100002</v>
      </c>
      <c r="AL10" s="56">
        <f t="shared" si="9"/>
        <v>404462.00182999996</v>
      </c>
      <c r="AM10" s="56">
        <f t="shared" si="9"/>
        <v>0</v>
      </c>
      <c r="AN10" s="56">
        <f t="shared" si="9"/>
        <v>0</v>
      </c>
      <c r="AO10" s="56">
        <f t="shared" si="9"/>
        <v>0</v>
      </c>
      <c r="AP10" s="56">
        <f t="shared" si="9"/>
        <v>0</v>
      </c>
      <c r="AQ10" s="56">
        <f t="shared" si="9"/>
        <v>0</v>
      </c>
      <c r="AR10" s="56">
        <f t="shared" si="9"/>
        <v>0</v>
      </c>
      <c r="AS10" s="56">
        <f t="shared" si="9"/>
        <v>0</v>
      </c>
      <c r="AT10" s="56">
        <f t="shared" si="9"/>
        <v>0</v>
      </c>
      <c r="AU10" s="56">
        <f t="shared" si="9"/>
        <v>0</v>
      </c>
      <c r="AV10" s="56">
        <f t="shared" si="9"/>
        <v>0</v>
      </c>
      <c r="AW10" s="56">
        <f t="shared" si="9"/>
        <v>0</v>
      </c>
      <c r="AX10" s="56">
        <f t="shared" si="9"/>
        <v>0</v>
      </c>
      <c r="AY10" s="56">
        <f t="shared" si="9"/>
        <v>0</v>
      </c>
      <c r="AZ10" s="56">
        <f t="shared" si="9"/>
        <v>0</v>
      </c>
      <c r="BA10" s="56">
        <f t="shared" si="9"/>
        <v>0</v>
      </c>
      <c r="BB10" s="56">
        <f t="shared" si="9"/>
        <v>0</v>
      </c>
      <c r="BC10" s="56">
        <f t="shared" si="9"/>
        <v>0</v>
      </c>
      <c r="BD10" s="56">
        <f t="shared" si="9"/>
        <v>0</v>
      </c>
      <c r="BE10" s="56">
        <f t="shared" si="9"/>
        <v>0</v>
      </c>
      <c r="BF10" s="56">
        <f t="shared" si="9"/>
        <v>0</v>
      </c>
      <c r="BG10" s="56">
        <f t="shared" si="9"/>
        <v>0</v>
      </c>
      <c r="BH10" s="56">
        <f t="shared" si="9"/>
        <v>0</v>
      </c>
      <c r="BI10" s="56">
        <f t="shared" si="9"/>
        <v>0</v>
      </c>
      <c r="BJ10" s="56">
        <f t="shared" si="9"/>
        <v>0</v>
      </c>
      <c r="BK10" s="56">
        <f t="shared" si="9"/>
        <v>0</v>
      </c>
      <c r="BL10" s="56">
        <f t="shared" si="9"/>
        <v>0</v>
      </c>
      <c r="BM10" s="56">
        <f t="shared" si="9"/>
        <v>0</v>
      </c>
      <c r="BN10" s="56">
        <f t="shared" si="9"/>
        <v>0</v>
      </c>
      <c r="BO10" s="56">
        <f t="shared" si="9"/>
        <v>0</v>
      </c>
      <c r="BP10" s="56">
        <f t="shared" si="9"/>
        <v>0</v>
      </c>
      <c r="BQ10" s="56">
        <f t="shared" si="9"/>
        <v>0</v>
      </c>
      <c r="BR10" s="56">
        <f t="shared" si="9"/>
        <v>0</v>
      </c>
      <c r="BS10" s="56">
        <f t="shared" si="9"/>
        <v>0</v>
      </c>
      <c r="BT10" s="56">
        <f t="shared" si="9"/>
        <v>0</v>
      </c>
      <c r="BU10" s="56">
        <f t="shared" si="9"/>
        <v>0</v>
      </c>
      <c r="BV10" s="56">
        <f t="shared" si="9"/>
        <v>0</v>
      </c>
      <c r="BW10" s="56">
        <f t="shared" si="9"/>
        <v>0</v>
      </c>
      <c r="BX10" s="56">
        <f t="shared" si="9"/>
        <v>0</v>
      </c>
      <c r="BY10" s="56">
        <f t="shared" si="9"/>
        <v>0</v>
      </c>
      <c r="BZ10" s="56">
        <f t="shared" si="9"/>
        <v>0</v>
      </c>
      <c r="CA10" s="56">
        <f t="shared" si="9"/>
        <v>0</v>
      </c>
      <c r="CB10" s="56">
        <f t="shared" si="9"/>
        <v>0</v>
      </c>
      <c r="CC10" s="56">
        <f t="shared" si="9"/>
        <v>0</v>
      </c>
      <c r="CD10" s="56">
        <f t="shared" si="9"/>
        <v>0</v>
      </c>
      <c r="CE10" s="56">
        <f t="shared" si="9"/>
        <v>0</v>
      </c>
      <c r="CF10" s="56">
        <f t="shared" si="9"/>
        <v>0</v>
      </c>
      <c r="CG10" s="57">
        <f t="shared" si="9"/>
        <v>0</v>
      </c>
      <c r="CH10" s="58"/>
      <c r="CM10" s="51">
        <f>IF(J10&gt;0,1,0)</f>
        <v>1</v>
      </c>
    </row>
    <row r="11" spans="1:95" ht="14.1" customHeight="1" x14ac:dyDescent="0.25">
      <c r="A11" s="52">
        <f t="shared" ref="A11:A74" si="10">A10+1</f>
        <v>11</v>
      </c>
      <c r="B11" s="53"/>
      <c r="C11" s="53" t="s">
        <v>11</v>
      </c>
      <c r="D11" s="53" t="s">
        <v>12</v>
      </c>
      <c r="E11" s="53"/>
      <c r="F11" s="54"/>
      <c r="G11" s="53"/>
      <c r="H11" s="53"/>
      <c r="I11" s="53"/>
      <c r="J11" s="59">
        <f t="shared" ref="J11:J74" si="11">SUM(K11:CG11)</f>
        <v>2413653.5542661101</v>
      </c>
      <c r="K11" s="60">
        <f t="shared" ref="K11:BV11" si="12">SUM(K12,K20)</f>
        <v>0</v>
      </c>
      <c r="L11" s="60">
        <f t="shared" si="12"/>
        <v>5801.68</v>
      </c>
      <c r="M11" s="60">
        <f t="shared" si="12"/>
        <v>142751.69131999998</v>
      </c>
      <c r="N11" s="60">
        <f t="shared" si="12"/>
        <v>0</v>
      </c>
      <c r="O11" s="60">
        <f t="shared" si="12"/>
        <v>21824.276530000039</v>
      </c>
      <c r="P11" s="60">
        <f t="shared" si="12"/>
        <v>32367.24942</v>
      </c>
      <c r="Q11" s="60">
        <f t="shared" si="12"/>
        <v>585773.54508999991</v>
      </c>
      <c r="R11" s="60">
        <f t="shared" si="12"/>
        <v>2551.5839499999611</v>
      </c>
      <c r="S11" s="60">
        <f t="shared" si="12"/>
        <v>26458.20499000002</v>
      </c>
      <c r="T11" s="60">
        <f t="shared" si="12"/>
        <v>131868.20584000004</v>
      </c>
      <c r="U11" s="60">
        <f t="shared" si="12"/>
        <v>425630.63797000033</v>
      </c>
      <c r="V11" s="60">
        <f t="shared" si="12"/>
        <v>0</v>
      </c>
      <c r="W11" s="60">
        <f t="shared" si="12"/>
        <v>0</v>
      </c>
      <c r="X11" s="60">
        <f t="shared" si="12"/>
        <v>0</v>
      </c>
      <c r="Y11" s="60">
        <f t="shared" si="12"/>
        <v>27474.22042999999</v>
      </c>
      <c r="Z11" s="60">
        <f t="shared" si="12"/>
        <v>92502.570559999847</v>
      </c>
      <c r="AA11" s="60">
        <f t="shared" si="12"/>
        <v>120962.48233999974</v>
      </c>
      <c r="AB11" s="60">
        <f t="shared" si="12"/>
        <v>9173.1669800000436</v>
      </c>
      <c r="AC11" s="60">
        <f t="shared" si="12"/>
        <v>86541.096099999937</v>
      </c>
      <c r="AD11" s="60">
        <f t="shared" si="12"/>
        <v>246578.73531000043</v>
      </c>
      <c r="AE11" s="60">
        <f t="shared" si="12"/>
        <v>30315.397989999939</v>
      </c>
      <c r="AF11" s="60">
        <f t="shared" si="12"/>
        <v>11537.341030000011</v>
      </c>
      <c r="AG11" s="60">
        <f t="shared" si="12"/>
        <v>9436.0026600000001</v>
      </c>
      <c r="AH11" s="60">
        <f t="shared" si="12"/>
        <v>30410.583546109763</v>
      </c>
      <c r="AI11" s="60">
        <f t="shared" si="12"/>
        <v>866.30366999999603</v>
      </c>
      <c r="AJ11" s="60">
        <f t="shared" si="12"/>
        <v>5803.866299999986</v>
      </c>
      <c r="AK11" s="60">
        <f t="shared" si="12"/>
        <v>293128.15041000018</v>
      </c>
      <c r="AL11" s="60">
        <f t="shared" si="12"/>
        <v>73896.561829999991</v>
      </c>
      <c r="AM11" s="60">
        <f t="shared" si="12"/>
        <v>0</v>
      </c>
      <c r="AN11" s="60">
        <f t="shared" si="12"/>
        <v>0</v>
      </c>
      <c r="AO11" s="60">
        <f t="shared" si="12"/>
        <v>0</v>
      </c>
      <c r="AP11" s="60">
        <f t="shared" si="12"/>
        <v>0</v>
      </c>
      <c r="AQ11" s="60">
        <f t="shared" si="12"/>
        <v>0</v>
      </c>
      <c r="AR11" s="60">
        <f t="shared" si="12"/>
        <v>0</v>
      </c>
      <c r="AS11" s="60">
        <f t="shared" si="12"/>
        <v>0</v>
      </c>
      <c r="AT11" s="60">
        <f t="shared" si="12"/>
        <v>0</v>
      </c>
      <c r="AU11" s="60">
        <f t="shared" si="12"/>
        <v>0</v>
      </c>
      <c r="AV11" s="60">
        <f t="shared" si="12"/>
        <v>0</v>
      </c>
      <c r="AW11" s="60">
        <f t="shared" si="12"/>
        <v>0</v>
      </c>
      <c r="AX11" s="60">
        <f t="shared" si="12"/>
        <v>0</v>
      </c>
      <c r="AY11" s="60">
        <f t="shared" si="12"/>
        <v>0</v>
      </c>
      <c r="AZ11" s="60">
        <f t="shared" si="12"/>
        <v>0</v>
      </c>
      <c r="BA11" s="60">
        <f t="shared" si="12"/>
        <v>0</v>
      </c>
      <c r="BB11" s="60">
        <f t="shared" si="12"/>
        <v>0</v>
      </c>
      <c r="BC11" s="60">
        <f t="shared" si="12"/>
        <v>0</v>
      </c>
      <c r="BD11" s="60">
        <f t="shared" si="12"/>
        <v>0</v>
      </c>
      <c r="BE11" s="60">
        <f t="shared" si="12"/>
        <v>0</v>
      </c>
      <c r="BF11" s="60">
        <f t="shared" si="12"/>
        <v>0</v>
      </c>
      <c r="BG11" s="60">
        <f t="shared" si="12"/>
        <v>0</v>
      </c>
      <c r="BH11" s="60">
        <f t="shared" si="12"/>
        <v>0</v>
      </c>
      <c r="BI11" s="60">
        <f t="shared" si="12"/>
        <v>0</v>
      </c>
      <c r="BJ11" s="60">
        <f t="shared" si="12"/>
        <v>0</v>
      </c>
      <c r="BK11" s="60">
        <f t="shared" si="12"/>
        <v>0</v>
      </c>
      <c r="BL11" s="60">
        <f t="shared" si="12"/>
        <v>0</v>
      </c>
      <c r="BM11" s="60">
        <f t="shared" si="12"/>
        <v>0</v>
      </c>
      <c r="BN11" s="60">
        <f t="shared" si="12"/>
        <v>0</v>
      </c>
      <c r="BO11" s="60">
        <f t="shared" si="12"/>
        <v>0</v>
      </c>
      <c r="BP11" s="60">
        <f t="shared" si="12"/>
        <v>0</v>
      </c>
      <c r="BQ11" s="60">
        <f t="shared" si="12"/>
        <v>0</v>
      </c>
      <c r="BR11" s="60">
        <f t="shared" si="12"/>
        <v>0</v>
      </c>
      <c r="BS11" s="60">
        <f t="shared" si="12"/>
        <v>0</v>
      </c>
      <c r="BT11" s="60">
        <f t="shared" si="12"/>
        <v>0</v>
      </c>
      <c r="BU11" s="60">
        <f t="shared" si="12"/>
        <v>0</v>
      </c>
      <c r="BV11" s="60">
        <f t="shared" si="12"/>
        <v>0</v>
      </c>
      <c r="BW11" s="60">
        <f t="shared" ref="BW11:CU11" si="13">SUM(BW12,BW20)</f>
        <v>0</v>
      </c>
      <c r="BX11" s="60">
        <f t="shared" si="13"/>
        <v>0</v>
      </c>
      <c r="BY11" s="60">
        <f t="shared" si="13"/>
        <v>0</v>
      </c>
      <c r="BZ11" s="60">
        <f t="shared" si="13"/>
        <v>0</v>
      </c>
      <c r="CA11" s="60">
        <f t="shared" si="13"/>
        <v>0</v>
      </c>
      <c r="CB11" s="60">
        <f t="shared" si="13"/>
        <v>0</v>
      </c>
      <c r="CC11" s="60">
        <f t="shared" si="13"/>
        <v>0</v>
      </c>
      <c r="CD11" s="60">
        <f t="shared" si="13"/>
        <v>0</v>
      </c>
      <c r="CE11" s="60">
        <f t="shared" si="13"/>
        <v>0</v>
      </c>
      <c r="CF11" s="60">
        <f t="shared" si="13"/>
        <v>0</v>
      </c>
      <c r="CG11" s="61">
        <f>SUM(CG12,CG20)</f>
        <v>0</v>
      </c>
      <c r="CH11" s="8"/>
      <c r="CM11" s="51">
        <v>1</v>
      </c>
    </row>
    <row r="12" spans="1:95" ht="14.1" customHeight="1" x14ac:dyDescent="0.25">
      <c r="A12" s="52">
        <f t="shared" si="10"/>
        <v>12</v>
      </c>
      <c r="B12" s="53"/>
      <c r="C12" s="53"/>
      <c r="D12" s="63" t="s">
        <v>13</v>
      </c>
      <c r="E12" s="64" t="s">
        <v>14</v>
      </c>
      <c r="F12" s="65"/>
      <c r="G12" s="66"/>
      <c r="H12" s="66"/>
      <c r="I12" s="53"/>
      <c r="J12" s="59">
        <f t="shared" si="11"/>
        <v>2413653.5542661101</v>
      </c>
      <c r="K12" s="60">
        <f t="shared" ref="K12:BB12" si="14">SUM(K13:K19)</f>
        <v>0</v>
      </c>
      <c r="L12" s="60">
        <f t="shared" si="14"/>
        <v>5801.68</v>
      </c>
      <c r="M12" s="60">
        <f t="shared" si="14"/>
        <v>142751.69131999998</v>
      </c>
      <c r="N12" s="60">
        <f t="shared" si="14"/>
        <v>0</v>
      </c>
      <c r="O12" s="60">
        <f t="shared" si="14"/>
        <v>21824.276530000039</v>
      </c>
      <c r="P12" s="60">
        <f t="shared" si="14"/>
        <v>32367.24942</v>
      </c>
      <c r="Q12" s="60">
        <f t="shared" si="14"/>
        <v>585773.54508999991</v>
      </c>
      <c r="R12" s="60">
        <f t="shared" si="14"/>
        <v>2551.5839499999611</v>
      </c>
      <c r="S12" s="60">
        <f t="shared" si="14"/>
        <v>26458.20499000002</v>
      </c>
      <c r="T12" s="60">
        <f t="shared" si="14"/>
        <v>131868.20584000004</v>
      </c>
      <c r="U12" s="60">
        <f t="shared" si="14"/>
        <v>425630.63797000033</v>
      </c>
      <c r="V12" s="60">
        <f t="shared" si="14"/>
        <v>0</v>
      </c>
      <c r="W12" s="60">
        <f t="shared" si="14"/>
        <v>0</v>
      </c>
      <c r="X12" s="60">
        <f t="shared" si="14"/>
        <v>0</v>
      </c>
      <c r="Y12" s="60">
        <f t="shared" si="14"/>
        <v>27474.22042999999</v>
      </c>
      <c r="Z12" s="60">
        <f t="shared" si="14"/>
        <v>92502.570559999847</v>
      </c>
      <c r="AA12" s="60">
        <f t="shared" si="14"/>
        <v>120962.48233999974</v>
      </c>
      <c r="AB12" s="60">
        <f t="shared" si="14"/>
        <v>9173.1669800000436</v>
      </c>
      <c r="AC12" s="60">
        <f t="shared" si="14"/>
        <v>86541.096099999937</v>
      </c>
      <c r="AD12" s="60">
        <f t="shared" si="14"/>
        <v>246578.73531000043</v>
      </c>
      <c r="AE12" s="60">
        <f t="shared" si="14"/>
        <v>30315.397989999939</v>
      </c>
      <c r="AF12" s="60">
        <f t="shared" si="14"/>
        <v>11537.341030000011</v>
      </c>
      <c r="AG12" s="60">
        <f t="shared" si="14"/>
        <v>9436.0026600000001</v>
      </c>
      <c r="AH12" s="60">
        <f t="shared" si="14"/>
        <v>30410.583546109763</v>
      </c>
      <c r="AI12" s="60">
        <f t="shared" si="14"/>
        <v>866.30366999999603</v>
      </c>
      <c r="AJ12" s="60">
        <f t="shared" si="14"/>
        <v>5803.866299999986</v>
      </c>
      <c r="AK12" s="60">
        <f t="shared" si="14"/>
        <v>293128.15041000018</v>
      </c>
      <c r="AL12" s="60">
        <f t="shared" si="14"/>
        <v>73896.561829999991</v>
      </c>
      <c r="AM12" s="60">
        <f t="shared" si="14"/>
        <v>0</v>
      </c>
      <c r="AN12" s="60">
        <f t="shared" si="14"/>
        <v>0</v>
      </c>
      <c r="AO12" s="60">
        <f t="shared" si="14"/>
        <v>0</v>
      </c>
      <c r="AP12" s="60">
        <f t="shared" si="14"/>
        <v>0</v>
      </c>
      <c r="AQ12" s="60">
        <f t="shared" si="14"/>
        <v>0</v>
      </c>
      <c r="AR12" s="60">
        <f t="shared" si="14"/>
        <v>0</v>
      </c>
      <c r="AS12" s="60">
        <f t="shared" si="14"/>
        <v>0</v>
      </c>
      <c r="AT12" s="60">
        <f t="shared" si="14"/>
        <v>0</v>
      </c>
      <c r="AU12" s="60">
        <f t="shared" si="14"/>
        <v>0</v>
      </c>
      <c r="AV12" s="60">
        <f t="shared" si="14"/>
        <v>0</v>
      </c>
      <c r="AW12" s="60">
        <f t="shared" si="14"/>
        <v>0</v>
      </c>
      <c r="AX12" s="60">
        <f t="shared" si="14"/>
        <v>0</v>
      </c>
      <c r="AY12" s="60">
        <f t="shared" si="14"/>
        <v>0</v>
      </c>
      <c r="AZ12" s="60">
        <f t="shared" si="14"/>
        <v>0</v>
      </c>
      <c r="BA12" s="60">
        <f t="shared" si="14"/>
        <v>0</v>
      </c>
      <c r="BB12" s="60">
        <f t="shared" si="14"/>
        <v>0</v>
      </c>
      <c r="BC12" s="60">
        <f t="shared" ref="BC12:CF12" si="15">SUM(BC13:BC19)</f>
        <v>0</v>
      </c>
      <c r="BD12" s="60">
        <f t="shared" si="15"/>
        <v>0</v>
      </c>
      <c r="BE12" s="60">
        <f t="shared" si="15"/>
        <v>0</v>
      </c>
      <c r="BF12" s="60">
        <f t="shared" si="15"/>
        <v>0</v>
      </c>
      <c r="BG12" s="60">
        <f t="shared" si="15"/>
        <v>0</v>
      </c>
      <c r="BH12" s="60">
        <f t="shared" si="15"/>
        <v>0</v>
      </c>
      <c r="BI12" s="60">
        <f t="shared" si="15"/>
        <v>0</v>
      </c>
      <c r="BJ12" s="60">
        <f t="shared" si="15"/>
        <v>0</v>
      </c>
      <c r="BK12" s="60">
        <f t="shared" si="15"/>
        <v>0</v>
      </c>
      <c r="BL12" s="60">
        <f t="shared" si="15"/>
        <v>0</v>
      </c>
      <c r="BM12" s="60">
        <f t="shared" si="15"/>
        <v>0</v>
      </c>
      <c r="BN12" s="60">
        <f t="shared" si="15"/>
        <v>0</v>
      </c>
      <c r="BO12" s="60">
        <f t="shared" si="15"/>
        <v>0</v>
      </c>
      <c r="BP12" s="60">
        <f t="shared" si="15"/>
        <v>0</v>
      </c>
      <c r="BQ12" s="60">
        <f t="shared" si="15"/>
        <v>0</v>
      </c>
      <c r="BR12" s="60">
        <f t="shared" si="15"/>
        <v>0</v>
      </c>
      <c r="BS12" s="60">
        <f t="shared" si="15"/>
        <v>0</v>
      </c>
      <c r="BT12" s="60">
        <f t="shared" si="15"/>
        <v>0</v>
      </c>
      <c r="BU12" s="60">
        <f t="shared" si="15"/>
        <v>0</v>
      </c>
      <c r="BV12" s="60">
        <f t="shared" si="15"/>
        <v>0</v>
      </c>
      <c r="BW12" s="60">
        <f t="shared" si="15"/>
        <v>0</v>
      </c>
      <c r="BX12" s="60">
        <f t="shared" si="15"/>
        <v>0</v>
      </c>
      <c r="BY12" s="60">
        <f t="shared" si="15"/>
        <v>0</v>
      </c>
      <c r="BZ12" s="60">
        <f t="shared" si="15"/>
        <v>0</v>
      </c>
      <c r="CA12" s="60">
        <f t="shared" si="15"/>
        <v>0</v>
      </c>
      <c r="CB12" s="60">
        <f t="shared" si="15"/>
        <v>0</v>
      </c>
      <c r="CC12" s="60">
        <f t="shared" si="15"/>
        <v>0</v>
      </c>
      <c r="CD12" s="60">
        <f t="shared" si="15"/>
        <v>0</v>
      </c>
      <c r="CE12" s="60">
        <f t="shared" si="15"/>
        <v>0</v>
      </c>
      <c r="CF12" s="60">
        <f t="shared" si="15"/>
        <v>0</v>
      </c>
      <c r="CG12" s="61">
        <f>SUM(CG13:CG19)</f>
        <v>0</v>
      </c>
      <c r="CH12" s="8"/>
      <c r="CM12" s="51"/>
    </row>
    <row r="13" spans="1:95" ht="14.1" customHeight="1" x14ac:dyDescent="0.2">
      <c r="A13" s="52">
        <f t="shared" si="10"/>
        <v>13</v>
      </c>
      <c r="B13" s="67"/>
      <c r="C13" s="67"/>
      <c r="D13" s="68"/>
      <c r="E13" s="68" t="s">
        <v>15</v>
      </c>
      <c r="F13" s="69" t="s">
        <v>16</v>
      </c>
      <c r="G13" s="67"/>
      <c r="H13" s="67"/>
      <c r="I13" s="67"/>
      <c r="J13" s="59">
        <f t="shared" si="11"/>
        <v>1539520.0032761106</v>
      </c>
      <c r="K13" s="70"/>
      <c r="L13" s="70">
        <v>2501.1</v>
      </c>
      <c r="M13" s="70">
        <f>66278.04+2786.36132</f>
        <v>69064.40131999999</v>
      </c>
      <c r="N13" s="70"/>
      <c r="O13" s="70">
        <f>11134.66-817.213469999959</f>
        <v>10317.446530000041</v>
      </c>
      <c r="P13" s="70">
        <f>14605.65+464.67942</f>
        <v>15070.32942</v>
      </c>
      <c r="Q13" s="70">
        <f>302406.63+3622.97508999984</f>
        <v>306029.60508999985</v>
      </c>
      <c r="R13" s="70">
        <f>8714.54-6162.95605000004</f>
        <v>2551.5839499999611</v>
      </c>
      <c r="S13" s="70">
        <f>27309.64-1005.77500999998</f>
        <v>26303.86499000002</v>
      </c>
      <c r="T13" s="70">
        <f>92174.87-1205.44415999995</f>
        <v>90969.42584000004</v>
      </c>
      <c r="U13" s="70">
        <f>353387.46-7075.81202999968</f>
        <v>346311.64797000034</v>
      </c>
      <c r="V13" s="70"/>
      <c r="W13" s="70"/>
      <c r="X13" s="70"/>
      <c r="Y13" s="70">
        <v>43.53</v>
      </c>
      <c r="Z13" s="70">
        <v>0.03</v>
      </c>
      <c r="AA13" s="70">
        <v>3485.11233999975</v>
      </c>
      <c r="AB13" s="70">
        <f>7098.6-19.2030199999572</f>
        <v>7079.3969800000432</v>
      </c>
      <c r="AC13" s="70">
        <f>72915.15+2767.82609999994</f>
        <v>75682.976099999942</v>
      </c>
      <c r="AD13" s="70">
        <f>203713.67+2011.54531000042</f>
        <v>205725.21531000044</v>
      </c>
      <c r="AE13" s="70">
        <f>15285-772.822010000062</f>
        <v>14512.177989999938</v>
      </c>
      <c r="AF13" s="70">
        <f>7323.26-12.0489699999889</f>
        <v>7311.2110300000113</v>
      </c>
      <c r="AG13" s="70">
        <f>5510.39-63.5273400000005</f>
        <v>5446.8626599999998</v>
      </c>
      <c r="AH13" s="70">
        <f>22435.4-178.976453890238</f>
        <v>22256.423546109763</v>
      </c>
      <c r="AI13" s="70">
        <f>1159.05-334.826330000004</f>
        <v>824.22366999999599</v>
      </c>
      <c r="AJ13" s="70">
        <f>6024.35-462.673700000014</f>
        <v>5561.6762999999864</v>
      </c>
      <c r="AK13" s="70">
        <f>270611.49-168.889589999802</f>
        <v>270442.60041000019</v>
      </c>
      <c r="AL13" s="70">
        <f>52667.5-638.338170000003</f>
        <v>52029.161829999997</v>
      </c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  <c r="CH13" s="8"/>
      <c r="CM13" s="51">
        <f>IF(J13&gt;0,1,0)</f>
        <v>1</v>
      </c>
    </row>
    <row r="14" spans="1:95" ht="14.1" customHeight="1" x14ac:dyDescent="0.2">
      <c r="A14" s="52">
        <f t="shared" si="10"/>
        <v>14</v>
      </c>
      <c r="B14" s="67"/>
      <c r="C14" s="67"/>
      <c r="D14" s="68"/>
      <c r="E14" s="69" t="s">
        <v>17</v>
      </c>
      <c r="F14" s="69" t="s">
        <v>18</v>
      </c>
      <c r="G14" s="67"/>
      <c r="H14" s="67"/>
      <c r="I14" s="67"/>
      <c r="J14" s="59">
        <f t="shared" si="11"/>
        <v>691883.61</v>
      </c>
      <c r="K14" s="70"/>
      <c r="L14" s="70">
        <v>3300.58</v>
      </c>
      <c r="M14" s="70">
        <v>66490.649999999994</v>
      </c>
      <c r="N14" s="70"/>
      <c r="O14" s="70">
        <v>11506.83</v>
      </c>
      <c r="P14" s="70">
        <v>17296.919999999998</v>
      </c>
      <c r="Q14" s="70">
        <v>279743.94</v>
      </c>
      <c r="R14" s="70"/>
      <c r="S14" s="70">
        <v>154.34</v>
      </c>
      <c r="T14" s="70">
        <v>40898.78</v>
      </c>
      <c r="U14" s="70">
        <v>79318.990000000005</v>
      </c>
      <c r="V14" s="70"/>
      <c r="W14" s="70"/>
      <c r="X14" s="70"/>
      <c r="Y14" s="70">
        <v>172.79</v>
      </c>
      <c r="Z14" s="70">
        <v>28661.05</v>
      </c>
      <c r="AA14" s="70">
        <v>33523.46</v>
      </c>
      <c r="AB14" s="70">
        <v>2093.77</v>
      </c>
      <c r="AC14" s="70">
        <v>10858.12</v>
      </c>
      <c r="AD14" s="70">
        <v>40853.519999999997</v>
      </c>
      <c r="AE14" s="70">
        <v>15803.22</v>
      </c>
      <c r="AF14" s="70">
        <v>4226.13</v>
      </c>
      <c r="AG14" s="70">
        <v>3989.14</v>
      </c>
      <c r="AH14" s="70">
        <v>8154.16</v>
      </c>
      <c r="AI14" s="70">
        <v>42.08</v>
      </c>
      <c r="AJ14" s="70">
        <v>242.19</v>
      </c>
      <c r="AK14" s="70">
        <v>22685.55</v>
      </c>
      <c r="AL14" s="70">
        <v>21867.4</v>
      </c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1"/>
      <c r="CH14" s="8"/>
      <c r="CM14" s="51">
        <f>IF(J14&gt;0,1,0)</f>
        <v>1</v>
      </c>
    </row>
    <row r="15" spans="1:95" ht="14.1" customHeight="1" x14ac:dyDescent="0.2">
      <c r="A15" s="52">
        <f t="shared" si="10"/>
        <v>15</v>
      </c>
      <c r="B15" s="67"/>
      <c r="C15" s="67"/>
      <c r="D15" s="68"/>
      <c r="E15" s="69" t="s">
        <v>19</v>
      </c>
      <c r="F15" s="69" t="s">
        <v>20</v>
      </c>
      <c r="G15" s="67"/>
      <c r="H15" s="67"/>
      <c r="I15" s="67"/>
      <c r="J15" s="59">
        <f t="shared" si="11"/>
        <v>182249.94098999986</v>
      </c>
      <c r="K15" s="70"/>
      <c r="L15" s="70"/>
      <c r="M15" s="70">
        <v>7196.64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>
        <f>27614.3-356.399570000009</f>
        <v>27257.900429999991</v>
      </c>
      <c r="Z15" s="70">
        <f>63863.1-21.6094400001457</f>
        <v>63841.490559999853</v>
      </c>
      <c r="AA15" s="70">
        <f>108960.15-25006.24</f>
        <v>83953.909999999989</v>
      </c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H15" s="8"/>
      <c r="CM15" s="51">
        <f>IF(J15&gt;0,1,0)</f>
        <v>1</v>
      </c>
    </row>
    <row r="16" spans="1:95" ht="14.1" customHeight="1" x14ac:dyDescent="0.3">
      <c r="A16" s="52">
        <f t="shared" si="10"/>
        <v>16</v>
      </c>
      <c r="B16" s="67"/>
      <c r="C16" s="67"/>
      <c r="D16" s="68"/>
      <c r="E16" s="68" t="s">
        <v>21</v>
      </c>
      <c r="F16" s="69" t="s">
        <v>22</v>
      </c>
      <c r="G16" s="67"/>
      <c r="H16" s="69"/>
      <c r="I16" s="67"/>
      <c r="J16" s="59">
        <f t="shared" si="11"/>
        <v>0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H16" s="8"/>
      <c r="CJ16" s="20"/>
      <c r="CM16" s="51"/>
    </row>
    <row r="17" spans="1:91" ht="14.1" customHeight="1" x14ac:dyDescent="0.3">
      <c r="A17" s="52">
        <f t="shared" si="10"/>
        <v>17</v>
      </c>
      <c r="B17" s="67"/>
      <c r="C17" s="67"/>
      <c r="D17" s="68"/>
      <c r="E17" s="69" t="s">
        <v>23</v>
      </c>
      <c r="F17" s="69" t="s">
        <v>24</v>
      </c>
      <c r="G17" s="67"/>
      <c r="H17" s="69"/>
      <c r="I17" s="67"/>
      <c r="J17" s="59">
        <f t="shared" si="11"/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8"/>
      <c r="CJ17" s="20"/>
      <c r="CM17" s="51"/>
    </row>
    <row r="18" spans="1:91" ht="14.1" customHeight="1" x14ac:dyDescent="0.3">
      <c r="A18" s="52">
        <f t="shared" si="10"/>
        <v>18</v>
      </c>
      <c r="B18" s="67"/>
      <c r="C18" s="67"/>
      <c r="D18" s="68"/>
      <c r="E18" s="69" t="s">
        <v>25</v>
      </c>
      <c r="F18" s="69" t="s">
        <v>26</v>
      </c>
      <c r="G18" s="67"/>
      <c r="H18" s="69"/>
      <c r="I18" s="69"/>
      <c r="J18" s="59">
        <f t="shared" si="11"/>
        <v>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8"/>
      <c r="CI18" s="19"/>
      <c r="CJ18" s="20"/>
      <c r="CM18" s="51"/>
    </row>
    <row r="19" spans="1:91" ht="14.1" customHeight="1" x14ac:dyDescent="0.3">
      <c r="A19" s="52">
        <f t="shared" si="10"/>
        <v>19</v>
      </c>
      <c r="B19" s="67"/>
      <c r="C19" s="67"/>
      <c r="D19" s="68"/>
      <c r="E19" s="68" t="s">
        <v>27</v>
      </c>
      <c r="F19" s="69" t="s">
        <v>28</v>
      </c>
      <c r="G19" s="67"/>
      <c r="H19" s="69"/>
      <c r="I19" s="67"/>
      <c r="J19" s="59">
        <f t="shared" si="11"/>
        <v>0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8"/>
      <c r="CI19" s="19"/>
      <c r="CJ19" s="20"/>
      <c r="CM19" s="51"/>
    </row>
    <row r="20" spans="1:91" ht="14.1" customHeight="1" x14ac:dyDescent="0.3">
      <c r="A20" s="52">
        <f t="shared" si="10"/>
        <v>20</v>
      </c>
      <c r="B20" s="67"/>
      <c r="C20" s="67"/>
      <c r="D20" s="63" t="s">
        <v>29</v>
      </c>
      <c r="E20" s="64" t="s">
        <v>30</v>
      </c>
      <c r="F20" s="69"/>
      <c r="G20" s="67"/>
      <c r="H20" s="67"/>
      <c r="I20" s="67"/>
      <c r="J20" s="59">
        <f t="shared" si="11"/>
        <v>0</v>
      </c>
      <c r="K20" s="72">
        <f>SUM(K21:K22)</f>
        <v>0</v>
      </c>
      <c r="L20" s="72">
        <f t="shared" ref="L20:BW20" si="16">SUM(L21:L22)</f>
        <v>0</v>
      </c>
      <c r="M20" s="72">
        <f t="shared" si="16"/>
        <v>0</v>
      </c>
      <c r="N20" s="72">
        <f t="shared" si="16"/>
        <v>0</v>
      </c>
      <c r="O20" s="72">
        <f t="shared" si="16"/>
        <v>0</v>
      </c>
      <c r="P20" s="72">
        <f t="shared" si="16"/>
        <v>0</v>
      </c>
      <c r="Q20" s="72">
        <f t="shared" si="16"/>
        <v>0</v>
      </c>
      <c r="R20" s="72">
        <f t="shared" si="16"/>
        <v>0</v>
      </c>
      <c r="S20" s="72">
        <f t="shared" si="16"/>
        <v>0</v>
      </c>
      <c r="T20" s="72">
        <f t="shared" si="16"/>
        <v>0</v>
      </c>
      <c r="U20" s="72">
        <f t="shared" si="16"/>
        <v>0</v>
      </c>
      <c r="V20" s="72">
        <f t="shared" si="16"/>
        <v>0</v>
      </c>
      <c r="W20" s="72">
        <f t="shared" si="16"/>
        <v>0</v>
      </c>
      <c r="X20" s="72">
        <f t="shared" si="16"/>
        <v>0</v>
      </c>
      <c r="Y20" s="72">
        <f t="shared" si="16"/>
        <v>0</v>
      </c>
      <c r="Z20" s="72">
        <f t="shared" si="16"/>
        <v>0</v>
      </c>
      <c r="AA20" s="72">
        <f t="shared" si="16"/>
        <v>0</v>
      </c>
      <c r="AB20" s="72">
        <f t="shared" si="16"/>
        <v>0</v>
      </c>
      <c r="AC20" s="72">
        <f t="shared" si="16"/>
        <v>0</v>
      </c>
      <c r="AD20" s="72">
        <f t="shared" si="16"/>
        <v>0</v>
      </c>
      <c r="AE20" s="72">
        <f t="shared" si="16"/>
        <v>0</v>
      </c>
      <c r="AF20" s="72">
        <f t="shared" si="16"/>
        <v>0</v>
      </c>
      <c r="AG20" s="72">
        <f t="shared" si="16"/>
        <v>0</v>
      </c>
      <c r="AH20" s="72">
        <f t="shared" si="16"/>
        <v>0</v>
      </c>
      <c r="AI20" s="72">
        <f t="shared" si="16"/>
        <v>0</v>
      </c>
      <c r="AJ20" s="72">
        <f t="shared" si="16"/>
        <v>0</v>
      </c>
      <c r="AK20" s="72">
        <f t="shared" si="16"/>
        <v>0</v>
      </c>
      <c r="AL20" s="72">
        <f t="shared" si="16"/>
        <v>0</v>
      </c>
      <c r="AM20" s="72">
        <f t="shared" si="16"/>
        <v>0</v>
      </c>
      <c r="AN20" s="72">
        <f t="shared" si="16"/>
        <v>0</v>
      </c>
      <c r="AO20" s="72">
        <f t="shared" si="16"/>
        <v>0</v>
      </c>
      <c r="AP20" s="72">
        <f t="shared" si="16"/>
        <v>0</v>
      </c>
      <c r="AQ20" s="72">
        <f t="shared" si="16"/>
        <v>0</v>
      </c>
      <c r="AR20" s="72">
        <f t="shared" si="16"/>
        <v>0</v>
      </c>
      <c r="AS20" s="72">
        <f t="shared" si="16"/>
        <v>0</v>
      </c>
      <c r="AT20" s="72">
        <f t="shared" si="16"/>
        <v>0</v>
      </c>
      <c r="AU20" s="72">
        <f t="shared" si="16"/>
        <v>0</v>
      </c>
      <c r="AV20" s="72">
        <f t="shared" si="16"/>
        <v>0</v>
      </c>
      <c r="AW20" s="72">
        <f t="shared" si="16"/>
        <v>0</v>
      </c>
      <c r="AX20" s="72">
        <f t="shared" si="16"/>
        <v>0</v>
      </c>
      <c r="AY20" s="72">
        <f t="shared" si="16"/>
        <v>0</v>
      </c>
      <c r="AZ20" s="72">
        <f t="shared" si="16"/>
        <v>0</v>
      </c>
      <c r="BA20" s="72">
        <f t="shared" si="16"/>
        <v>0</v>
      </c>
      <c r="BB20" s="72">
        <f t="shared" si="16"/>
        <v>0</v>
      </c>
      <c r="BC20" s="72">
        <f t="shared" si="16"/>
        <v>0</v>
      </c>
      <c r="BD20" s="72">
        <f t="shared" si="16"/>
        <v>0</v>
      </c>
      <c r="BE20" s="72">
        <f t="shared" si="16"/>
        <v>0</v>
      </c>
      <c r="BF20" s="72">
        <f t="shared" si="16"/>
        <v>0</v>
      </c>
      <c r="BG20" s="72">
        <f t="shared" si="16"/>
        <v>0</v>
      </c>
      <c r="BH20" s="72">
        <f t="shared" si="16"/>
        <v>0</v>
      </c>
      <c r="BI20" s="72">
        <f t="shared" si="16"/>
        <v>0</v>
      </c>
      <c r="BJ20" s="72">
        <f t="shared" si="16"/>
        <v>0</v>
      </c>
      <c r="BK20" s="72">
        <f t="shared" si="16"/>
        <v>0</v>
      </c>
      <c r="BL20" s="72">
        <f t="shared" si="16"/>
        <v>0</v>
      </c>
      <c r="BM20" s="72">
        <f t="shared" si="16"/>
        <v>0</v>
      </c>
      <c r="BN20" s="72">
        <f t="shared" si="16"/>
        <v>0</v>
      </c>
      <c r="BO20" s="72">
        <f t="shared" si="16"/>
        <v>0</v>
      </c>
      <c r="BP20" s="72">
        <f t="shared" si="16"/>
        <v>0</v>
      </c>
      <c r="BQ20" s="72">
        <f t="shared" si="16"/>
        <v>0</v>
      </c>
      <c r="BR20" s="72">
        <f t="shared" si="16"/>
        <v>0</v>
      </c>
      <c r="BS20" s="72">
        <f t="shared" si="16"/>
        <v>0</v>
      </c>
      <c r="BT20" s="72">
        <f t="shared" si="16"/>
        <v>0</v>
      </c>
      <c r="BU20" s="72">
        <f t="shared" si="16"/>
        <v>0</v>
      </c>
      <c r="BV20" s="72">
        <f t="shared" si="16"/>
        <v>0</v>
      </c>
      <c r="BW20" s="72">
        <f t="shared" si="16"/>
        <v>0</v>
      </c>
      <c r="BX20" s="72">
        <f t="shared" ref="BX20:CV20" si="17">SUM(BX21:BX22)</f>
        <v>0</v>
      </c>
      <c r="BY20" s="72">
        <f t="shared" si="17"/>
        <v>0</v>
      </c>
      <c r="BZ20" s="72">
        <f t="shared" si="17"/>
        <v>0</v>
      </c>
      <c r="CA20" s="72">
        <f t="shared" si="17"/>
        <v>0</v>
      </c>
      <c r="CB20" s="72">
        <f t="shared" si="17"/>
        <v>0</v>
      </c>
      <c r="CC20" s="72">
        <f t="shared" si="17"/>
        <v>0</v>
      </c>
      <c r="CD20" s="72">
        <f t="shared" si="17"/>
        <v>0</v>
      </c>
      <c r="CE20" s="72">
        <f t="shared" si="17"/>
        <v>0</v>
      </c>
      <c r="CF20" s="72">
        <f t="shared" si="17"/>
        <v>0</v>
      </c>
      <c r="CG20" s="73">
        <f>SUM(CG21:CG22)</f>
        <v>0</v>
      </c>
      <c r="CH20" s="8"/>
      <c r="CI20" s="19"/>
      <c r="CJ20" s="20"/>
      <c r="CM20" s="51">
        <f>IF(J20&gt;0,1,0)</f>
        <v>0</v>
      </c>
    </row>
    <row r="21" spans="1:91" ht="14.1" customHeight="1" x14ac:dyDescent="0.3">
      <c r="A21" s="52">
        <f t="shared" si="10"/>
        <v>21</v>
      </c>
      <c r="B21" s="67"/>
      <c r="C21" s="67"/>
      <c r="D21" s="63"/>
      <c r="E21" s="68" t="s">
        <v>15</v>
      </c>
      <c r="F21" s="69" t="s">
        <v>31</v>
      </c>
      <c r="G21" s="67"/>
      <c r="H21" s="67"/>
      <c r="I21" s="67"/>
      <c r="J21" s="59">
        <f t="shared" si="11"/>
        <v>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1"/>
      <c r="CH21" s="8"/>
      <c r="CI21" s="19"/>
      <c r="CJ21" s="20"/>
      <c r="CM21" s="51">
        <f>IF(J21&gt;0,1,0)</f>
        <v>0</v>
      </c>
    </row>
    <row r="22" spans="1:91" ht="14.1" customHeight="1" x14ac:dyDescent="0.3">
      <c r="A22" s="52">
        <f t="shared" si="10"/>
        <v>22</v>
      </c>
      <c r="B22" s="67"/>
      <c r="C22" s="67"/>
      <c r="D22" s="68"/>
      <c r="E22" s="69" t="s">
        <v>17</v>
      </c>
      <c r="F22" s="69" t="s">
        <v>28</v>
      </c>
      <c r="G22" s="67"/>
      <c r="H22" s="67"/>
      <c r="I22" s="67"/>
      <c r="J22" s="59">
        <f t="shared" si="11"/>
        <v>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1"/>
      <c r="CH22" s="8"/>
      <c r="CI22" s="19"/>
      <c r="CJ22" s="20"/>
      <c r="CM22" s="51">
        <f>IF(J22&gt;0,1,0)</f>
        <v>0</v>
      </c>
    </row>
    <row r="23" spans="1:91" s="51" customFormat="1" ht="14.1" customHeight="1" x14ac:dyDescent="0.3">
      <c r="A23" s="52">
        <f t="shared" si="10"/>
        <v>23</v>
      </c>
      <c r="B23" s="74"/>
      <c r="C23" s="74"/>
      <c r="D23" s="74"/>
      <c r="E23" s="74"/>
      <c r="F23" s="74"/>
      <c r="G23" s="74"/>
      <c r="H23" s="74"/>
      <c r="I23" s="75"/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8"/>
      <c r="CH23" s="58"/>
      <c r="CI23" s="10"/>
      <c r="CJ23" s="11"/>
      <c r="CM23" s="51">
        <f>IF(J23&gt;0,1,0)</f>
        <v>0</v>
      </c>
    </row>
    <row r="24" spans="1:91" s="81" customFormat="1" ht="14.1" customHeight="1" x14ac:dyDescent="0.3">
      <c r="A24" s="52">
        <f t="shared" si="10"/>
        <v>24</v>
      </c>
      <c r="B24" s="69"/>
      <c r="C24" s="53" t="s">
        <v>32</v>
      </c>
      <c r="D24" s="79" t="s">
        <v>33</v>
      </c>
      <c r="E24" s="66"/>
      <c r="F24" s="65"/>
      <c r="G24" s="66"/>
      <c r="H24" s="66"/>
      <c r="I24" s="66"/>
      <c r="J24" s="59">
        <f t="shared" si="11"/>
        <v>20908930.810000002</v>
      </c>
      <c r="K24" s="60">
        <f>SUM(K25,K96,K155,K189,K197,K209,K217,K234,K175,K44,K280)</f>
        <v>0</v>
      </c>
      <c r="L24" s="60">
        <f t="shared" ref="L24:BW24" si="18">SUM(L25,L96,L155,L189,L197,L209,L217,L234,L175,L44,L280)</f>
        <v>66020.86</v>
      </c>
      <c r="M24" s="60">
        <f t="shared" si="18"/>
        <v>1555610.81</v>
      </c>
      <c r="N24" s="60">
        <f t="shared" si="18"/>
        <v>0</v>
      </c>
      <c r="O24" s="60">
        <f t="shared" si="18"/>
        <v>430538.57999999996</v>
      </c>
      <c r="P24" s="60">
        <f t="shared" si="18"/>
        <v>333773.14</v>
      </c>
      <c r="Q24" s="60">
        <f t="shared" si="18"/>
        <v>3764156.42</v>
      </c>
      <c r="R24" s="60">
        <f t="shared" si="18"/>
        <v>274660.17000000004</v>
      </c>
      <c r="S24" s="60">
        <f t="shared" si="18"/>
        <v>805973.98</v>
      </c>
      <c r="T24" s="60">
        <f t="shared" si="18"/>
        <v>666246.99</v>
      </c>
      <c r="U24" s="60">
        <f t="shared" si="18"/>
        <v>4386880.4000000004</v>
      </c>
      <c r="V24" s="60">
        <f t="shared" si="18"/>
        <v>0</v>
      </c>
      <c r="W24" s="60">
        <f t="shared" si="18"/>
        <v>0</v>
      </c>
      <c r="X24" s="60">
        <f t="shared" si="18"/>
        <v>0</v>
      </c>
      <c r="Y24" s="60">
        <f t="shared" si="18"/>
        <v>246575.92999999996</v>
      </c>
      <c r="Z24" s="60">
        <f t="shared" si="18"/>
        <v>461585.94000000006</v>
      </c>
      <c r="AA24" s="60">
        <f t="shared" si="18"/>
        <v>1510009.9800000002</v>
      </c>
      <c r="AB24" s="60">
        <f t="shared" si="18"/>
        <v>337061.26999999996</v>
      </c>
      <c r="AC24" s="60">
        <f t="shared" si="18"/>
        <v>583917.10000000009</v>
      </c>
      <c r="AD24" s="60">
        <f t="shared" si="18"/>
        <v>2944134.51</v>
      </c>
      <c r="AE24" s="60">
        <f t="shared" si="18"/>
        <v>230121.76000000004</v>
      </c>
      <c r="AF24" s="60">
        <f t="shared" si="18"/>
        <v>103701.29</v>
      </c>
      <c r="AG24" s="60">
        <f t="shared" si="18"/>
        <v>75803.14</v>
      </c>
      <c r="AH24" s="60">
        <f t="shared" si="18"/>
        <v>150796.71</v>
      </c>
      <c r="AI24" s="60">
        <f t="shared" si="18"/>
        <v>29830.410000000003</v>
      </c>
      <c r="AJ24" s="60">
        <f t="shared" si="18"/>
        <v>164633.44000000003</v>
      </c>
      <c r="AK24" s="60">
        <f t="shared" si="18"/>
        <v>1456332.54</v>
      </c>
      <c r="AL24" s="60">
        <f t="shared" si="18"/>
        <v>330565.43999999994</v>
      </c>
      <c r="AM24" s="60">
        <f t="shared" si="18"/>
        <v>0</v>
      </c>
      <c r="AN24" s="60">
        <f t="shared" si="18"/>
        <v>0</v>
      </c>
      <c r="AO24" s="60">
        <f t="shared" si="18"/>
        <v>0</v>
      </c>
      <c r="AP24" s="60">
        <f t="shared" si="18"/>
        <v>0</v>
      </c>
      <c r="AQ24" s="60">
        <f t="shared" si="18"/>
        <v>0</v>
      </c>
      <c r="AR24" s="60">
        <f t="shared" si="18"/>
        <v>0</v>
      </c>
      <c r="AS24" s="60">
        <f t="shared" si="18"/>
        <v>0</v>
      </c>
      <c r="AT24" s="60">
        <f t="shared" si="18"/>
        <v>0</v>
      </c>
      <c r="AU24" s="60">
        <f t="shared" si="18"/>
        <v>0</v>
      </c>
      <c r="AV24" s="60">
        <f t="shared" si="18"/>
        <v>0</v>
      </c>
      <c r="AW24" s="60">
        <f t="shared" si="18"/>
        <v>0</v>
      </c>
      <c r="AX24" s="60">
        <f t="shared" si="18"/>
        <v>0</v>
      </c>
      <c r="AY24" s="60">
        <f t="shared" si="18"/>
        <v>0</v>
      </c>
      <c r="AZ24" s="60">
        <f t="shared" si="18"/>
        <v>0</v>
      </c>
      <c r="BA24" s="60">
        <f t="shared" si="18"/>
        <v>0</v>
      </c>
      <c r="BB24" s="60">
        <f t="shared" si="18"/>
        <v>0</v>
      </c>
      <c r="BC24" s="60">
        <f t="shared" si="18"/>
        <v>0</v>
      </c>
      <c r="BD24" s="60">
        <f t="shared" si="18"/>
        <v>0</v>
      </c>
      <c r="BE24" s="60">
        <f t="shared" si="18"/>
        <v>0</v>
      </c>
      <c r="BF24" s="60">
        <f t="shared" si="18"/>
        <v>0</v>
      </c>
      <c r="BG24" s="60">
        <f t="shared" si="18"/>
        <v>0</v>
      </c>
      <c r="BH24" s="60">
        <f t="shared" si="18"/>
        <v>0</v>
      </c>
      <c r="BI24" s="60">
        <f t="shared" si="18"/>
        <v>0</v>
      </c>
      <c r="BJ24" s="60">
        <f t="shared" si="18"/>
        <v>0</v>
      </c>
      <c r="BK24" s="60">
        <f t="shared" si="18"/>
        <v>0</v>
      </c>
      <c r="BL24" s="60">
        <f t="shared" si="18"/>
        <v>0</v>
      </c>
      <c r="BM24" s="60">
        <f t="shared" si="18"/>
        <v>0</v>
      </c>
      <c r="BN24" s="60">
        <f t="shared" si="18"/>
        <v>0</v>
      </c>
      <c r="BO24" s="60">
        <f t="shared" si="18"/>
        <v>0</v>
      </c>
      <c r="BP24" s="60">
        <f t="shared" si="18"/>
        <v>0</v>
      </c>
      <c r="BQ24" s="60">
        <f t="shared" si="18"/>
        <v>0</v>
      </c>
      <c r="BR24" s="60">
        <f t="shared" si="18"/>
        <v>0</v>
      </c>
      <c r="BS24" s="60">
        <f t="shared" si="18"/>
        <v>0</v>
      </c>
      <c r="BT24" s="60">
        <f t="shared" si="18"/>
        <v>0</v>
      </c>
      <c r="BU24" s="60">
        <f t="shared" si="18"/>
        <v>0</v>
      </c>
      <c r="BV24" s="60">
        <f t="shared" si="18"/>
        <v>0</v>
      </c>
      <c r="BW24" s="60">
        <f t="shared" si="18"/>
        <v>0</v>
      </c>
      <c r="BX24" s="60">
        <f t="shared" ref="BX24:CV24" si="19">SUM(BX25,BX96,BX155,BX189,BX197,BX209,BX217,BX234,BX175,BX44,BX280)</f>
        <v>0</v>
      </c>
      <c r="BY24" s="60">
        <f t="shared" si="19"/>
        <v>0</v>
      </c>
      <c r="BZ24" s="60">
        <f t="shared" si="19"/>
        <v>0</v>
      </c>
      <c r="CA24" s="60">
        <f t="shared" si="19"/>
        <v>0</v>
      </c>
      <c r="CB24" s="60">
        <f t="shared" si="19"/>
        <v>0</v>
      </c>
      <c r="CC24" s="60">
        <f t="shared" si="19"/>
        <v>0</v>
      </c>
      <c r="CD24" s="60">
        <f t="shared" si="19"/>
        <v>0</v>
      </c>
      <c r="CE24" s="60">
        <f t="shared" si="19"/>
        <v>0</v>
      </c>
      <c r="CF24" s="60">
        <f t="shared" si="19"/>
        <v>0</v>
      </c>
      <c r="CG24" s="61">
        <f>SUM(CG25,CG96,CG155,CG189,CG197,CG209,CG217,CG234,CG175,CG44,CG280)</f>
        <v>0</v>
      </c>
      <c r="CH24" s="58"/>
      <c r="CI24" s="10"/>
      <c r="CJ24" s="80"/>
      <c r="CM24" s="51">
        <v>1</v>
      </c>
    </row>
    <row r="25" spans="1:91" s="81" customFormat="1" ht="14.1" customHeight="1" x14ac:dyDescent="0.3">
      <c r="A25" s="52">
        <f t="shared" si="10"/>
        <v>25</v>
      </c>
      <c r="B25" s="69"/>
      <c r="C25" s="66"/>
      <c r="D25" s="63" t="s">
        <v>13</v>
      </c>
      <c r="E25" s="64" t="s">
        <v>34</v>
      </c>
      <c r="F25" s="65"/>
      <c r="G25" s="66"/>
      <c r="H25" s="66"/>
      <c r="I25" s="66"/>
      <c r="J25" s="59">
        <f t="shared" si="11"/>
        <v>7627744.0599999996</v>
      </c>
      <c r="K25" s="60">
        <f>SUM(K26,K36)</f>
        <v>0</v>
      </c>
      <c r="L25" s="60">
        <f t="shared" ref="L25:BW25" si="20">SUM(L26,L36)</f>
        <v>29482.400000000001</v>
      </c>
      <c r="M25" s="60">
        <f t="shared" si="20"/>
        <v>288017.32999999996</v>
      </c>
      <c r="N25" s="60">
        <f t="shared" si="20"/>
        <v>0</v>
      </c>
      <c r="O25" s="60">
        <f t="shared" si="20"/>
        <v>358321.7</v>
      </c>
      <c r="P25" s="60">
        <f t="shared" si="20"/>
        <v>0</v>
      </c>
      <c r="Q25" s="60">
        <f t="shared" si="20"/>
        <v>984364.71</v>
      </c>
      <c r="R25" s="60">
        <f t="shared" si="20"/>
        <v>271824.52</v>
      </c>
      <c r="S25" s="60">
        <f t="shared" si="20"/>
        <v>670400.62</v>
      </c>
      <c r="T25" s="60">
        <f t="shared" si="20"/>
        <v>91991.58</v>
      </c>
      <c r="U25" s="60">
        <f t="shared" si="20"/>
        <v>1740995.4400000002</v>
      </c>
      <c r="V25" s="60">
        <f t="shared" si="20"/>
        <v>0</v>
      </c>
      <c r="W25" s="60">
        <f t="shared" si="20"/>
        <v>0</v>
      </c>
      <c r="X25" s="60">
        <f t="shared" si="20"/>
        <v>0</v>
      </c>
      <c r="Y25" s="60">
        <f t="shared" si="20"/>
        <v>220348.12999999998</v>
      </c>
      <c r="Z25" s="60">
        <f t="shared" si="20"/>
        <v>0</v>
      </c>
      <c r="AA25" s="60">
        <f t="shared" si="20"/>
        <v>575688.19000000006</v>
      </c>
      <c r="AB25" s="60">
        <f t="shared" si="20"/>
        <v>271094.67</v>
      </c>
      <c r="AC25" s="60">
        <f t="shared" si="20"/>
        <v>98424.75</v>
      </c>
      <c r="AD25" s="60">
        <f t="shared" si="20"/>
        <v>982392.07</v>
      </c>
      <c r="AE25" s="60">
        <f t="shared" si="20"/>
        <v>42585.82</v>
      </c>
      <c r="AF25" s="60">
        <f t="shared" si="20"/>
        <v>21294.5</v>
      </c>
      <c r="AG25" s="60">
        <f t="shared" si="20"/>
        <v>25665.600000000002</v>
      </c>
      <c r="AH25" s="60">
        <f t="shared" si="20"/>
        <v>66578.009999999995</v>
      </c>
      <c r="AI25" s="60">
        <f t="shared" si="20"/>
        <v>7494.5700000000006</v>
      </c>
      <c r="AJ25" s="60">
        <f t="shared" si="20"/>
        <v>134427.88</v>
      </c>
      <c r="AK25" s="60">
        <f t="shared" si="20"/>
        <v>616717.05999999994</v>
      </c>
      <c r="AL25" s="60">
        <f t="shared" si="20"/>
        <v>129634.51</v>
      </c>
      <c r="AM25" s="60">
        <f t="shared" si="20"/>
        <v>0</v>
      </c>
      <c r="AN25" s="60">
        <f t="shared" si="20"/>
        <v>0</v>
      </c>
      <c r="AO25" s="60">
        <f t="shared" si="20"/>
        <v>0</v>
      </c>
      <c r="AP25" s="60">
        <f t="shared" si="20"/>
        <v>0</v>
      </c>
      <c r="AQ25" s="60">
        <f t="shared" si="20"/>
        <v>0</v>
      </c>
      <c r="AR25" s="60">
        <f t="shared" si="20"/>
        <v>0</v>
      </c>
      <c r="AS25" s="60">
        <f t="shared" si="20"/>
        <v>0</v>
      </c>
      <c r="AT25" s="60">
        <f t="shared" si="20"/>
        <v>0</v>
      </c>
      <c r="AU25" s="60">
        <f t="shared" si="20"/>
        <v>0</v>
      </c>
      <c r="AV25" s="60">
        <f t="shared" si="20"/>
        <v>0</v>
      </c>
      <c r="AW25" s="60">
        <f t="shared" si="20"/>
        <v>0</v>
      </c>
      <c r="AX25" s="60">
        <f t="shared" si="20"/>
        <v>0</v>
      </c>
      <c r="AY25" s="60">
        <f t="shared" si="20"/>
        <v>0</v>
      </c>
      <c r="AZ25" s="60">
        <f t="shared" si="20"/>
        <v>0</v>
      </c>
      <c r="BA25" s="60">
        <f t="shared" si="20"/>
        <v>0</v>
      </c>
      <c r="BB25" s="60">
        <f t="shared" si="20"/>
        <v>0</v>
      </c>
      <c r="BC25" s="60">
        <f t="shared" si="20"/>
        <v>0</v>
      </c>
      <c r="BD25" s="60">
        <f t="shared" si="20"/>
        <v>0</v>
      </c>
      <c r="BE25" s="60">
        <f t="shared" si="20"/>
        <v>0</v>
      </c>
      <c r="BF25" s="60">
        <f t="shared" si="20"/>
        <v>0</v>
      </c>
      <c r="BG25" s="60">
        <f t="shared" si="20"/>
        <v>0</v>
      </c>
      <c r="BH25" s="60">
        <f t="shared" si="20"/>
        <v>0</v>
      </c>
      <c r="BI25" s="60">
        <f t="shared" si="20"/>
        <v>0</v>
      </c>
      <c r="BJ25" s="60">
        <f t="shared" si="20"/>
        <v>0</v>
      </c>
      <c r="BK25" s="60">
        <f t="shared" si="20"/>
        <v>0</v>
      </c>
      <c r="BL25" s="60">
        <f t="shared" si="20"/>
        <v>0</v>
      </c>
      <c r="BM25" s="60">
        <f t="shared" si="20"/>
        <v>0</v>
      </c>
      <c r="BN25" s="60">
        <f t="shared" si="20"/>
        <v>0</v>
      </c>
      <c r="BO25" s="60">
        <f t="shared" si="20"/>
        <v>0</v>
      </c>
      <c r="BP25" s="60">
        <f t="shared" si="20"/>
        <v>0</v>
      </c>
      <c r="BQ25" s="60">
        <f t="shared" si="20"/>
        <v>0</v>
      </c>
      <c r="BR25" s="60">
        <f t="shared" si="20"/>
        <v>0</v>
      </c>
      <c r="BS25" s="60">
        <f t="shared" si="20"/>
        <v>0</v>
      </c>
      <c r="BT25" s="60">
        <f t="shared" si="20"/>
        <v>0</v>
      </c>
      <c r="BU25" s="60">
        <f t="shared" si="20"/>
        <v>0</v>
      </c>
      <c r="BV25" s="60">
        <f t="shared" si="20"/>
        <v>0</v>
      </c>
      <c r="BW25" s="60">
        <f t="shared" si="20"/>
        <v>0</v>
      </c>
      <c r="BX25" s="60">
        <f t="shared" ref="BX25:CV25" si="21">SUM(BX26,BX36)</f>
        <v>0</v>
      </c>
      <c r="BY25" s="60">
        <f t="shared" si="21"/>
        <v>0</v>
      </c>
      <c r="BZ25" s="60">
        <f t="shared" si="21"/>
        <v>0</v>
      </c>
      <c r="CA25" s="60">
        <f t="shared" si="21"/>
        <v>0</v>
      </c>
      <c r="CB25" s="60">
        <f t="shared" si="21"/>
        <v>0</v>
      </c>
      <c r="CC25" s="60">
        <f t="shared" si="21"/>
        <v>0</v>
      </c>
      <c r="CD25" s="60">
        <f t="shared" si="21"/>
        <v>0</v>
      </c>
      <c r="CE25" s="60">
        <f t="shared" si="21"/>
        <v>0</v>
      </c>
      <c r="CF25" s="60">
        <f t="shared" si="21"/>
        <v>0</v>
      </c>
      <c r="CG25" s="61">
        <f>SUM(CG26,CG36)</f>
        <v>0</v>
      </c>
      <c r="CH25" s="58"/>
      <c r="CI25" s="10"/>
      <c r="CJ25" s="80"/>
      <c r="CM25" s="51">
        <v>1</v>
      </c>
    </row>
    <row r="26" spans="1:91" s="51" customFormat="1" ht="14.1" customHeight="1" x14ac:dyDescent="0.3">
      <c r="A26" s="52">
        <f t="shared" si="10"/>
        <v>26</v>
      </c>
      <c r="B26" s="69"/>
      <c r="C26" s="69"/>
      <c r="D26" s="69"/>
      <c r="E26" s="67" t="s">
        <v>15</v>
      </c>
      <c r="F26" s="82" t="s">
        <v>14</v>
      </c>
      <c r="G26" s="69"/>
      <c r="H26" s="69"/>
      <c r="I26" s="69"/>
      <c r="J26" s="59">
        <f t="shared" si="11"/>
        <v>7372488.7499999991</v>
      </c>
      <c r="K26" s="83">
        <f>SUM(K27,K34:K35)</f>
        <v>0</v>
      </c>
      <c r="L26" s="83">
        <f t="shared" ref="L26:BW26" si="22">SUM(L27,L34:L35)</f>
        <v>29482.400000000001</v>
      </c>
      <c r="M26" s="83">
        <f t="shared" si="22"/>
        <v>288017.32999999996</v>
      </c>
      <c r="N26" s="83">
        <f t="shared" si="22"/>
        <v>0</v>
      </c>
      <c r="O26" s="83">
        <f t="shared" si="22"/>
        <v>358321.7</v>
      </c>
      <c r="P26" s="83">
        <f t="shared" si="22"/>
        <v>0</v>
      </c>
      <c r="Q26" s="83">
        <f t="shared" si="22"/>
        <v>984364.71</v>
      </c>
      <c r="R26" s="83">
        <f t="shared" si="22"/>
        <v>271824.52</v>
      </c>
      <c r="S26" s="83">
        <f t="shared" si="22"/>
        <v>670400.62</v>
      </c>
      <c r="T26" s="83">
        <f t="shared" si="22"/>
        <v>41367</v>
      </c>
      <c r="U26" s="83">
        <f t="shared" si="22"/>
        <v>1540083.6800000002</v>
      </c>
      <c r="V26" s="83">
        <f t="shared" si="22"/>
        <v>0</v>
      </c>
      <c r="W26" s="83">
        <f t="shared" si="22"/>
        <v>0</v>
      </c>
      <c r="X26" s="83">
        <f t="shared" si="22"/>
        <v>0</v>
      </c>
      <c r="Y26" s="83">
        <f t="shared" si="22"/>
        <v>218993.22999999998</v>
      </c>
      <c r="Z26" s="83">
        <f t="shared" si="22"/>
        <v>0</v>
      </c>
      <c r="AA26" s="83">
        <f t="shared" si="22"/>
        <v>575688.19000000006</v>
      </c>
      <c r="AB26" s="83">
        <f t="shared" si="22"/>
        <v>270774.83999999997</v>
      </c>
      <c r="AC26" s="83">
        <f t="shared" si="22"/>
        <v>98424.75</v>
      </c>
      <c r="AD26" s="83">
        <f t="shared" si="22"/>
        <v>980347.83</v>
      </c>
      <c r="AE26" s="83">
        <f t="shared" si="22"/>
        <v>42585.82</v>
      </c>
      <c r="AF26" s="83">
        <f t="shared" si="22"/>
        <v>21294.5</v>
      </c>
      <c r="AG26" s="83">
        <f t="shared" si="22"/>
        <v>25665.600000000002</v>
      </c>
      <c r="AH26" s="83">
        <f t="shared" si="22"/>
        <v>66578.009999999995</v>
      </c>
      <c r="AI26" s="83">
        <f t="shared" si="22"/>
        <v>7494.5700000000006</v>
      </c>
      <c r="AJ26" s="83">
        <f t="shared" si="22"/>
        <v>134427.88</v>
      </c>
      <c r="AK26" s="83">
        <f t="shared" si="22"/>
        <v>616717.05999999994</v>
      </c>
      <c r="AL26" s="83">
        <f t="shared" si="22"/>
        <v>129634.51</v>
      </c>
      <c r="AM26" s="83">
        <f t="shared" si="22"/>
        <v>0</v>
      </c>
      <c r="AN26" s="83">
        <f t="shared" si="22"/>
        <v>0</v>
      </c>
      <c r="AO26" s="83">
        <f t="shared" si="22"/>
        <v>0</v>
      </c>
      <c r="AP26" s="83">
        <f t="shared" si="22"/>
        <v>0</v>
      </c>
      <c r="AQ26" s="83">
        <f t="shared" si="22"/>
        <v>0</v>
      </c>
      <c r="AR26" s="83">
        <f t="shared" si="22"/>
        <v>0</v>
      </c>
      <c r="AS26" s="83">
        <f t="shared" si="22"/>
        <v>0</v>
      </c>
      <c r="AT26" s="83">
        <f t="shared" si="22"/>
        <v>0</v>
      </c>
      <c r="AU26" s="83">
        <f t="shared" si="22"/>
        <v>0</v>
      </c>
      <c r="AV26" s="83">
        <f t="shared" si="22"/>
        <v>0</v>
      </c>
      <c r="AW26" s="83">
        <f t="shared" si="22"/>
        <v>0</v>
      </c>
      <c r="AX26" s="83">
        <f t="shared" si="22"/>
        <v>0</v>
      </c>
      <c r="AY26" s="83">
        <f t="shared" si="22"/>
        <v>0</v>
      </c>
      <c r="AZ26" s="83">
        <f t="shared" si="22"/>
        <v>0</v>
      </c>
      <c r="BA26" s="83">
        <f t="shared" si="22"/>
        <v>0</v>
      </c>
      <c r="BB26" s="83">
        <f t="shared" si="22"/>
        <v>0</v>
      </c>
      <c r="BC26" s="83">
        <f t="shared" si="22"/>
        <v>0</v>
      </c>
      <c r="BD26" s="83">
        <f t="shared" si="22"/>
        <v>0</v>
      </c>
      <c r="BE26" s="83">
        <f t="shared" si="22"/>
        <v>0</v>
      </c>
      <c r="BF26" s="83">
        <f t="shared" si="22"/>
        <v>0</v>
      </c>
      <c r="BG26" s="83">
        <f t="shared" si="22"/>
        <v>0</v>
      </c>
      <c r="BH26" s="83">
        <f t="shared" si="22"/>
        <v>0</v>
      </c>
      <c r="BI26" s="83">
        <f t="shared" si="22"/>
        <v>0</v>
      </c>
      <c r="BJ26" s="83">
        <f t="shared" si="22"/>
        <v>0</v>
      </c>
      <c r="BK26" s="83">
        <f t="shared" si="22"/>
        <v>0</v>
      </c>
      <c r="BL26" s="83">
        <f t="shared" si="22"/>
        <v>0</v>
      </c>
      <c r="BM26" s="83">
        <f t="shared" si="22"/>
        <v>0</v>
      </c>
      <c r="BN26" s="83">
        <f t="shared" si="22"/>
        <v>0</v>
      </c>
      <c r="BO26" s="83">
        <f t="shared" si="22"/>
        <v>0</v>
      </c>
      <c r="BP26" s="83">
        <f t="shared" si="22"/>
        <v>0</v>
      </c>
      <c r="BQ26" s="83">
        <f t="shared" si="22"/>
        <v>0</v>
      </c>
      <c r="BR26" s="83">
        <f t="shared" si="22"/>
        <v>0</v>
      </c>
      <c r="BS26" s="83">
        <f t="shared" si="22"/>
        <v>0</v>
      </c>
      <c r="BT26" s="83">
        <f t="shared" si="22"/>
        <v>0</v>
      </c>
      <c r="BU26" s="83">
        <f t="shared" si="22"/>
        <v>0</v>
      </c>
      <c r="BV26" s="83">
        <f t="shared" si="22"/>
        <v>0</v>
      </c>
      <c r="BW26" s="83">
        <f t="shared" si="22"/>
        <v>0</v>
      </c>
      <c r="BX26" s="83">
        <f t="shared" ref="BX26:CV26" si="23">SUM(BX27,BX34:BX35)</f>
        <v>0</v>
      </c>
      <c r="BY26" s="83">
        <f t="shared" si="23"/>
        <v>0</v>
      </c>
      <c r="BZ26" s="83">
        <f t="shared" si="23"/>
        <v>0</v>
      </c>
      <c r="CA26" s="83">
        <f t="shared" si="23"/>
        <v>0</v>
      </c>
      <c r="CB26" s="83">
        <f t="shared" si="23"/>
        <v>0</v>
      </c>
      <c r="CC26" s="83">
        <f t="shared" si="23"/>
        <v>0</v>
      </c>
      <c r="CD26" s="83">
        <f t="shared" si="23"/>
        <v>0</v>
      </c>
      <c r="CE26" s="83">
        <f t="shared" si="23"/>
        <v>0</v>
      </c>
      <c r="CF26" s="83">
        <f t="shared" si="23"/>
        <v>0</v>
      </c>
      <c r="CG26" s="84">
        <f>SUM(CG27,CG34:CG35)</f>
        <v>0</v>
      </c>
      <c r="CH26" s="58"/>
      <c r="CI26" s="10"/>
      <c r="CJ26" s="11"/>
      <c r="CM26" s="51">
        <f t="shared" ref="CM26:CM32" si="24">IF(J26&gt;0,1,0)</f>
        <v>1</v>
      </c>
    </row>
    <row r="27" spans="1:91" s="51" customFormat="1" ht="14.1" customHeight="1" x14ac:dyDescent="0.3">
      <c r="A27" s="52">
        <f t="shared" si="10"/>
        <v>27</v>
      </c>
      <c r="B27" s="67"/>
      <c r="C27" s="67"/>
      <c r="D27" s="67"/>
      <c r="E27" s="67"/>
      <c r="F27" s="85" t="s">
        <v>35</v>
      </c>
      <c r="G27" s="86" t="s">
        <v>36</v>
      </c>
      <c r="H27" s="86"/>
      <c r="I27" s="86"/>
      <c r="J27" s="59">
        <f t="shared" si="11"/>
        <v>7343006.3499999996</v>
      </c>
      <c r="K27" s="83">
        <f>SUM(K28:K32)</f>
        <v>0</v>
      </c>
      <c r="L27" s="83">
        <f t="shared" ref="L27:BW27" si="25">SUM(L28:L32)</f>
        <v>0</v>
      </c>
      <c r="M27" s="83">
        <f t="shared" si="25"/>
        <v>288017.32999999996</v>
      </c>
      <c r="N27" s="83">
        <f t="shared" si="25"/>
        <v>0</v>
      </c>
      <c r="O27" s="83">
        <f t="shared" si="25"/>
        <v>358321.7</v>
      </c>
      <c r="P27" s="83">
        <f t="shared" si="25"/>
        <v>0</v>
      </c>
      <c r="Q27" s="83">
        <f t="shared" si="25"/>
        <v>984364.71</v>
      </c>
      <c r="R27" s="83">
        <f t="shared" si="25"/>
        <v>271824.52</v>
      </c>
      <c r="S27" s="83">
        <f t="shared" si="25"/>
        <v>670400.62</v>
      </c>
      <c r="T27" s="83">
        <f t="shared" si="25"/>
        <v>41367</v>
      </c>
      <c r="U27" s="83">
        <f t="shared" si="25"/>
        <v>1540083.6800000002</v>
      </c>
      <c r="V27" s="83">
        <f t="shared" si="25"/>
        <v>0</v>
      </c>
      <c r="W27" s="83">
        <f t="shared" si="25"/>
        <v>0</v>
      </c>
      <c r="X27" s="83">
        <f t="shared" si="25"/>
        <v>0</v>
      </c>
      <c r="Y27" s="83">
        <f t="shared" si="25"/>
        <v>218993.22999999998</v>
      </c>
      <c r="Z27" s="83">
        <f t="shared" si="25"/>
        <v>0</v>
      </c>
      <c r="AA27" s="83">
        <f t="shared" si="25"/>
        <v>575688.19000000006</v>
      </c>
      <c r="AB27" s="83">
        <f t="shared" si="25"/>
        <v>270774.83999999997</v>
      </c>
      <c r="AC27" s="83">
        <f t="shared" si="25"/>
        <v>98424.75</v>
      </c>
      <c r="AD27" s="83">
        <f t="shared" si="25"/>
        <v>980347.83</v>
      </c>
      <c r="AE27" s="83">
        <f t="shared" si="25"/>
        <v>42585.82</v>
      </c>
      <c r="AF27" s="83">
        <f t="shared" si="25"/>
        <v>21294.5</v>
      </c>
      <c r="AG27" s="83">
        <f t="shared" si="25"/>
        <v>25665.600000000002</v>
      </c>
      <c r="AH27" s="83">
        <f t="shared" si="25"/>
        <v>66578.009999999995</v>
      </c>
      <c r="AI27" s="83">
        <f t="shared" si="25"/>
        <v>7494.5700000000006</v>
      </c>
      <c r="AJ27" s="83">
        <f t="shared" si="25"/>
        <v>134427.88</v>
      </c>
      <c r="AK27" s="83">
        <f t="shared" si="25"/>
        <v>616717.05999999994</v>
      </c>
      <c r="AL27" s="83">
        <f t="shared" si="25"/>
        <v>129634.51</v>
      </c>
      <c r="AM27" s="83">
        <f t="shared" si="25"/>
        <v>0</v>
      </c>
      <c r="AN27" s="83">
        <f t="shared" si="25"/>
        <v>0</v>
      </c>
      <c r="AO27" s="83">
        <f t="shared" si="25"/>
        <v>0</v>
      </c>
      <c r="AP27" s="83">
        <f t="shared" si="25"/>
        <v>0</v>
      </c>
      <c r="AQ27" s="83">
        <f t="shared" si="25"/>
        <v>0</v>
      </c>
      <c r="AR27" s="83">
        <f t="shared" si="25"/>
        <v>0</v>
      </c>
      <c r="AS27" s="83">
        <f t="shared" si="25"/>
        <v>0</v>
      </c>
      <c r="AT27" s="83">
        <f t="shared" si="25"/>
        <v>0</v>
      </c>
      <c r="AU27" s="83">
        <f t="shared" si="25"/>
        <v>0</v>
      </c>
      <c r="AV27" s="83">
        <f t="shared" si="25"/>
        <v>0</v>
      </c>
      <c r="AW27" s="83">
        <f t="shared" si="25"/>
        <v>0</v>
      </c>
      <c r="AX27" s="83">
        <f t="shared" si="25"/>
        <v>0</v>
      </c>
      <c r="AY27" s="83">
        <f t="shared" si="25"/>
        <v>0</v>
      </c>
      <c r="AZ27" s="83">
        <f t="shared" si="25"/>
        <v>0</v>
      </c>
      <c r="BA27" s="83">
        <f t="shared" si="25"/>
        <v>0</v>
      </c>
      <c r="BB27" s="83">
        <f t="shared" si="25"/>
        <v>0</v>
      </c>
      <c r="BC27" s="83">
        <f t="shared" si="25"/>
        <v>0</v>
      </c>
      <c r="BD27" s="83">
        <f t="shared" si="25"/>
        <v>0</v>
      </c>
      <c r="BE27" s="83">
        <f t="shared" si="25"/>
        <v>0</v>
      </c>
      <c r="BF27" s="83">
        <f t="shared" si="25"/>
        <v>0</v>
      </c>
      <c r="BG27" s="83">
        <f t="shared" si="25"/>
        <v>0</v>
      </c>
      <c r="BH27" s="83">
        <f t="shared" si="25"/>
        <v>0</v>
      </c>
      <c r="BI27" s="83">
        <f t="shared" si="25"/>
        <v>0</v>
      </c>
      <c r="BJ27" s="83">
        <f t="shared" si="25"/>
        <v>0</v>
      </c>
      <c r="BK27" s="83">
        <f t="shared" si="25"/>
        <v>0</v>
      </c>
      <c r="BL27" s="83">
        <f t="shared" si="25"/>
        <v>0</v>
      </c>
      <c r="BM27" s="83">
        <f t="shared" si="25"/>
        <v>0</v>
      </c>
      <c r="BN27" s="83">
        <f t="shared" si="25"/>
        <v>0</v>
      </c>
      <c r="BO27" s="83">
        <f t="shared" si="25"/>
        <v>0</v>
      </c>
      <c r="BP27" s="83">
        <f t="shared" si="25"/>
        <v>0</v>
      </c>
      <c r="BQ27" s="83">
        <f t="shared" si="25"/>
        <v>0</v>
      </c>
      <c r="BR27" s="83">
        <f t="shared" si="25"/>
        <v>0</v>
      </c>
      <c r="BS27" s="83">
        <f t="shared" si="25"/>
        <v>0</v>
      </c>
      <c r="BT27" s="83">
        <f t="shared" si="25"/>
        <v>0</v>
      </c>
      <c r="BU27" s="83">
        <f t="shared" si="25"/>
        <v>0</v>
      </c>
      <c r="BV27" s="83">
        <f t="shared" si="25"/>
        <v>0</v>
      </c>
      <c r="BW27" s="83">
        <f t="shared" si="25"/>
        <v>0</v>
      </c>
      <c r="BX27" s="83">
        <f t="shared" ref="BX27:CV27" si="26">SUM(BX28:BX32)</f>
        <v>0</v>
      </c>
      <c r="BY27" s="83">
        <f t="shared" si="26"/>
        <v>0</v>
      </c>
      <c r="BZ27" s="83">
        <f t="shared" si="26"/>
        <v>0</v>
      </c>
      <c r="CA27" s="83">
        <f t="shared" si="26"/>
        <v>0</v>
      </c>
      <c r="CB27" s="83">
        <f t="shared" si="26"/>
        <v>0</v>
      </c>
      <c r="CC27" s="83">
        <f t="shared" si="26"/>
        <v>0</v>
      </c>
      <c r="CD27" s="83">
        <f t="shared" si="26"/>
        <v>0</v>
      </c>
      <c r="CE27" s="83">
        <f t="shared" si="26"/>
        <v>0</v>
      </c>
      <c r="CF27" s="83">
        <f t="shared" si="26"/>
        <v>0</v>
      </c>
      <c r="CG27" s="84">
        <f>SUM(CG28:CG32)</f>
        <v>0</v>
      </c>
      <c r="CH27" s="58"/>
      <c r="CI27" s="10"/>
      <c r="CJ27" s="11"/>
      <c r="CM27" s="51">
        <f t="shared" si="24"/>
        <v>1</v>
      </c>
    </row>
    <row r="28" spans="1:91" ht="14.1" customHeight="1" x14ac:dyDescent="0.3">
      <c r="A28" s="52">
        <f t="shared" si="10"/>
        <v>28</v>
      </c>
      <c r="B28" s="69"/>
      <c r="C28" s="69"/>
      <c r="D28" s="69"/>
      <c r="E28" s="69"/>
      <c r="F28" s="74"/>
      <c r="G28" s="69" t="s">
        <v>37</v>
      </c>
      <c r="H28" s="87" t="s">
        <v>38</v>
      </c>
      <c r="I28" s="87"/>
      <c r="J28" s="59">
        <f t="shared" si="11"/>
        <v>2972611.4</v>
      </c>
      <c r="K28" s="70"/>
      <c r="L28" s="70"/>
      <c r="M28" s="70">
        <v>136168.04999999999</v>
      </c>
      <c r="N28" s="70"/>
      <c r="O28" s="70">
        <v>183660.69</v>
      </c>
      <c r="P28" s="70"/>
      <c r="Q28" s="70">
        <v>568057.64</v>
      </c>
      <c r="R28" s="70"/>
      <c r="S28" s="70">
        <v>307847.02</v>
      </c>
      <c r="T28" s="70"/>
      <c r="U28" s="70">
        <v>513224.09</v>
      </c>
      <c r="V28" s="70"/>
      <c r="W28" s="70"/>
      <c r="X28" s="70"/>
      <c r="Y28" s="70">
        <v>121684.23</v>
      </c>
      <c r="Z28" s="70"/>
      <c r="AA28" s="70">
        <v>234885.42</v>
      </c>
      <c r="AB28" s="70">
        <v>125636.6</v>
      </c>
      <c r="AC28" s="70">
        <v>1385.7</v>
      </c>
      <c r="AD28" s="70">
        <v>388965.6</v>
      </c>
      <c r="AE28" s="70">
        <v>23467.360000000001</v>
      </c>
      <c r="AF28" s="70">
        <v>10989.48</v>
      </c>
      <c r="AG28" s="70">
        <v>11938.94</v>
      </c>
      <c r="AH28" s="70">
        <v>35037.53</v>
      </c>
      <c r="AI28" s="70">
        <v>3055.96</v>
      </c>
      <c r="AJ28" s="70">
        <v>69018.16</v>
      </c>
      <c r="AK28" s="70">
        <v>237588.93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1"/>
      <c r="CH28" s="8"/>
      <c r="CI28" s="19"/>
      <c r="CJ28" s="20"/>
      <c r="CM28" s="51">
        <f t="shared" si="24"/>
        <v>1</v>
      </c>
    </row>
    <row r="29" spans="1:91" ht="14.1" customHeight="1" x14ac:dyDescent="0.3">
      <c r="A29" s="52">
        <f t="shared" si="10"/>
        <v>29</v>
      </c>
      <c r="B29" s="69"/>
      <c r="C29" s="69"/>
      <c r="D29" s="69"/>
      <c r="E29" s="69"/>
      <c r="F29" s="74"/>
      <c r="G29" s="69" t="s">
        <v>39</v>
      </c>
      <c r="H29" s="69" t="s">
        <v>40</v>
      </c>
      <c r="I29" s="69"/>
      <c r="J29" s="59">
        <f t="shared" si="11"/>
        <v>3257261.2099999995</v>
      </c>
      <c r="K29" s="70"/>
      <c r="L29" s="70"/>
      <c r="M29" s="70">
        <v>63490.3</v>
      </c>
      <c r="N29" s="70"/>
      <c r="O29" s="70">
        <v>72444.5</v>
      </c>
      <c r="P29" s="70"/>
      <c r="Q29" s="70">
        <v>265170.99</v>
      </c>
      <c r="R29" s="70">
        <v>44782.3</v>
      </c>
      <c r="S29" s="70">
        <v>328507.23</v>
      </c>
      <c r="T29" s="70">
        <v>31398</v>
      </c>
      <c r="U29" s="70">
        <v>870408.56</v>
      </c>
      <c r="V29" s="70"/>
      <c r="W29" s="70"/>
      <c r="X29" s="70"/>
      <c r="Y29" s="70">
        <v>97309</v>
      </c>
      <c r="Z29" s="70"/>
      <c r="AA29" s="70">
        <v>340802.77</v>
      </c>
      <c r="AB29" s="70">
        <v>134547.35999999999</v>
      </c>
      <c r="AC29" s="70">
        <v>71416.639999999999</v>
      </c>
      <c r="AD29" s="70">
        <v>520578.71</v>
      </c>
      <c r="AE29" s="70">
        <v>10060.040000000001</v>
      </c>
      <c r="AF29" s="70">
        <v>4603.33</v>
      </c>
      <c r="AG29" s="70">
        <v>6853.53</v>
      </c>
      <c r="AH29" s="70">
        <v>16539.61</v>
      </c>
      <c r="AI29" s="70">
        <v>3958.32</v>
      </c>
      <c r="AJ29" s="70">
        <v>65409.72</v>
      </c>
      <c r="AK29" s="70">
        <v>179345.79</v>
      </c>
      <c r="AL29" s="70">
        <v>129634.51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8"/>
      <c r="CI29" s="19"/>
      <c r="CJ29" s="20"/>
      <c r="CM29" s="51">
        <f t="shared" si="24"/>
        <v>1</v>
      </c>
    </row>
    <row r="30" spans="1:91" ht="14.1" customHeight="1" x14ac:dyDescent="0.3">
      <c r="A30" s="52">
        <f t="shared" si="10"/>
        <v>30</v>
      </c>
      <c r="B30" s="69"/>
      <c r="C30" s="69"/>
      <c r="D30" s="69"/>
      <c r="E30" s="69"/>
      <c r="F30" s="74"/>
      <c r="G30" s="69" t="s">
        <v>41</v>
      </c>
      <c r="H30" s="69" t="s">
        <v>42</v>
      </c>
      <c r="I30" s="69"/>
      <c r="J30" s="59">
        <f t="shared" si="11"/>
        <v>556949.42000000004</v>
      </c>
      <c r="K30" s="70"/>
      <c r="L30" s="70"/>
      <c r="M30" s="70">
        <v>79411.179999999993</v>
      </c>
      <c r="N30" s="70"/>
      <c r="O30" s="70">
        <v>66473.59</v>
      </c>
      <c r="P30" s="70"/>
      <c r="Q30" s="70">
        <v>151136.07999999999</v>
      </c>
      <c r="R30" s="70">
        <v>24878.11</v>
      </c>
      <c r="S30" s="70"/>
      <c r="T30" s="70"/>
      <c r="U30" s="70"/>
      <c r="V30" s="70"/>
      <c r="W30" s="70"/>
      <c r="X30" s="70"/>
      <c r="Y30" s="70"/>
      <c r="Z30" s="70"/>
      <c r="AA30" s="70"/>
      <c r="AB30" s="70">
        <v>349.27</v>
      </c>
      <c r="AC30" s="70"/>
      <c r="AD30" s="70">
        <v>763.58</v>
      </c>
      <c r="AE30" s="70">
        <v>9058.42</v>
      </c>
      <c r="AF30" s="70">
        <v>5701.69</v>
      </c>
      <c r="AG30" s="70">
        <v>6439.84</v>
      </c>
      <c r="AH30" s="70">
        <v>12475.03</v>
      </c>
      <c r="AI30" s="70">
        <v>480.29</v>
      </c>
      <c r="AJ30" s="70"/>
      <c r="AK30" s="70">
        <v>199782.34</v>
      </c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  <c r="CH30" s="8"/>
      <c r="CI30" s="19"/>
      <c r="CJ30" s="20"/>
      <c r="CM30" s="51">
        <f t="shared" si="24"/>
        <v>1</v>
      </c>
    </row>
    <row r="31" spans="1:91" ht="14.1" customHeight="1" x14ac:dyDescent="0.3">
      <c r="A31" s="52">
        <f t="shared" si="10"/>
        <v>31</v>
      </c>
      <c r="B31" s="69"/>
      <c r="C31" s="69"/>
      <c r="D31" s="69"/>
      <c r="E31" s="69"/>
      <c r="F31" s="74"/>
      <c r="G31" s="69" t="s">
        <v>43</v>
      </c>
      <c r="H31" s="69" t="s">
        <v>44</v>
      </c>
      <c r="I31" s="69"/>
      <c r="J31" s="59">
        <f t="shared" si="11"/>
        <v>8538.31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>
        <v>2066.7399999999998</v>
      </c>
      <c r="AC31" s="70"/>
      <c r="AD31" s="70">
        <v>6471.57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8"/>
      <c r="CI31" s="19"/>
      <c r="CJ31" s="20"/>
      <c r="CM31" s="51">
        <f t="shared" si="24"/>
        <v>1</v>
      </c>
    </row>
    <row r="32" spans="1:91" ht="14.1" customHeight="1" x14ac:dyDescent="0.3">
      <c r="A32" s="52">
        <f t="shared" si="10"/>
        <v>32</v>
      </c>
      <c r="B32" s="69"/>
      <c r="C32" s="69"/>
      <c r="D32" s="69"/>
      <c r="E32" s="69"/>
      <c r="F32" s="74"/>
      <c r="G32" s="69" t="s">
        <v>45</v>
      </c>
      <c r="H32" s="69" t="s">
        <v>46</v>
      </c>
      <c r="I32" s="69"/>
      <c r="J32" s="59">
        <f t="shared" si="11"/>
        <v>547646.01</v>
      </c>
      <c r="K32" s="70"/>
      <c r="L32" s="70"/>
      <c r="M32" s="70">
        <v>8947.7999999999993</v>
      </c>
      <c r="N32" s="70"/>
      <c r="O32" s="70">
        <v>35742.92</v>
      </c>
      <c r="P32" s="70"/>
      <c r="Q32" s="70"/>
      <c r="R32" s="70">
        <v>202164.11</v>
      </c>
      <c r="S32" s="70">
        <v>34046.370000000003</v>
      </c>
      <c r="T32" s="70">
        <v>9969</v>
      </c>
      <c r="U32" s="70">
        <v>156451.03</v>
      </c>
      <c r="V32" s="70"/>
      <c r="W32" s="70"/>
      <c r="X32" s="70"/>
      <c r="Y32" s="70"/>
      <c r="Z32" s="70"/>
      <c r="AA32" s="70"/>
      <c r="AB32" s="70">
        <v>8174.87</v>
      </c>
      <c r="AC32" s="70">
        <v>25622.41</v>
      </c>
      <c r="AD32" s="70">
        <v>63568.37</v>
      </c>
      <c r="AE32" s="70"/>
      <c r="AF32" s="70"/>
      <c r="AG32" s="70">
        <v>433.29</v>
      </c>
      <c r="AH32" s="70">
        <v>2525.84</v>
      </c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  <c r="CH32" s="8"/>
      <c r="CI32" s="19"/>
      <c r="CJ32" s="20"/>
      <c r="CM32" s="51">
        <f t="shared" si="24"/>
        <v>1</v>
      </c>
    </row>
    <row r="33" spans="1:98" ht="14.1" customHeight="1" x14ac:dyDescent="0.3">
      <c r="A33" s="52">
        <f t="shared" si="10"/>
        <v>33</v>
      </c>
      <c r="B33" s="69"/>
      <c r="C33" s="69"/>
      <c r="D33" s="69"/>
      <c r="E33" s="69"/>
      <c r="F33" s="85" t="s">
        <v>47</v>
      </c>
      <c r="G33" s="86" t="s">
        <v>48</v>
      </c>
      <c r="H33" s="69"/>
      <c r="I33" s="69"/>
      <c r="J33" s="59">
        <f t="shared" si="11"/>
        <v>29482.400000000001</v>
      </c>
      <c r="K33" s="72">
        <f>SUM(K34:K35)</f>
        <v>0</v>
      </c>
      <c r="L33" s="72">
        <f t="shared" ref="L33:BW33" si="27">SUM(L34:L35)</f>
        <v>29482.400000000001</v>
      </c>
      <c r="M33" s="72">
        <f t="shared" si="27"/>
        <v>0</v>
      </c>
      <c r="N33" s="72">
        <f t="shared" si="27"/>
        <v>0</v>
      </c>
      <c r="O33" s="72">
        <f t="shared" si="27"/>
        <v>0</v>
      </c>
      <c r="P33" s="72">
        <f t="shared" si="27"/>
        <v>0</v>
      </c>
      <c r="Q33" s="72">
        <f t="shared" si="27"/>
        <v>0</v>
      </c>
      <c r="R33" s="72">
        <f t="shared" si="27"/>
        <v>0</v>
      </c>
      <c r="S33" s="72">
        <f t="shared" si="27"/>
        <v>0</v>
      </c>
      <c r="T33" s="72">
        <f t="shared" si="27"/>
        <v>0</v>
      </c>
      <c r="U33" s="72">
        <f t="shared" si="27"/>
        <v>0</v>
      </c>
      <c r="V33" s="72">
        <f t="shared" si="27"/>
        <v>0</v>
      </c>
      <c r="W33" s="72">
        <f t="shared" si="27"/>
        <v>0</v>
      </c>
      <c r="X33" s="72">
        <f t="shared" si="27"/>
        <v>0</v>
      </c>
      <c r="Y33" s="72">
        <f t="shared" si="27"/>
        <v>0</v>
      </c>
      <c r="Z33" s="72">
        <f t="shared" si="27"/>
        <v>0</v>
      </c>
      <c r="AA33" s="72">
        <f t="shared" si="27"/>
        <v>0</v>
      </c>
      <c r="AB33" s="72">
        <f t="shared" si="27"/>
        <v>0</v>
      </c>
      <c r="AC33" s="72">
        <f t="shared" si="27"/>
        <v>0</v>
      </c>
      <c r="AD33" s="72">
        <f t="shared" si="27"/>
        <v>0</v>
      </c>
      <c r="AE33" s="72">
        <f t="shared" si="27"/>
        <v>0</v>
      </c>
      <c r="AF33" s="72">
        <f t="shared" si="27"/>
        <v>0</v>
      </c>
      <c r="AG33" s="72">
        <f t="shared" si="27"/>
        <v>0</v>
      </c>
      <c r="AH33" s="72">
        <f t="shared" si="27"/>
        <v>0</v>
      </c>
      <c r="AI33" s="72">
        <f t="shared" si="27"/>
        <v>0</v>
      </c>
      <c r="AJ33" s="72">
        <f t="shared" si="27"/>
        <v>0</v>
      </c>
      <c r="AK33" s="72">
        <f t="shared" si="27"/>
        <v>0</v>
      </c>
      <c r="AL33" s="72">
        <f t="shared" si="27"/>
        <v>0</v>
      </c>
      <c r="AM33" s="72">
        <f t="shared" si="27"/>
        <v>0</v>
      </c>
      <c r="AN33" s="72">
        <f t="shared" si="27"/>
        <v>0</v>
      </c>
      <c r="AO33" s="72">
        <f t="shared" si="27"/>
        <v>0</v>
      </c>
      <c r="AP33" s="72">
        <f t="shared" si="27"/>
        <v>0</v>
      </c>
      <c r="AQ33" s="72">
        <f t="shared" si="27"/>
        <v>0</v>
      </c>
      <c r="AR33" s="72">
        <f t="shared" si="27"/>
        <v>0</v>
      </c>
      <c r="AS33" s="72">
        <f t="shared" si="27"/>
        <v>0</v>
      </c>
      <c r="AT33" s="72">
        <f t="shared" si="27"/>
        <v>0</v>
      </c>
      <c r="AU33" s="72">
        <f t="shared" si="27"/>
        <v>0</v>
      </c>
      <c r="AV33" s="72">
        <f t="shared" si="27"/>
        <v>0</v>
      </c>
      <c r="AW33" s="72">
        <f t="shared" si="27"/>
        <v>0</v>
      </c>
      <c r="AX33" s="72">
        <f t="shared" si="27"/>
        <v>0</v>
      </c>
      <c r="AY33" s="72">
        <f t="shared" si="27"/>
        <v>0</v>
      </c>
      <c r="AZ33" s="72">
        <f t="shared" si="27"/>
        <v>0</v>
      </c>
      <c r="BA33" s="72">
        <f t="shared" si="27"/>
        <v>0</v>
      </c>
      <c r="BB33" s="72">
        <f t="shared" si="27"/>
        <v>0</v>
      </c>
      <c r="BC33" s="72">
        <f t="shared" si="27"/>
        <v>0</v>
      </c>
      <c r="BD33" s="72">
        <f t="shared" si="27"/>
        <v>0</v>
      </c>
      <c r="BE33" s="72">
        <f t="shared" si="27"/>
        <v>0</v>
      </c>
      <c r="BF33" s="72">
        <f t="shared" si="27"/>
        <v>0</v>
      </c>
      <c r="BG33" s="72">
        <f t="shared" si="27"/>
        <v>0</v>
      </c>
      <c r="BH33" s="72">
        <f t="shared" si="27"/>
        <v>0</v>
      </c>
      <c r="BI33" s="72">
        <f t="shared" si="27"/>
        <v>0</v>
      </c>
      <c r="BJ33" s="72">
        <f t="shared" si="27"/>
        <v>0</v>
      </c>
      <c r="BK33" s="72">
        <f t="shared" si="27"/>
        <v>0</v>
      </c>
      <c r="BL33" s="72">
        <f t="shared" si="27"/>
        <v>0</v>
      </c>
      <c r="BM33" s="72">
        <f t="shared" si="27"/>
        <v>0</v>
      </c>
      <c r="BN33" s="72">
        <f t="shared" si="27"/>
        <v>0</v>
      </c>
      <c r="BO33" s="72">
        <f t="shared" si="27"/>
        <v>0</v>
      </c>
      <c r="BP33" s="72">
        <f t="shared" si="27"/>
        <v>0</v>
      </c>
      <c r="BQ33" s="72">
        <f t="shared" si="27"/>
        <v>0</v>
      </c>
      <c r="BR33" s="72">
        <f t="shared" si="27"/>
        <v>0</v>
      </c>
      <c r="BS33" s="72">
        <f t="shared" si="27"/>
        <v>0</v>
      </c>
      <c r="BT33" s="72">
        <f t="shared" si="27"/>
        <v>0</v>
      </c>
      <c r="BU33" s="72">
        <f t="shared" si="27"/>
        <v>0</v>
      </c>
      <c r="BV33" s="72">
        <f t="shared" si="27"/>
        <v>0</v>
      </c>
      <c r="BW33" s="72">
        <f t="shared" si="27"/>
        <v>0</v>
      </c>
      <c r="BX33" s="72">
        <f t="shared" ref="BX33:CV33" si="28">SUM(BX34:BX35)</f>
        <v>0</v>
      </c>
      <c r="BY33" s="72">
        <f t="shared" si="28"/>
        <v>0</v>
      </c>
      <c r="BZ33" s="72">
        <f t="shared" si="28"/>
        <v>0</v>
      </c>
      <c r="CA33" s="72">
        <f t="shared" si="28"/>
        <v>0</v>
      </c>
      <c r="CB33" s="72">
        <f t="shared" si="28"/>
        <v>0</v>
      </c>
      <c r="CC33" s="72">
        <f t="shared" si="28"/>
        <v>0</v>
      </c>
      <c r="CD33" s="72">
        <f t="shared" si="28"/>
        <v>0</v>
      </c>
      <c r="CE33" s="72">
        <f t="shared" si="28"/>
        <v>0</v>
      </c>
      <c r="CF33" s="72">
        <f t="shared" si="28"/>
        <v>0</v>
      </c>
      <c r="CG33" s="73">
        <f>SUM(CG34:CG35)</f>
        <v>0</v>
      </c>
      <c r="CH33" s="8"/>
      <c r="CI33" s="19"/>
      <c r="CJ33" s="20"/>
      <c r="CM33" s="51"/>
    </row>
    <row r="34" spans="1:98" ht="14.1" customHeight="1" x14ac:dyDescent="0.3">
      <c r="A34" s="52">
        <f t="shared" si="10"/>
        <v>34</v>
      </c>
      <c r="B34" s="69"/>
      <c r="C34" s="69"/>
      <c r="D34" s="69"/>
      <c r="E34" s="69"/>
      <c r="F34" s="85"/>
      <c r="G34" s="69" t="s">
        <v>37</v>
      </c>
      <c r="H34" s="88" t="s">
        <v>49</v>
      </c>
      <c r="I34" s="69"/>
      <c r="J34" s="59">
        <f t="shared" si="11"/>
        <v>29482.400000000001</v>
      </c>
      <c r="K34" s="89"/>
      <c r="L34" s="89">
        <v>29482.400000000001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90"/>
      <c r="CH34" s="58"/>
      <c r="CI34" s="10"/>
      <c r="CJ34" s="11"/>
      <c r="CK34" s="51"/>
      <c r="CM34" s="51">
        <f t="shared" ref="CM34:CM43" si="29">IF(J34&gt;0,1,0)</f>
        <v>1</v>
      </c>
    </row>
    <row r="35" spans="1:98" s="51" customFormat="1" ht="14.1" customHeight="1" x14ac:dyDescent="0.3">
      <c r="A35" s="52">
        <f t="shared" si="10"/>
        <v>35</v>
      </c>
      <c r="B35" s="69"/>
      <c r="C35" s="69"/>
      <c r="D35" s="69"/>
      <c r="E35" s="69"/>
      <c r="F35" s="85"/>
      <c r="G35" s="69" t="s">
        <v>50</v>
      </c>
      <c r="H35" s="88" t="s">
        <v>51</v>
      </c>
      <c r="I35" s="69"/>
      <c r="J35" s="59">
        <f t="shared" si="11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58"/>
      <c r="CI35" s="10"/>
      <c r="CJ35" s="11"/>
      <c r="CM35" s="51">
        <f t="shared" si="29"/>
        <v>0</v>
      </c>
    </row>
    <row r="36" spans="1:98" ht="14.1" customHeight="1" x14ac:dyDescent="0.3">
      <c r="A36" s="52">
        <f t="shared" si="10"/>
        <v>36</v>
      </c>
      <c r="B36" s="69"/>
      <c r="C36" s="69"/>
      <c r="D36" s="69"/>
      <c r="E36" s="67" t="s">
        <v>17</v>
      </c>
      <c r="F36" s="85" t="s">
        <v>30</v>
      </c>
      <c r="G36" s="69"/>
      <c r="H36" s="69"/>
      <c r="I36" s="69"/>
      <c r="J36" s="59">
        <f t="shared" si="11"/>
        <v>255255.31</v>
      </c>
      <c r="K36" s="83">
        <f>SUM(K40,K37)</f>
        <v>0</v>
      </c>
      <c r="L36" s="83">
        <f t="shared" ref="L36:BW36" si="30">SUM(L40,L37)</f>
        <v>0</v>
      </c>
      <c r="M36" s="83">
        <f t="shared" si="30"/>
        <v>0</v>
      </c>
      <c r="N36" s="83">
        <f t="shared" si="30"/>
        <v>0</v>
      </c>
      <c r="O36" s="83">
        <f t="shared" si="30"/>
        <v>0</v>
      </c>
      <c r="P36" s="83">
        <f t="shared" si="30"/>
        <v>0</v>
      </c>
      <c r="Q36" s="83">
        <f t="shared" si="30"/>
        <v>0</v>
      </c>
      <c r="R36" s="83">
        <f t="shared" si="30"/>
        <v>0</v>
      </c>
      <c r="S36" s="83">
        <f t="shared" si="30"/>
        <v>0</v>
      </c>
      <c r="T36" s="83">
        <f t="shared" si="30"/>
        <v>50624.58</v>
      </c>
      <c r="U36" s="83">
        <f t="shared" si="30"/>
        <v>200911.76</v>
      </c>
      <c r="V36" s="83">
        <f t="shared" si="30"/>
        <v>0</v>
      </c>
      <c r="W36" s="83">
        <f t="shared" si="30"/>
        <v>0</v>
      </c>
      <c r="X36" s="83">
        <f t="shared" si="30"/>
        <v>0</v>
      </c>
      <c r="Y36" s="83">
        <f t="shared" si="30"/>
        <v>1354.9</v>
      </c>
      <c r="Z36" s="83">
        <f t="shared" si="30"/>
        <v>0</v>
      </c>
      <c r="AA36" s="83">
        <f t="shared" si="30"/>
        <v>0</v>
      </c>
      <c r="AB36" s="83">
        <f t="shared" si="30"/>
        <v>319.83</v>
      </c>
      <c r="AC36" s="83">
        <f t="shared" si="30"/>
        <v>0</v>
      </c>
      <c r="AD36" s="83">
        <f t="shared" si="30"/>
        <v>2044.24</v>
      </c>
      <c r="AE36" s="83">
        <f t="shared" si="30"/>
        <v>0</v>
      </c>
      <c r="AF36" s="83">
        <f t="shared" si="30"/>
        <v>0</v>
      </c>
      <c r="AG36" s="83">
        <f t="shared" si="30"/>
        <v>0</v>
      </c>
      <c r="AH36" s="83">
        <f t="shared" si="30"/>
        <v>0</v>
      </c>
      <c r="AI36" s="83">
        <f t="shared" si="30"/>
        <v>0</v>
      </c>
      <c r="AJ36" s="83">
        <f t="shared" si="30"/>
        <v>0</v>
      </c>
      <c r="AK36" s="83">
        <f t="shared" si="30"/>
        <v>0</v>
      </c>
      <c r="AL36" s="83">
        <f t="shared" si="30"/>
        <v>0</v>
      </c>
      <c r="AM36" s="83">
        <f t="shared" si="30"/>
        <v>0</v>
      </c>
      <c r="AN36" s="83">
        <f t="shared" si="30"/>
        <v>0</v>
      </c>
      <c r="AO36" s="83">
        <f t="shared" si="30"/>
        <v>0</v>
      </c>
      <c r="AP36" s="83">
        <f t="shared" si="30"/>
        <v>0</v>
      </c>
      <c r="AQ36" s="83">
        <f t="shared" si="30"/>
        <v>0</v>
      </c>
      <c r="AR36" s="83">
        <f t="shared" si="30"/>
        <v>0</v>
      </c>
      <c r="AS36" s="83">
        <f t="shared" si="30"/>
        <v>0</v>
      </c>
      <c r="AT36" s="83">
        <f t="shared" si="30"/>
        <v>0</v>
      </c>
      <c r="AU36" s="83">
        <f t="shared" si="30"/>
        <v>0</v>
      </c>
      <c r="AV36" s="83">
        <f t="shared" si="30"/>
        <v>0</v>
      </c>
      <c r="AW36" s="83">
        <f t="shared" si="30"/>
        <v>0</v>
      </c>
      <c r="AX36" s="83">
        <f t="shared" si="30"/>
        <v>0</v>
      </c>
      <c r="AY36" s="83">
        <f t="shared" si="30"/>
        <v>0</v>
      </c>
      <c r="AZ36" s="83">
        <f t="shared" si="30"/>
        <v>0</v>
      </c>
      <c r="BA36" s="83">
        <f t="shared" si="30"/>
        <v>0</v>
      </c>
      <c r="BB36" s="83">
        <f t="shared" si="30"/>
        <v>0</v>
      </c>
      <c r="BC36" s="83">
        <f t="shared" si="30"/>
        <v>0</v>
      </c>
      <c r="BD36" s="83">
        <f t="shared" si="30"/>
        <v>0</v>
      </c>
      <c r="BE36" s="83">
        <f t="shared" si="30"/>
        <v>0</v>
      </c>
      <c r="BF36" s="83">
        <f t="shared" si="30"/>
        <v>0</v>
      </c>
      <c r="BG36" s="83">
        <f t="shared" si="30"/>
        <v>0</v>
      </c>
      <c r="BH36" s="83">
        <f t="shared" si="30"/>
        <v>0</v>
      </c>
      <c r="BI36" s="83">
        <f t="shared" si="30"/>
        <v>0</v>
      </c>
      <c r="BJ36" s="83">
        <f t="shared" si="30"/>
        <v>0</v>
      </c>
      <c r="BK36" s="83">
        <f t="shared" si="30"/>
        <v>0</v>
      </c>
      <c r="BL36" s="83">
        <f t="shared" si="30"/>
        <v>0</v>
      </c>
      <c r="BM36" s="83">
        <f t="shared" si="30"/>
        <v>0</v>
      </c>
      <c r="BN36" s="83">
        <f t="shared" si="30"/>
        <v>0</v>
      </c>
      <c r="BO36" s="83">
        <f t="shared" si="30"/>
        <v>0</v>
      </c>
      <c r="BP36" s="83">
        <f t="shared" si="30"/>
        <v>0</v>
      </c>
      <c r="BQ36" s="83">
        <f t="shared" si="30"/>
        <v>0</v>
      </c>
      <c r="BR36" s="83">
        <f t="shared" si="30"/>
        <v>0</v>
      </c>
      <c r="BS36" s="83">
        <f t="shared" si="30"/>
        <v>0</v>
      </c>
      <c r="BT36" s="83">
        <f t="shared" si="30"/>
        <v>0</v>
      </c>
      <c r="BU36" s="83">
        <f t="shared" si="30"/>
        <v>0</v>
      </c>
      <c r="BV36" s="83">
        <f t="shared" si="30"/>
        <v>0</v>
      </c>
      <c r="BW36" s="83">
        <f t="shared" si="30"/>
        <v>0</v>
      </c>
      <c r="BX36" s="83">
        <f t="shared" ref="BX36:CV36" si="31">SUM(BX40,BX37)</f>
        <v>0</v>
      </c>
      <c r="BY36" s="83">
        <f t="shared" si="31"/>
        <v>0</v>
      </c>
      <c r="BZ36" s="83">
        <f t="shared" si="31"/>
        <v>0</v>
      </c>
      <c r="CA36" s="83">
        <f t="shared" si="31"/>
        <v>0</v>
      </c>
      <c r="CB36" s="83">
        <f t="shared" si="31"/>
        <v>0</v>
      </c>
      <c r="CC36" s="83">
        <f t="shared" si="31"/>
        <v>0</v>
      </c>
      <c r="CD36" s="83">
        <f t="shared" si="31"/>
        <v>0</v>
      </c>
      <c r="CE36" s="83">
        <f t="shared" si="31"/>
        <v>0</v>
      </c>
      <c r="CF36" s="83">
        <f t="shared" si="31"/>
        <v>0</v>
      </c>
      <c r="CG36" s="84">
        <f>SUM(CG40,CG37)</f>
        <v>0</v>
      </c>
      <c r="CH36" s="58"/>
      <c r="CI36" s="10"/>
      <c r="CJ36" s="11"/>
      <c r="CK36" s="51"/>
      <c r="CL36" s="51"/>
      <c r="CM36" s="51">
        <f t="shared" si="29"/>
        <v>1</v>
      </c>
      <c r="CN36" s="51"/>
      <c r="CO36" s="51"/>
      <c r="CP36" s="51"/>
      <c r="CQ36" s="51"/>
      <c r="CR36" s="51"/>
      <c r="CS36" s="51"/>
      <c r="CT36" s="51"/>
    </row>
    <row r="37" spans="1:98" ht="14.1" customHeight="1" x14ac:dyDescent="0.3">
      <c r="A37" s="52">
        <f t="shared" si="10"/>
        <v>37</v>
      </c>
      <c r="B37" s="69"/>
      <c r="C37" s="69"/>
      <c r="D37" s="69"/>
      <c r="E37" s="69"/>
      <c r="F37" s="85" t="s">
        <v>35</v>
      </c>
      <c r="G37" s="86" t="s">
        <v>36</v>
      </c>
      <c r="H37" s="69"/>
      <c r="I37" s="69"/>
      <c r="J37" s="59">
        <f t="shared" si="11"/>
        <v>255255.31</v>
      </c>
      <c r="K37" s="83">
        <f>SUM(K38:K39)</f>
        <v>0</v>
      </c>
      <c r="L37" s="83">
        <f t="shared" ref="L37:BW37" si="32">SUM(L38:L39)</f>
        <v>0</v>
      </c>
      <c r="M37" s="83">
        <f t="shared" si="32"/>
        <v>0</v>
      </c>
      <c r="N37" s="83">
        <f t="shared" si="32"/>
        <v>0</v>
      </c>
      <c r="O37" s="83">
        <f t="shared" si="32"/>
        <v>0</v>
      </c>
      <c r="P37" s="83">
        <f t="shared" si="32"/>
        <v>0</v>
      </c>
      <c r="Q37" s="83">
        <f t="shared" si="32"/>
        <v>0</v>
      </c>
      <c r="R37" s="83">
        <f t="shared" si="32"/>
        <v>0</v>
      </c>
      <c r="S37" s="83">
        <f t="shared" si="32"/>
        <v>0</v>
      </c>
      <c r="T37" s="83">
        <f t="shared" si="32"/>
        <v>50624.58</v>
      </c>
      <c r="U37" s="83">
        <f t="shared" si="32"/>
        <v>200911.76</v>
      </c>
      <c r="V37" s="83">
        <f t="shared" si="32"/>
        <v>0</v>
      </c>
      <c r="W37" s="83">
        <f t="shared" si="32"/>
        <v>0</v>
      </c>
      <c r="X37" s="83">
        <f t="shared" si="32"/>
        <v>0</v>
      </c>
      <c r="Y37" s="83">
        <f t="shared" si="32"/>
        <v>1354.9</v>
      </c>
      <c r="Z37" s="83">
        <f t="shared" si="32"/>
        <v>0</v>
      </c>
      <c r="AA37" s="83">
        <f t="shared" si="32"/>
        <v>0</v>
      </c>
      <c r="AB37" s="83">
        <f t="shared" si="32"/>
        <v>319.83</v>
      </c>
      <c r="AC37" s="83">
        <f t="shared" si="32"/>
        <v>0</v>
      </c>
      <c r="AD37" s="83">
        <f t="shared" si="32"/>
        <v>2044.24</v>
      </c>
      <c r="AE37" s="83">
        <f t="shared" si="32"/>
        <v>0</v>
      </c>
      <c r="AF37" s="83">
        <f t="shared" si="32"/>
        <v>0</v>
      </c>
      <c r="AG37" s="83">
        <f t="shared" si="32"/>
        <v>0</v>
      </c>
      <c r="AH37" s="83">
        <f t="shared" si="32"/>
        <v>0</v>
      </c>
      <c r="AI37" s="83">
        <f t="shared" si="32"/>
        <v>0</v>
      </c>
      <c r="AJ37" s="83">
        <f t="shared" si="32"/>
        <v>0</v>
      </c>
      <c r="AK37" s="83">
        <f t="shared" si="32"/>
        <v>0</v>
      </c>
      <c r="AL37" s="83">
        <f t="shared" si="32"/>
        <v>0</v>
      </c>
      <c r="AM37" s="83">
        <f t="shared" si="32"/>
        <v>0</v>
      </c>
      <c r="AN37" s="83">
        <f t="shared" si="32"/>
        <v>0</v>
      </c>
      <c r="AO37" s="83">
        <f t="shared" si="32"/>
        <v>0</v>
      </c>
      <c r="AP37" s="83">
        <f t="shared" si="32"/>
        <v>0</v>
      </c>
      <c r="AQ37" s="83">
        <f t="shared" si="32"/>
        <v>0</v>
      </c>
      <c r="AR37" s="83">
        <f t="shared" si="32"/>
        <v>0</v>
      </c>
      <c r="AS37" s="83">
        <f t="shared" si="32"/>
        <v>0</v>
      </c>
      <c r="AT37" s="83">
        <f t="shared" si="32"/>
        <v>0</v>
      </c>
      <c r="AU37" s="83">
        <f t="shared" si="32"/>
        <v>0</v>
      </c>
      <c r="AV37" s="83">
        <f t="shared" si="32"/>
        <v>0</v>
      </c>
      <c r="AW37" s="83">
        <f t="shared" si="32"/>
        <v>0</v>
      </c>
      <c r="AX37" s="83">
        <f t="shared" si="32"/>
        <v>0</v>
      </c>
      <c r="AY37" s="83">
        <f t="shared" si="32"/>
        <v>0</v>
      </c>
      <c r="AZ37" s="83">
        <f t="shared" si="32"/>
        <v>0</v>
      </c>
      <c r="BA37" s="83">
        <f t="shared" si="32"/>
        <v>0</v>
      </c>
      <c r="BB37" s="83">
        <f t="shared" si="32"/>
        <v>0</v>
      </c>
      <c r="BC37" s="83">
        <f t="shared" si="32"/>
        <v>0</v>
      </c>
      <c r="BD37" s="83">
        <f t="shared" si="32"/>
        <v>0</v>
      </c>
      <c r="BE37" s="83">
        <f t="shared" si="32"/>
        <v>0</v>
      </c>
      <c r="BF37" s="83">
        <f t="shared" si="32"/>
        <v>0</v>
      </c>
      <c r="BG37" s="83">
        <f t="shared" si="32"/>
        <v>0</v>
      </c>
      <c r="BH37" s="83">
        <f t="shared" si="32"/>
        <v>0</v>
      </c>
      <c r="BI37" s="83">
        <f t="shared" si="32"/>
        <v>0</v>
      </c>
      <c r="BJ37" s="83">
        <f t="shared" si="32"/>
        <v>0</v>
      </c>
      <c r="BK37" s="83">
        <f t="shared" si="32"/>
        <v>0</v>
      </c>
      <c r="BL37" s="83">
        <f t="shared" si="32"/>
        <v>0</v>
      </c>
      <c r="BM37" s="83">
        <f t="shared" si="32"/>
        <v>0</v>
      </c>
      <c r="BN37" s="83">
        <f t="shared" si="32"/>
        <v>0</v>
      </c>
      <c r="BO37" s="83">
        <f t="shared" si="32"/>
        <v>0</v>
      </c>
      <c r="BP37" s="83">
        <f t="shared" si="32"/>
        <v>0</v>
      </c>
      <c r="BQ37" s="83">
        <f t="shared" si="32"/>
        <v>0</v>
      </c>
      <c r="BR37" s="83">
        <f t="shared" si="32"/>
        <v>0</v>
      </c>
      <c r="BS37" s="83">
        <f t="shared" si="32"/>
        <v>0</v>
      </c>
      <c r="BT37" s="83">
        <f t="shared" si="32"/>
        <v>0</v>
      </c>
      <c r="BU37" s="83">
        <f t="shared" si="32"/>
        <v>0</v>
      </c>
      <c r="BV37" s="83">
        <f t="shared" si="32"/>
        <v>0</v>
      </c>
      <c r="BW37" s="83">
        <f t="shared" si="32"/>
        <v>0</v>
      </c>
      <c r="BX37" s="83">
        <f t="shared" ref="BX37:CV37" si="33">SUM(BX38:BX39)</f>
        <v>0</v>
      </c>
      <c r="BY37" s="83">
        <f t="shared" si="33"/>
        <v>0</v>
      </c>
      <c r="BZ37" s="83">
        <f t="shared" si="33"/>
        <v>0</v>
      </c>
      <c r="CA37" s="83">
        <f t="shared" si="33"/>
        <v>0</v>
      </c>
      <c r="CB37" s="83">
        <f t="shared" si="33"/>
        <v>0</v>
      </c>
      <c r="CC37" s="83">
        <f t="shared" si="33"/>
        <v>0</v>
      </c>
      <c r="CD37" s="83">
        <f t="shared" si="33"/>
        <v>0</v>
      </c>
      <c r="CE37" s="83">
        <f t="shared" si="33"/>
        <v>0</v>
      </c>
      <c r="CF37" s="83">
        <f t="shared" si="33"/>
        <v>0</v>
      </c>
      <c r="CG37" s="84">
        <f>SUM(CG38:CG39)</f>
        <v>0</v>
      </c>
      <c r="CH37" s="58"/>
      <c r="CI37" s="10"/>
      <c r="CJ37" s="11"/>
      <c r="CK37" s="51"/>
      <c r="CL37" s="51"/>
      <c r="CM37" s="51">
        <f t="shared" si="29"/>
        <v>1</v>
      </c>
      <c r="CN37" s="51"/>
      <c r="CO37" s="51"/>
      <c r="CP37" s="51"/>
      <c r="CQ37" s="51"/>
      <c r="CR37" s="51"/>
      <c r="CS37" s="51"/>
      <c r="CT37" s="51"/>
    </row>
    <row r="38" spans="1:98" ht="14.1" customHeight="1" x14ac:dyDescent="0.3">
      <c r="A38" s="52">
        <f t="shared" si="10"/>
        <v>38</v>
      </c>
      <c r="B38" s="69"/>
      <c r="C38" s="69"/>
      <c r="D38" s="69"/>
      <c r="E38" s="69"/>
      <c r="F38" s="74"/>
      <c r="G38" s="69" t="s">
        <v>37</v>
      </c>
      <c r="H38" s="88" t="s">
        <v>52</v>
      </c>
      <c r="I38" s="88"/>
      <c r="J38" s="59">
        <f t="shared" si="11"/>
        <v>255255.31</v>
      </c>
      <c r="K38" s="70"/>
      <c r="L38" s="70"/>
      <c r="M38" s="70"/>
      <c r="N38" s="70"/>
      <c r="O38" s="70"/>
      <c r="P38" s="70"/>
      <c r="Q38" s="70"/>
      <c r="R38" s="70"/>
      <c r="S38" s="70"/>
      <c r="T38" s="70">
        <v>50624.58</v>
      </c>
      <c r="U38" s="70">
        <v>200911.76</v>
      </c>
      <c r="V38" s="70"/>
      <c r="W38" s="70"/>
      <c r="X38" s="70"/>
      <c r="Y38" s="70">
        <v>1354.9</v>
      </c>
      <c r="Z38" s="70"/>
      <c r="AA38" s="70"/>
      <c r="AB38" s="70">
        <v>319.83</v>
      </c>
      <c r="AC38" s="70"/>
      <c r="AD38" s="70">
        <v>2044.24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8"/>
      <c r="CI38" s="19"/>
      <c r="CJ38" s="20"/>
      <c r="CM38" s="51">
        <f t="shared" si="29"/>
        <v>1</v>
      </c>
    </row>
    <row r="39" spans="1:98" ht="14.1" customHeight="1" x14ac:dyDescent="0.3">
      <c r="A39" s="52">
        <f t="shared" si="10"/>
        <v>39</v>
      </c>
      <c r="B39" s="69"/>
      <c r="C39" s="69"/>
      <c r="D39" s="69"/>
      <c r="E39" s="69"/>
      <c r="F39" s="74"/>
      <c r="G39" s="69" t="s">
        <v>50</v>
      </c>
      <c r="H39" s="88" t="s">
        <v>53</v>
      </c>
      <c r="I39" s="88"/>
      <c r="J39" s="59">
        <f t="shared" si="11"/>
        <v>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8"/>
      <c r="CI39" s="19"/>
      <c r="CJ39" s="20"/>
      <c r="CM39" s="51">
        <f t="shared" si="29"/>
        <v>0</v>
      </c>
    </row>
    <row r="40" spans="1:98" ht="14.1" customHeight="1" x14ac:dyDescent="0.3">
      <c r="A40" s="52">
        <f t="shared" si="10"/>
        <v>40</v>
      </c>
      <c r="B40" s="69"/>
      <c r="C40" s="69"/>
      <c r="D40" s="69"/>
      <c r="E40" s="69"/>
      <c r="F40" s="85" t="s">
        <v>47</v>
      </c>
      <c r="G40" s="86" t="s">
        <v>48</v>
      </c>
      <c r="H40" s="69"/>
      <c r="I40" s="69"/>
      <c r="J40" s="59">
        <f t="shared" si="11"/>
        <v>0</v>
      </c>
      <c r="K40" s="83">
        <f>SUM(K41:K42)</f>
        <v>0</v>
      </c>
      <c r="L40" s="83">
        <f t="shared" ref="L40:BW40" si="34">SUM(L41:L42)</f>
        <v>0</v>
      </c>
      <c r="M40" s="83">
        <f t="shared" si="34"/>
        <v>0</v>
      </c>
      <c r="N40" s="83">
        <f t="shared" si="34"/>
        <v>0</v>
      </c>
      <c r="O40" s="83">
        <f t="shared" si="34"/>
        <v>0</v>
      </c>
      <c r="P40" s="83">
        <f t="shared" si="34"/>
        <v>0</v>
      </c>
      <c r="Q40" s="83">
        <f t="shared" si="34"/>
        <v>0</v>
      </c>
      <c r="R40" s="83">
        <f t="shared" si="34"/>
        <v>0</v>
      </c>
      <c r="S40" s="83">
        <f t="shared" si="34"/>
        <v>0</v>
      </c>
      <c r="T40" s="83">
        <f t="shared" si="34"/>
        <v>0</v>
      </c>
      <c r="U40" s="83">
        <f t="shared" si="34"/>
        <v>0</v>
      </c>
      <c r="V40" s="83">
        <f t="shared" si="34"/>
        <v>0</v>
      </c>
      <c r="W40" s="83">
        <f t="shared" si="34"/>
        <v>0</v>
      </c>
      <c r="X40" s="83">
        <f t="shared" si="34"/>
        <v>0</v>
      </c>
      <c r="Y40" s="83">
        <f t="shared" si="34"/>
        <v>0</v>
      </c>
      <c r="Z40" s="83">
        <f t="shared" si="34"/>
        <v>0</v>
      </c>
      <c r="AA40" s="83">
        <f t="shared" si="34"/>
        <v>0</v>
      </c>
      <c r="AB40" s="83">
        <f t="shared" si="34"/>
        <v>0</v>
      </c>
      <c r="AC40" s="83">
        <f t="shared" si="34"/>
        <v>0</v>
      </c>
      <c r="AD40" s="83">
        <f t="shared" si="34"/>
        <v>0</v>
      </c>
      <c r="AE40" s="83">
        <f t="shared" si="34"/>
        <v>0</v>
      </c>
      <c r="AF40" s="83">
        <f t="shared" si="34"/>
        <v>0</v>
      </c>
      <c r="AG40" s="83">
        <f t="shared" si="34"/>
        <v>0</v>
      </c>
      <c r="AH40" s="83">
        <f t="shared" si="34"/>
        <v>0</v>
      </c>
      <c r="AI40" s="83">
        <f t="shared" si="34"/>
        <v>0</v>
      </c>
      <c r="AJ40" s="83">
        <f t="shared" si="34"/>
        <v>0</v>
      </c>
      <c r="AK40" s="83">
        <f t="shared" si="34"/>
        <v>0</v>
      </c>
      <c r="AL40" s="83">
        <f t="shared" si="34"/>
        <v>0</v>
      </c>
      <c r="AM40" s="83">
        <f t="shared" si="34"/>
        <v>0</v>
      </c>
      <c r="AN40" s="83">
        <f t="shared" si="34"/>
        <v>0</v>
      </c>
      <c r="AO40" s="83">
        <f t="shared" si="34"/>
        <v>0</v>
      </c>
      <c r="AP40" s="83">
        <f t="shared" si="34"/>
        <v>0</v>
      </c>
      <c r="AQ40" s="83">
        <f t="shared" si="34"/>
        <v>0</v>
      </c>
      <c r="AR40" s="83">
        <f t="shared" si="34"/>
        <v>0</v>
      </c>
      <c r="AS40" s="83">
        <f t="shared" si="34"/>
        <v>0</v>
      </c>
      <c r="AT40" s="83">
        <f t="shared" si="34"/>
        <v>0</v>
      </c>
      <c r="AU40" s="83">
        <f t="shared" si="34"/>
        <v>0</v>
      </c>
      <c r="AV40" s="83">
        <f t="shared" si="34"/>
        <v>0</v>
      </c>
      <c r="AW40" s="83">
        <f t="shared" si="34"/>
        <v>0</v>
      </c>
      <c r="AX40" s="83">
        <f t="shared" si="34"/>
        <v>0</v>
      </c>
      <c r="AY40" s="83">
        <f t="shared" si="34"/>
        <v>0</v>
      </c>
      <c r="AZ40" s="83">
        <f t="shared" si="34"/>
        <v>0</v>
      </c>
      <c r="BA40" s="83">
        <f t="shared" si="34"/>
        <v>0</v>
      </c>
      <c r="BB40" s="83">
        <f t="shared" si="34"/>
        <v>0</v>
      </c>
      <c r="BC40" s="83">
        <f t="shared" si="34"/>
        <v>0</v>
      </c>
      <c r="BD40" s="83">
        <f t="shared" si="34"/>
        <v>0</v>
      </c>
      <c r="BE40" s="83">
        <f t="shared" si="34"/>
        <v>0</v>
      </c>
      <c r="BF40" s="83">
        <f t="shared" si="34"/>
        <v>0</v>
      </c>
      <c r="BG40" s="83">
        <f t="shared" si="34"/>
        <v>0</v>
      </c>
      <c r="BH40" s="83">
        <f t="shared" si="34"/>
        <v>0</v>
      </c>
      <c r="BI40" s="83">
        <f t="shared" si="34"/>
        <v>0</v>
      </c>
      <c r="BJ40" s="83">
        <f t="shared" si="34"/>
        <v>0</v>
      </c>
      <c r="BK40" s="83">
        <f t="shared" si="34"/>
        <v>0</v>
      </c>
      <c r="BL40" s="83">
        <f t="shared" si="34"/>
        <v>0</v>
      </c>
      <c r="BM40" s="83">
        <f t="shared" si="34"/>
        <v>0</v>
      </c>
      <c r="BN40" s="83">
        <f t="shared" si="34"/>
        <v>0</v>
      </c>
      <c r="BO40" s="83">
        <f t="shared" si="34"/>
        <v>0</v>
      </c>
      <c r="BP40" s="83">
        <f t="shared" si="34"/>
        <v>0</v>
      </c>
      <c r="BQ40" s="83">
        <f t="shared" si="34"/>
        <v>0</v>
      </c>
      <c r="BR40" s="83">
        <f t="shared" si="34"/>
        <v>0</v>
      </c>
      <c r="BS40" s="83">
        <f t="shared" si="34"/>
        <v>0</v>
      </c>
      <c r="BT40" s="83">
        <f t="shared" si="34"/>
        <v>0</v>
      </c>
      <c r="BU40" s="83">
        <f t="shared" si="34"/>
        <v>0</v>
      </c>
      <c r="BV40" s="83">
        <f t="shared" si="34"/>
        <v>0</v>
      </c>
      <c r="BW40" s="83">
        <f t="shared" si="34"/>
        <v>0</v>
      </c>
      <c r="BX40" s="83">
        <f t="shared" ref="BX40:CV40" si="35">SUM(BX41:BX42)</f>
        <v>0</v>
      </c>
      <c r="BY40" s="83">
        <f t="shared" si="35"/>
        <v>0</v>
      </c>
      <c r="BZ40" s="83">
        <f t="shared" si="35"/>
        <v>0</v>
      </c>
      <c r="CA40" s="83">
        <f t="shared" si="35"/>
        <v>0</v>
      </c>
      <c r="CB40" s="83">
        <f t="shared" si="35"/>
        <v>0</v>
      </c>
      <c r="CC40" s="83">
        <f t="shared" si="35"/>
        <v>0</v>
      </c>
      <c r="CD40" s="83">
        <f t="shared" si="35"/>
        <v>0</v>
      </c>
      <c r="CE40" s="83">
        <f t="shared" si="35"/>
        <v>0</v>
      </c>
      <c r="CF40" s="83">
        <f t="shared" si="35"/>
        <v>0</v>
      </c>
      <c r="CG40" s="84">
        <f>SUM(CG41:CG42)</f>
        <v>0</v>
      </c>
      <c r="CH40" s="58"/>
      <c r="CI40" s="10"/>
      <c r="CJ40" s="20"/>
      <c r="CM40" s="51">
        <f t="shared" si="29"/>
        <v>0</v>
      </c>
    </row>
    <row r="41" spans="1:98" ht="14.1" customHeight="1" x14ac:dyDescent="0.3">
      <c r="A41" s="52">
        <f t="shared" si="10"/>
        <v>41</v>
      </c>
      <c r="B41" s="69"/>
      <c r="C41" s="69"/>
      <c r="D41" s="69"/>
      <c r="E41" s="69"/>
      <c r="F41" s="74"/>
      <c r="G41" s="69" t="s">
        <v>37</v>
      </c>
      <c r="H41" s="88" t="s">
        <v>52</v>
      </c>
      <c r="I41" s="88"/>
      <c r="J41" s="59">
        <f t="shared" si="11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8"/>
      <c r="CI41" s="19"/>
      <c r="CJ41" s="20"/>
      <c r="CM41" s="51">
        <f t="shared" si="29"/>
        <v>0</v>
      </c>
    </row>
    <row r="42" spans="1:98" ht="14.1" customHeight="1" x14ac:dyDescent="0.3">
      <c r="A42" s="52">
        <f t="shared" si="10"/>
        <v>42</v>
      </c>
      <c r="B42" s="69"/>
      <c r="C42" s="69"/>
      <c r="D42" s="69"/>
      <c r="E42" s="69"/>
      <c r="F42" s="74"/>
      <c r="G42" s="69" t="s">
        <v>50</v>
      </c>
      <c r="H42" s="88" t="s">
        <v>53</v>
      </c>
      <c r="I42" s="88"/>
      <c r="J42" s="59">
        <f t="shared" si="11"/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8"/>
      <c r="CI42" s="19"/>
      <c r="CJ42" s="20"/>
      <c r="CM42" s="51">
        <f t="shared" si="29"/>
        <v>0</v>
      </c>
    </row>
    <row r="43" spans="1:98" s="12" customFormat="1" ht="12.95" customHeight="1" x14ac:dyDescent="0.3">
      <c r="A43" s="52">
        <f t="shared" si="10"/>
        <v>43</v>
      </c>
      <c r="B43" s="74"/>
      <c r="C43" s="74"/>
      <c r="D43" s="74"/>
      <c r="E43" s="74"/>
      <c r="F43" s="74"/>
      <c r="G43" s="74"/>
      <c r="H43" s="74"/>
      <c r="I43" s="75"/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8"/>
      <c r="CH43" s="8"/>
      <c r="CI43" s="19"/>
      <c r="CJ43" s="91"/>
      <c r="CM43" s="51">
        <f t="shared" si="29"/>
        <v>0</v>
      </c>
    </row>
    <row r="44" spans="1:98" s="12" customFormat="1" ht="12.95" customHeight="1" x14ac:dyDescent="0.3">
      <c r="A44" s="52">
        <f t="shared" si="10"/>
        <v>44</v>
      </c>
      <c r="B44" s="69"/>
      <c r="C44" s="69"/>
      <c r="D44" s="63" t="s">
        <v>29</v>
      </c>
      <c r="E44" s="64" t="s">
        <v>54</v>
      </c>
      <c r="F44" s="65"/>
      <c r="G44" s="66"/>
      <c r="H44" s="66"/>
      <c r="I44" s="66"/>
      <c r="J44" s="59">
        <f t="shared" si="11"/>
        <v>0</v>
      </c>
      <c r="K44" s="60">
        <f>SUM(K45,K76)</f>
        <v>0</v>
      </c>
      <c r="L44" s="60">
        <f t="shared" ref="L44:BW44" si="36">SUM(L45,L76)</f>
        <v>0</v>
      </c>
      <c r="M44" s="60">
        <f t="shared" si="36"/>
        <v>0</v>
      </c>
      <c r="N44" s="60">
        <f t="shared" si="36"/>
        <v>0</v>
      </c>
      <c r="O44" s="60">
        <f t="shared" si="36"/>
        <v>0</v>
      </c>
      <c r="P44" s="60">
        <f t="shared" si="36"/>
        <v>0</v>
      </c>
      <c r="Q44" s="60">
        <f t="shared" si="36"/>
        <v>0</v>
      </c>
      <c r="R44" s="60">
        <f t="shared" si="36"/>
        <v>0</v>
      </c>
      <c r="S44" s="60">
        <f t="shared" si="36"/>
        <v>0</v>
      </c>
      <c r="T44" s="60">
        <f t="shared" si="36"/>
        <v>0</v>
      </c>
      <c r="U44" s="60">
        <f t="shared" si="36"/>
        <v>0</v>
      </c>
      <c r="V44" s="60">
        <f t="shared" si="36"/>
        <v>0</v>
      </c>
      <c r="W44" s="60">
        <f t="shared" si="36"/>
        <v>0</v>
      </c>
      <c r="X44" s="60">
        <f t="shared" si="36"/>
        <v>0</v>
      </c>
      <c r="Y44" s="60">
        <f t="shared" si="36"/>
        <v>0</v>
      </c>
      <c r="Z44" s="60">
        <f t="shared" si="36"/>
        <v>0</v>
      </c>
      <c r="AA44" s="60">
        <f t="shared" si="36"/>
        <v>0</v>
      </c>
      <c r="AB44" s="60">
        <f t="shared" si="36"/>
        <v>0</v>
      </c>
      <c r="AC44" s="60">
        <f t="shared" si="36"/>
        <v>0</v>
      </c>
      <c r="AD44" s="60">
        <f t="shared" si="36"/>
        <v>0</v>
      </c>
      <c r="AE44" s="60">
        <f t="shared" si="36"/>
        <v>0</v>
      </c>
      <c r="AF44" s="60">
        <f t="shared" si="36"/>
        <v>0</v>
      </c>
      <c r="AG44" s="60">
        <f t="shared" si="36"/>
        <v>0</v>
      </c>
      <c r="AH44" s="60">
        <f t="shared" si="36"/>
        <v>0</v>
      </c>
      <c r="AI44" s="60">
        <f t="shared" si="36"/>
        <v>0</v>
      </c>
      <c r="AJ44" s="60">
        <f t="shared" si="36"/>
        <v>0</v>
      </c>
      <c r="AK44" s="60">
        <f t="shared" si="36"/>
        <v>0</v>
      </c>
      <c r="AL44" s="60">
        <f t="shared" si="36"/>
        <v>0</v>
      </c>
      <c r="AM44" s="60">
        <f t="shared" si="36"/>
        <v>0</v>
      </c>
      <c r="AN44" s="60">
        <f t="shared" si="36"/>
        <v>0</v>
      </c>
      <c r="AO44" s="60">
        <f t="shared" si="36"/>
        <v>0</v>
      </c>
      <c r="AP44" s="60">
        <f t="shared" si="36"/>
        <v>0</v>
      </c>
      <c r="AQ44" s="60">
        <f t="shared" si="36"/>
        <v>0</v>
      </c>
      <c r="AR44" s="60">
        <f t="shared" si="36"/>
        <v>0</v>
      </c>
      <c r="AS44" s="60">
        <f t="shared" si="36"/>
        <v>0</v>
      </c>
      <c r="AT44" s="60">
        <f t="shared" si="36"/>
        <v>0</v>
      </c>
      <c r="AU44" s="60">
        <f t="shared" si="36"/>
        <v>0</v>
      </c>
      <c r="AV44" s="60">
        <f t="shared" si="36"/>
        <v>0</v>
      </c>
      <c r="AW44" s="60">
        <f t="shared" si="36"/>
        <v>0</v>
      </c>
      <c r="AX44" s="60">
        <f t="shared" si="36"/>
        <v>0</v>
      </c>
      <c r="AY44" s="60">
        <f t="shared" si="36"/>
        <v>0</v>
      </c>
      <c r="AZ44" s="60">
        <f t="shared" si="36"/>
        <v>0</v>
      </c>
      <c r="BA44" s="60">
        <f t="shared" si="36"/>
        <v>0</v>
      </c>
      <c r="BB44" s="60">
        <f t="shared" si="36"/>
        <v>0</v>
      </c>
      <c r="BC44" s="60">
        <f t="shared" si="36"/>
        <v>0</v>
      </c>
      <c r="BD44" s="60">
        <f t="shared" si="36"/>
        <v>0</v>
      </c>
      <c r="BE44" s="60">
        <f t="shared" si="36"/>
        <v>0</v>
      </c>
      <c r="BF44" s="60">
        <f t="shared" si="36"/>
        <v>0</v>
      </c>
      <c r="BG44" s="60">
        <f t="shared" si="36"/>
        <v>0</v>
      </c>
      <c r="BH44" s="60">
        <f t="shared" si="36"/>
        <v>0</v>
      </c>
      <c r="BI44" s="60">
        <f t="shared" si="36"/>
        <v>0</v>
      </c>
      <c r="BJ44" s="60">
        <f t="shared" si="36"/>
        <v>0</v>
      </c>
      <c r="BK44" s="60">
        <f t="shared" si="36"/>
        <v>0</v>
      </c>
      <c r="BL44" s="60">
        <f t="shared" si="36"/>
        <v>0</v>
      </c>
      <c r="BM44" s="60">
        <f t="shared" si="36"/>
        <v>0</v>
      </c>
      <c r="BN44" s="60">
        <f t="shared" si="36"/>
        <v>0</v>
      </c>
      <c r="BO44" s="60">
        <f t="shared" si="36"/>
        <v>0</v>
      </c>
      <c r="BP44" s="60">
        <f t="shared" si="36"/>
        <v>0</v>
      </c>
      <c r="BQ44" s="60">
        <f t="shared" si="36"/>
        <v>0</v>
      </c>
      <c r="BR44" s="60">
        <f t="shared" si="36"/>
        <v>0</v>
      </c>
      <c r="BS44" s="60">
        <f t="shared" si="36"/>
        <v>0</v>
      </c>
      <c r="BT44" s="60">
        <f t="shared" si="36"/>
        <v>0</v>
      </c>
      <c r="BU44" s="60">
        <f t="shared" si="36"/>
        <v>0</v>
      </c>
      <c r="BV44" s="60">
        <f t="shared" si="36"/>
        <v>0</v>
      </c>
      <c r="BW44" s="60">
        <f t="shared" si="36"/>
        <v>0</v>
      </c>
      <c r="BX44" s="60">
        <f t="shared" ref="BX44:CV44" si="37">SUM(BX45,BX76)</f>
        <v>0</v>
      </c>
      <c r="BY44" s="60">
        <f t="shared" si="37"/>
        <v>0</v>
      </c>
      <c r="BZ44" s="60">
        <f t="shared" si="37"/>
        <v>0</v>
      </c>
      <c r="CA44" s="60">
        <f t="shared" si="37"/>
        <v>0</v>
      </c>
      <c r="CB44" s="60">
        <f t="shared" si="37"/>
        <v>0</v>
      </c>
      <c r="CC44" s="60">
        <f t="shared" si="37"/>
        <v>0</v>
      </c>
      <c r="CD44" s="60">
        <f t="shared" si="37"/>
        <v>0</v>
      </c>
      <c r="CE44" s="60">
        <f t="shared" si="37"/>
        <v>0</v>
      </c>
      <c r="CF44" s="60">
        <f t="shared" si="37"/>
        <v>0</v>
      </c>
      <c r="CG44" s="61">
        <f>SUM(CG45,CG76)</f>
        <v>0</v>
      </c>
      <c r="CH44" s="8"/>
      <c r="CI44" s="19"/>
      <c r="CJ44" s="91"/>
      <c r="CM44" s="51"/>
    </row>
    <row r="45" spans="1:98" s="12" customFormat="1" ht="12.95" customHeight="1" x14ac:dyDescent="0.3">
      <c r="A45" s="52">
        <f t="shared" si="10"/>
        <v>45</v>
      </c>
      <c r="B45" s="69"/>
      <c r="C45" s="69"/>
      <c r="D45" s="69"/>
      <c r="E45" s="67" t="s">
        <v>15</v>
      </c>
      <c r="F45" s="82" t="s">
        <v>14</v>
      </c>
      <c r="G45" s="69"/>
      <c r="H45" s="69"/>
      <c r="I45" s="69"/>
      <c r="J45" s="59">
        <f t="shared" si="11"/>
        <v>0</v>
      </c>
      <c r="K45" s="60">
        <f>SUM(K46,K59)</f>
        <v>0</v>
      </c>
      <c r="L45" s="60">
        <f t="shared" ref="L45:BW45" si="38">SUM(L46,L59)</f>
        <v>0</v>
      </c>
      <c r="M45" s="60">
        <f t="shared" si="38"/>
        <v>0</v>
      </c>
      <c r="N45" s="60">
        <f t="shared" si="38"/>
        <v>0</v>
      </c>
      <c r="O45" s="60">
        <f t="shared" si="38"/>
        <v>0</v>
      </c>
      <c r="P45" s="60">
        <f t="shared" si="38"/>
        <v>0</v>
      </c>
      <c r="Q45" s="60">
        <f t="shared" si="38"/>
        <v>0</v>
      </c>
      <c r="R45" s="60">
        <f t="shared" si="38"/>
        <v>0</v>
      </c>
      <c r="S45" s="60">
        <f t="shared" si="38"/>
        <v>0</v>
      </c>
      <c r="T45" s="60">
        <f t="shared" si="38"/>
        <v>0</v>
      </c>
      <c r="U45" s="60">
        <f t="shared" si="38"/>
        <v>0</v>
      </c>
      <c r="V45" s="60">
        <f t="shared" si="38"/>
        <v>0</v>
      </c>
      <c r="W45" s="60">
        <f t="shared" si="38"/>
        <v>0</v>
      </c>
      <c r="X45" s="60">
        <f t="shared" si="38"/>
        <v>0</v>
      </c>
      <c r="Y45" s="60">
        <f t="shared" si="38"/>
        <v>0</v>
      </c>
      <c r="Z45" s="60">
        <f t="shared" si="38"/>
        <v>0</v>
      </c>
      <c r="AA45" s="60">
        <f t="shared" si="38"/>
        <v>0</v>
      </c>
      <c r="AB45" s="60">
        <f t="shared" si="38"/>
        <v>0</v>
      </c>
      <c r="AC45" s="60">
        <f t="shared" si="38"/>
        <v>0</v>
      </c>
      <c r="AD45" s="60">
        <f t="shared" si="38"/>
        <v>0</v>
      </c>
      <c r="AE45" s="60">
        <f t="shared" si="38"/>
        <v>0</v>
      </c>
      <c r="AF45" s="60">
        <f t="shared" si="38"/>
        <v>0</v>
      </c>
      <c r="AG45" s="60">
        <f t="shared" si="38"/>
        <v>0</v>
      </c>
      <c r="AH45" s="60">
        <f t="shared" si="38"/>
        <v>0</v>
      </c>
      <c r="AI45" s="60">
        <f t="shared" si="38"/>
        <v>0</v>
      </c>
      <c r="AJ45" s="60">
        <f t="shared" si="38"/>
        <v>0</v>
      </c>
      <c r="AK45" s="60">
        <f t="shared" si="38"/>
        <v>0</v>
      </c>
      <c r="AL45" s="60">
        <f t="shared" si="38"/>
        <v>0</v>
      </c>
      <c r="AM45" s="60">
        <f t="shared" si="38"/>
        <v>0</v>
      </c>
      <c r="AN45" s="60">
        <f t="shared" si="38"/>
        <v>0</v>
      </c>
      <c r="AO45" s="60">
        <f t="shared" si="38"/>
        <v>0</v>
      </c>
      <c r="AP45" s="60">
        <f t="shared" si="38"/>
        <v>0</v>
      </c>
      <c r="AQ45" s="60">
        <f t="shared" si="38"/>
        <v>0</v>
      </c>
      <c r="AR45" s="60">
        <f t="shared" si="38"/>
        <v>0</v>
      </c>
      <c r="AS45" s="60">
        <f t="shared" si="38"/>
        <v>0</v>
      </c>
      <c r="AT45" s="60">
        <f t="shared" si="38"/>
        <v>0</v>
      </c>
      <c r="AU45" s="60">
        <f t="shared" si="38"/>
        <v>0</v>
      </c>
      <c r="AV45" s="60">
        <f t="shared" si="38"/>
        <v>0</v>
      </c>
      <c r="AW45" s="60">
        <f t="shared" si="38"/>
        <v>0</v>
      </c>
      <c r="AX45" s="60">
        <f t="shared" si="38"/>
        <v>0</v>
      </c>
      <c r="AY45" s="60">
        <f t="shared" si="38"/>
        <v>0</v>
      </c>
      <c r="AZ45" s="60">
        <f t="shared" si="38"/>
        <v>0</v>
      </c>
      <c r="BA45" s="60">
        <f t="shared" si="38"/>
        <v>0</v>
      </c>
      <c r="BB45" s="60">
        <f t="shared" si="38"/>
        <v>0</v>
      </c>
      <c r="BC45" s="60">
        <f t="shared" si="38"/>
        <v>0</v>
      </c>
      <c r="BD45" s="60">
        <f t="shared" si="38"/>
        <v>0</v>
      </c>
      <c r="BE45" s="60">
        <f t="shared" si="38"/>
        <v>0</v>
      </c>
      <c r="BF45" s="60">
        <f t="shared" si="38"/>
        <v>0</v>
      </c>
      <c r="BG45" s="60">
        <f t="shared" si="38"/>
        <v>0</v>
      </c>
      <c r="BH45" s="60">
        <f t="shared" si="38"/>
        <v>0</v>
      </c>
      <c r="BI45" s="60">
        <f t="shared" si="38"/>
        <v>0</v>
      </c>
      <c r="BJ45" s="60">
        <f t="shared" si="38"/>
        <v>0</v>
      </c>
      <c r="BK45" s="60">
        <f t="shared" si="38"/>
        <v>0</v>
      </c>
      <c r="BL45" s="60">
        <f t="shared" si="38"/>
        <v>0</v>
      </c>
      <c r="BM45" s="60">
        <f t="shared" si="38"/>
        <v>0</v>
      </c>
      <c r="BN45" s="60">
        <f t="shared" si="38"/>
        <v>0</v>
      </c>
      <c r="BO45" s="60">
        <f t="shared" si="38"/>
        <v>0</v>
      </c>
      <c r="BP45" s="60">
        <f t="shared" si="38"/>
        <v>0</v>
      </c>
      <c r="BQ45" s="60">
        <f t="shared" si="38"/>
        <v>0</v>
      </c>
      <c r="BR45" s="60">
        <f t="shared" si="38"/>
        <v>0</v>
      </c>
      <c r="BS45" s="60">
        <f t="shared" si="38"/>
        <v>0</v>
      </c>
      <c r="BT45" s="60">
        <f t="shared" si="38"/>
        <v>0</v>
      </c>
      <c r="BU45" s="60">
        <f t="shared" si="38"/>
        <v>0</v>
      </c>
      <c r="BV45" s="60">
        <f t="shared" si="38"/>
        <v>0</v>
      </c>
      <c r="BW45" s="60">
        <f t="shared" si="38"/>
        <v>0</v>
      </c>
      <c r="BX45" s="60">
        <f t="shared" ref="BX45:CV45" si="39">SUM(BX46,BX59)</f>
        <v>0</v>
      </c>
      <c r="BY45" s="60">
        <f t="shared" si="39"/>
        <v>0</v>
      </c>
      <c r="BZ45" s="60">
        <f t="shared" si="39"/>
        <v>0</v>
      </c>
      <c r="CA45" s="60">
        <f t="shared" si="39"/>
        <v>0</v>
      </c>
      <c r="CB45" s="60">
        <f t="shared" si="39"/>
        <v>0</v>
      </c>
      <c r="CC45" s="60">
        <f t="shared" si="39"/>
        <v>0</v>
      </c>
      <c r="CD45" s="60">
        <f t="shared" si="39"/>
        <v>0</v>
      </c>
      <c r="CE45" s="60">
        <f t="shared" si="39"/>
        <v>0</v>
      </c>
      <c r="CF45" s="60">
        <f t="shared" si="39"/>
        <v>0</v>
      </c>
      <c r="CG45" s="61">
        <f>SUM(CG46,CG59)</f>
        <v>0</v>
      </c>
      <c r="CH45" s="8"/>
      <c r="CI45" s="19"/>
      <c r="CJ45" s="91"/>
      <c r="CM45" s="51"/>
    </row>
    <row r="46" spans="1:98" s="12" customFormat="1" ht="12.95" customHeight="1" x14ac:dyDescent="0.3">
      <c r="A46" s="52">
        <f t="shared" si="10"/>
        <v>46</v>
      </c>
      <c r="B46" s="69"/>
      <c r="C46" s="69"/>
      <c r="D46" s="69"/>
      <c r="E46" s="69"/>
      <c r="F46" s="85" t="s">
        <v>35</v>
      </c>
      <c r="G46" s="86" t="s">
        <v>36</v>
      </c>
      <c r="H46" s="69"/>
      <c r="I46" s="69"/>
      <c r="J46" s="59">
        <f t="shared" si="11"/>
        <v>0</v>
      </c>
      <c r="K46" s="60">
        <f>SUM(K47,K51,K55)</f>
        <v>0</v>
      </c>
      <c r="L46" s="60">
        <f t="shared" ref="L46:BW46" si="40">SUM(L47,L51,L55)</f>
        <v>0</v>
      </c>
      <c r="M46" s="60">
        <f t="shared" si="40"/>
        <v>0</v>
      </c>
      <c r="N46" s="60">
        <f t="shared" si="40"/>
        <v>0</v>
      </c>
      <c r="O46" s="60">
        <f t="shared" si="40"/>
        <v>0</v>
      </c>
      <c r="P46" s="60">
        <f t="shared" si="40"/>
        <v>0</v>
      </c>
      <c r="Q46" s="60">
        <f t="shared" si="40"/>
        <v>0</v>
      </c>
      <c r="R46" s="60">
        <f t="shared" si="40"/>
        <v>0</v>
      </c>
      <c r="S46" s="60">
        <f t="shared" si="40"/>
        <v>0</v>
      </c>
      <c r="T46" s="60">
        <f t="shared" si="40"/>
        <v>0</v>
      </c>
      <c r="U46" s="60">
        <f t="shared" si="40"/>
        <v>0</v>
      </c>
      <c r="V46" s="60">
        <f t="shared" si="40"/>
        <v>0</v>
      </c>
      <c r="W46" s="60">
        <f t="shared" si="40"/>
        <v>0</v>
      </c>
      <c r="X46" s="60">
        <f t="shared" si="40"/>
        <v>0</v>
      </c>
      <c r="Y46" s="60">
        <f t="shared" si="40"/>
        <v>0</v>
      </c>
      <c r="Z46" s="60">
        <f t="shared" si="40"/>
        <v>0</v>
      </c>
      <c r="AA46" s="60">
        <f t="shared" si="40"/>
        <v>0</v>
      </c>
      <c r="AB46" s="60">
        <f t="shared" si="40"/>
        <v>0</v>
      </c>
      <c r="AC46" s="60">
        <f t="shared" si="40"/>
        <v>0</v>
      </c>
      <c r="AD46" s="60">
        <f t="shared" si="40"/>
        <v>0</v>
      </c>
      <c r="AE46" s="60">
        <f t="shared" si="40"/>
        <v>0</v>
      </c>
      <c r="AF46" s="60">
        <f t="shared" si="40"/>
        <v>0</v>
      </c>
      <c r="AG46" s="60">
        <f t="shared" si="40"/>
        <v>0</v>
      </c>
      <c r="AH46" s="60">
        <f t="shared" si="40"/>
        <v>0</v>
      </c>
      <c r="AI46" s="60">
        <f t="shared" si="40"/>
        <v>0</v>
      </c>
      <c r="AJ46" s="60">
        <f t="shared" si="40"/>
        <v>0</v>
      </c>
      <c r="AK46" s="60">
        <f t="shared" si="40"/>
        <v>0</v>
      </c>
      <c r="AL46" s="60">
        <f t="shared" si="40"/>
        <v>0</v>
      </c>
      <c r="AM46" s="60">
        <f t="shared" si="40"/>
        <v>0</v>
      </c>
      <c r="AN46" s="60">
        <f t="shared" si="40"/>
        <v>0</v>
      </c>
      <c r="AO46" s="60">
        <f t="shared" si="40"/>
        <v>0</v>
      </c>
      <c r="AP46" s="60">
        <f t="shared" si="40"/>
        <v>0</v>
      </c>
      <c r="AQ46" s="60">
        <f t="shared" si="40"/>
        <v>0</v>
      </c>
      <c r="AR46" s="60">
        <f t="shared" si="40"/>
        <v>0</v>
      </c>
      <c r="AS46" s="60">
        <f t="shared" si="40"/>
        <v>0</v>
      </c>
      <c r="AT46" s="60">
        <f t="shared" si="40"/>
        <v>0</v>
      </c>
      <c r="AU46" s="60">
        <f t="shared" si="40"/>
        <v>0</v>
      </c>
      <c r="AV46" s="60">
        <f t="shared" si="40"/>
        <v>0</v>
      </c>
      <c r="AW46" s="60">
        <f t="shared" si="40"/>
        <v>0</v>
      </c>
      <c r="AX46" s="60">
        <f t="shared" si="40"/>
        <v>0</v>
      </c>
      <c r="AY46" s="60">
        <f t="shared" si="40"/>
        <v>0</v>
      </c>
      <c r="AZ46" s="60">
        <f t="shared" si="40"/>
        <v>0</v>
      </c>
      <c r="BA46" s="60">
        <f t="shared" si="40"/>
        <v>0</v>
      </c>
      <c r="BB46" s="60">
        <f t="shared" si="40"/>
        <v>0</v>
      </c>
      <c r="BC46" s="60">
        <f t="shared" si="40"/>
        <v>0</v>
      </c>
      <c r="BD46" s="60">
        <f t="shared" si="40"/>
        <v>0</v>
      </c>
      <c r="BE46" s="60">
        <f t="shared" si="40"/>
        <v>0</v>
      </c>
      <c r="BF46" s="60">
        <f t="shared" si="40"/>
        <v>0</v>
      </c>
      <c r="BG46" s="60">
        <f t="shared" si="40"/>
        <v>0</v>
      </c>
      <c r="BH46" s="60">
        <f t="shared" si="40"/>
        <v>0</v>
      </c>
      <c r="BI46" s="60">
        <f t="shared" si="40"/>
        <v>0</v>
      </c>
      <c r="BJ46" s="60">
        <f t="shared" si="40"/>
        <v>0</v>
      </c>
      <c r="BK46" s="60">
        <f t="shared" si="40"/>
        <v>0</v>
      </c>
      <c r="BL46" s="60">
        <f t="shared" si="40"/>
        <v>0</v>
      </c>
      <c r="BM46" s="60">
        <f t="shared" si="40"/>
        <v>0</v>
      </c>
      <c r="BN46" s="60">
        <f t="shared" si="40"/>
        <v>0</v>
      </c>
      <c r="BO46" s="60">
        <f t="shared" si="40"/>
        <v>0</v>
      </c>
      <c r="BP46" s="60">
        <f t="shared" si="40"/>
        <v>0</v>
      </c>
      <c r="BQ46" s="60">
        <f t="shared" si="40"/>
        <v>0</v>
      </c>
      <c r="BR46" s="60">
        <f t="shared" si="40"/>
        <v>0</v>
      </c>
      <c r="BS46" s="60">
        <f t="shared" si="40"/>
        <v>0</v>
      </c>
      <c r="BT46" s="60">
        <f t="shared" si="40"/>
        <v>0</v>
      </c>
      <c r="BU46" s="60">
        <f t="shared" si="40"/>
        <v>0</v>
      </c>
      <c r="BV46" s="60">
        <f t="shared" si="40"/>
        <v>0</v>
      </c>
      <c r="BW46" s="60">
        <f t="shared" si="40"/>
        <v>0</v>
      </c>
      <c r="BX46" s="60">
        <f t="shared" ref="BX46:CV46" si="41">SUM(BX47,BX51,BX55)</f>
        <v>0</v>
      </c>
      <c r="BY46" s="60">
        <f t="shared" si="41"/>
        <v>0</v>
      </c>
      <c r="BZ46" s="60">
        <f t="shared" si="41"/>
        <v>0</v>
      </c>
      <c r="CA46" s="60">
        <f t="shared" si="41"/>
        <v>0</v>
      </c>
      <c r="CB46" s="60">
        <f t="shared" si="41"/>
        <v>0</v>
      </c>
      <c r="CC46" s="60">
        <f t="shared" si="41"/>
        <v>0</v>
      </c>
      <c r="CD46" s="60">
        <f t="shared" si="41"/>
        <v>0</v>
      </c>
      <c r="CE46" s="60">
        <f t="shared" si="41"/>
        <v>0</v>
      </c>
      <c r="CF46" s="60">
        <f t="shared" si="41"/>
        <v>0</v>
      </c>
      <c r="CG46" s="61">
        <f>SUM(CG47,CG51,CG55)</f>
        <v>0</v>
      </c>
      <c r="CH46" s="8"/>
      <c r="CI46" s="19"/>
      <c r="CJ46" s="91"/>
      <c r="CM46" s="51"/>
    </row>
    <row r="47" spans="1:98" s="12" customFormat="1" ht="12.95" customHeight="1" x14ac:dyDescent="0.3">
      <c r="A47" s="52">
        <f t="shared" si="10"/>
        <v>47</v>
      </c>
      <c r="B47" s="67"/>
      <c r="C47" s="67"/>
      <c r="D47" s="67"/>
      <c r="E47" s="67"/>
      <c r="F47" s="85"/>
      <c r="G47" s="69" t="s">
        <v>37</v>
      </c>
      <c r="H47" s="88" t="s">
        <v>55</v>
      </c>
      <c r="I47" s="88"/>
      <c r="J47" s="59">
        <f t="shared" si="11"/>
        <v>0</v>
      </c>
      <c r="K47" s="83">
        <f>SUM(K48:K50)</f>
        <v>0</v>
      </c>
      <c r="L47" s="83">
        <f t="shared" ref="L47:BW47" si="42">SUM(L48:L50)</f>
        <v>0</v>
      </c>
      <c r="M47" s="83">
        <f t="shared" si="42"/>
        <v>0</v>
      </c>
      <c r="N47" s="83">
        <f t="shared" si="42"/>
        <v>0</v>
      </c>
      <c r="O47" s="83">
        <f t="shared" si="42"/>
        <v>0</v>
      </c>
      <c r="P47" s="83">
        <f t="shared" si="42"/>
        <v>0</v>
      </c>
      <c r="Q47" s="83">
        <f t="shared" si="42"/>
        <v>0</v>
      </c>
      <c r="R47" s="83">
        <f t="shared" si="42"/>
        <v>0</v>
      </c>
      <c r="S47" s="83">
        <f t="shared" si="42"/>
        <v>0</v>
      </c>
      <c r="T47" s="83">
        <f t="shared" si="42"/>
        <v>0</v>
      </c>
      <c r="U47" s="83">
        <f t="shared" si="42"/>
        <v>0</v>
      </c>
      <c r="V47" s="83">
        <f t="shared" si="42"/>
        <v>0</v>
      </c>
      <c r="W47" s="83">
        <f t="shared" si="42"/>
        <v>0</v>
      </c>
      <c r="X47" s="83">
        <f t="shared" si="42"/>
        <v>0</v>
      </c>
      <c r="Y47" s="83">
        <f t="shared" si="42"/>
        <v>0</v>
      </c>
      <c r="Z47" s="83">
        <f t="shared" si="42"/>
        <v>0</v>
      </c>
      <c r="AA47" s="83">
        <f t="shared" si="42"/>
        <v>0</v>
      </c>
      <c r="AB47" s="83">
        <f t="shared" si="42"/>
        <v>0</v>
      </c>
      <c r="AC47" s="83">
        <f t="shared" si="42"/>
        <v>0</v>
      </c>
      <c r="AD47" s="83">
        <f t="shared" si="42"/>
        <v>0</v>
      </c>
      <c r="AE47" s="83">
        <f t="shared" si="42"/>
        <v>0</v>
      </c>
      <c r="AF47" s="83">
        <f t="shared" si="42"/>
        <v>0</v>
      </c>
      <c r="AG47" s="83">
        <f t="shared" si="42"/>
        <v>0</v>
      </c>
      <c r="AH47" s="83">
        <f t="shared" si="42"/>
        <v>0</v>
      </c>
      <c r="AI47" s="83">
        <f t="shared" si="42"/>
        <v>0</v>
      </c>
      <c r="AJ47" s="83">
        <f t="shared" si="42"/>
        <v>0</v>
      </c>
      <c r="AK47" s="83">
        <f t="shared" si="42"/>
        <v>0</v>
      </c>
      <c r="AL47" s="83">
        <f t="shared" si="42"/>
        <v>0</v>
      </c>
      <c r="AM47" s="83">
        <f t="shared" si="42"/>
        <v>0</v>
      </c>
      <c r="AN47" s="83">
        <f t="shared" si="42"/>
        <v>0</v>
      </c>
      <c r="AO47" s="83">
        <f t="shared" si="42"/>
        <v>0</v>
      </c>
      <c r="AP47" s="83">
        <f t="shared" si="42"/>
        <v>0</v>
      </c>
      <c r="AQ47" s="83">
        <f t="shared" si="42"/>
        <v>0</v>
      </c>
      <c r="AR47" s="83">
        <f t="shared" si="42"/>
        <v>0</v>
      </c>
      <c r="AS47" s="83">
        <f t="shared" si="42"/>
        <v>0</v>
      </c>
      <c r="AT47" s="83">
        <f t="shared" si="42"/>
        <v>0</v>
      </c>
      <c r="AU47" s="83">
        <f t="shared" si="42"/>
        <v>0</v>
      </c>
      <c r="AV47" s="83">
        <f t="shared" si="42"/>
        <v>0</v>
      </c>
      <c r="AW47" s="83">
        <f t="shared" si="42"/>
        <v>0</v>
      </c>
      <c r="AX47" s="83">
        <f t="shared" si="42"/>
        <v>0</v>
      </c>
      <c r="AY47" s="83">
        <f t="shared" si="42"/>
        <v>0</v>
      </c>
      <c r="AZ47" s="83">
        <f t="shared" si="42"/>
        <v>0</v>
      </c>
      <c r="BA47" s="83">
        <f t="shared" si="42"/>
        <v>0</v>
      </c>
      <c r="BB47" s="83">
        <f t="shared" si="42"/>
        <v>0</v>
      </c>
      <c r="BC47" s="83">
        <f t="shared" si="42"/>
        <v>0</v>
      </c>
      <c r="BD47" s="83">
        <f t="shared" si="42"/>
        <v>0</v>
      </c>
      <c r="BE47" s="83">
        <f t="shared" si="42"/>
        <v>0</v>
      </c>
      <c r="BF47" s="83">
        <f t="shared" si="42"/>
        <v>0</v>
      </c>
      <c r="BG47" s="83">
        <f t="shared" si="42"/>
        <v>0</v>
      </c>
      <c r="BH47" s="83">
        <f t="shared" si="42"/>
        <v>0</v>
      </c>
      <c r="BI47" s="83">
        <f t="shared" si="42"/>
        <v>0</v>
      </c>
      <c r="BJ47" s="83">
        <f t="shared" si="42"/>
        <v>0</v>
      </c>
      <c r="BK47" s="83">
        <f t="shared" si="42"/>
        <v>0</v>
      </c>
      <c r="BL47" s="83">
        <f t="shared" si="42"/>
        <v>0</v>
      </c>
      <c r="BM47" s="83">
        <f t="shared" si="42"/>
        <v>0</v>
      </c>
      <c r="BN47" s="83">
        <f t="shared" si="42"/>
        <v>0</v>
      </c>
      <c r="BO47" s="83">
        <f t="shared" si="42"/>
        <v>0</v>
      </c>
      <c r="BP47" s="83">
        <f t="shared" si="42"/>
        <v>0</v>
      </c>
      <c r="BQ47" s="83">
        <f t="shared" si="42"/>
        <v>0</v>
      </c>
      <c r="BR47" s="83">
        <f t="shared" si="42"/>
        <v>0</v>
      </c>
      <c r="BS47" s="83">
        <f t="shared" si="42"/>
        <v>0</v>
      </c>
      <c r="BT47" s="83">
        <f t="shared" si="42"/>
        <v>0</v>
      </c>
      <c r="BU47" s="83">
        <f t="shared" si="42"/>
        <v>0</v>
      </c>
      <c r="BV47" s="83">
        <f t="shared" si="42"/>
        <v>0</v>
      </c>
      <c r="BW47" s="83">
        <f t="shared" si="42"/>
        <v>0</v>
      </c>
      <c r="BX47" s="83">
        <f t="shared" ref="BX47:CV47" si="43">SUM(BX48:BX50)</f>
        <v>0</v>
      </c>
      <c r="BY47" s="83">
        <f t="shared" si="43"/>
        <v>0</v>
      </c>
      <c r="BZ47" s="83">
        <f t="shared" si="43"/>
        <v>0</v>
      </c>
      <c r="CA47" s="83">
        <f t="shared" si="43"/>
        <v>0</v>
      </c>
      <c r="CB47" s="83">
        <f t="shared" si="43"/>
        <v>0</v>
      </c>
      <c r="CC47" s="83">
        <f t="shared" si="43"/>
        <v>0</v>
      </c>
      <c r="CD47" s="83">
        <f t="shared" si="43"/>
        <v>0</v>
      </c>
      <c r="CE47" s="83">
        <f t="shared" si="43"/>
        <v>0</v>
      </c>
      <c r="CF47" s="83">
        <f t="shared" si="43"/>
        <v>0</v>
      </c>
      <c r="CG47" s="84">
        <f>SUM(CG48:CG50)</f>
        <v>0</v>
      </c>
      <c r="CH47" s="8"/>
      <c r="CI47" s="19"/>
      <c r="CJ47" s="91"/>
      <c r="CM47" s="51"/>
    </row>
    <row r="48" spans="1:98" s="12" customFormat="1" ht="12.95" customHeight="1" x14ac:dyDescent="0.3">
      <c r="A48" s="52">
        <f t="shared" si="10"/>
        <v>48</v>
      </c>
      <c r="B48" s="69"/>
      <c r="C48" s="69"/>
      <c r="D48" s="69"/>
      <c r="E48" s="69"/>
      <c r="F48" s="74"/>
      <c r="G48" s="69"/>
      <c r="H48" s="74" t="s">
        <v>56</v>
      </c>
      <c r="I48" s="74" t="s">
        <v>57</v>
      </c>
      <c r="J48" s="59">
        <f t="shared" si="11"/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90"/>
      <c r="CH48" s="8"/>
      <c r="CI48" s="19"/>
      <c r="CJ48" s="91"/>
      <c r="CM48" s="51"/>
    </row>
    <row r="49" spans="1:91" s="12" customFormat="1" ht="12.95" customHeight="1" x14ac:dyDescent="0.3">
      <c r="A49" s="52">
        <f t="shared" si="10"/>
        <v>49</v>
      </c>
      <c r="B49" s="67"/>
      <c r="C49" s="67"/>
      <c r="D49" s="67"/>
      <c r="E49" s="67"/>
      <c r="F49" s="85"/>
      <c r="G49" s="69"/>
      <c r="H49" s="69" t="s">
        <v>58</v>
      </c>
      <c r="I49" s="69" t="s">
        <v>59</v>
      </c>
      <c r="J49" s="59">
        <f t="shared" si="11"/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90"/>
      <c r="CH49" s="8"/>
      <c r="CI49" s="19"/>
      <c r="CJ49" s="91"/>
      <c r="CM49" s="51"/>
    </row>
    <row r="50" spans="1:91" s="12" customFormat="1" ht="12.95" customHeight="1" x14ac:dyDescent="0.3">
      <c r="A50" s="52">
        <f t="shared" si="10"/>
        <v>50</v>
      </c>
      <c r="B50" s="67"/>
      <c r="C50" s="67"/>
      <c r="D50" s="67"/>
      <c r="E50" s="67"/>
      <c r="F50" s="85"/>
      <c r="G50" s="69"/>
      <c r="H50" s="69" t="s">
        <v>60</v>
      </c>
      <c r="I50" s="69" t="s">
        <v>61</v>
      </c>
      <c r="J50" s="59">
        <f t="shared" si="11"/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8"/>
      <c r="CI50" s="19"/>
      <c r="CJ50" s="91"/>
      <c r="CM50" s="51"/>
    </row>
    <row r="51" spans="1:91" s="12" customFormat="1" ht="12.95" customHeight="1" x14ac:dyDescent="0.3">
      <c r="A51" s="52">
        <f t="shared" si="10"/>
        <v>51</v>
      </c>
      <c r="B51" s="67"/>
      <c r="C51" s="67"/>
      <c r="D51" s="67"/>
      <c r="E51" s="67"/>
      <c r="F51" s="85"/>
      <c r="G51" s="69" t="s">
        <v>50</v>
      </c>
      <c r="H51" s="69" t="s">
        <v>62</v>
      </c>
      <c r="I51" s="69"/>
      <c r="J51" s="59">
        <f t="shared" si="11"/>
        <v>0</v>
      </c>
      <c r="K51" s="83">
        <f>SUM(K52:K54)</f>
        <v>0</v>
      </c>
      <c r="L51" s="83">
        <f t="shared" ref="L51:BW51" si="44">SUM(L52:L54)</f>
        <v>0</v>
      </c>
      <c r="M51" s="83">
        <f t="shared" si="44"/>
        <v>0</v>
      </c>
      <c r="N51" s="83">
        <f t="shared" si="44"/>
        <v>0</v>
      </c>
      <c r="O51" s="83">
        <f t="shared" si="44"/>
        <v>0</v>
      </c>
      <c r="P51" s="83">
        <f t="shared" si="44"/>
        <v>0</v>
      </c>
      <c r="Q51" s="83">
        <f t="shared" si="44"/>
        <v>0</v>
      </c>
      <c r="R51" s="83">
        <f t="shared" si="44"/>
        <v>0</v>
      </c>
      <c r="S51" s="83">
        <f t="shared" si="44"/>
        <v>0</v>
      </c>
      <c r="T51" s="83">
        <f t="shared" si="44"/>
        <v>0</v>
      </c>
      <c r="U51" s="83">
        <f t="shared" si="44"/>
        <v>0</v>
      </c>
      <c r="V51" s="83">
        <f t="shared" si="44"/>
        <v>0</v>
      </c>
      <c r="W51" s="83">
        <f t="shared" si="44"/>
        <v>0</v>
      </c>
      <c r="X51" s="83">
        <f t="shared" si="44"/>
        <v>0</v>
      </c>
      <c r="Y51" s="83">
        <f t="shared" si="44"/>
        <v>0</v>
      </c>
      <c r="Z51" s="83">
        <f t="shared" si="44"/>
        <v>0</v>
      </c>
      <c r="AA51" s="83">
        <f t="shared" si="44"/>
        <v>0</v>
      </c>
      <c r="AB51" s="83">
        <f t="shared" si="44"/>
        <v>0</v>
      </c>
      <c r="AC51" s="83">
        <f t="shared" si="44"/>
        <v>0</v>
      </c>
      <c r="AD51" s="83">
        <f t="shared" si="44"/>
        <v>0</v>
      </c>
      <c r="AE51" s="83">
        <f t="shared" si="44"/>
        <v>0</v>
      </c>
      <c r="AF51" s="83">
        <f t="shared" si="44"/>
        <v>0</v>
      </c>
      <c r="AG51" s="83">
        <f t="shared" si="44"/>
        <v>0</v>
      </c>
      <c r="AH51" s="83">
        <f t="shared" si="44"/>
        <v>0</v>
      </c>
      <c r="AI51" s="83">
        <f t="shared" si="44"/>
        <v>0</v>
      </c>
      <c r="AJ51" s="83">
        <f t="shared" si="44"/>
        <v>0</v>
      </c>
      <c r="AK51" s="83">
        <f t="shared" si="44"/>
        <v>0</v>
      </c>
      <c r="AL51" s="83">
        <f t="shared" si="44"/>
        <v>0</v>
      </c>
      <c r="AM51" s="83">
        <f t="shared" si="44"/>
        <v>0</v>
      </c>
      <c r="AN51" s="83">
        <f t="shared" si="44"/>
        <v>0</v>
      </c>
      <c r="AO51" s="83">
        <f t="shared" si="44"/>
        <v>0</v>
      </c>
      <c r="AP51" s="83">
        <f t="shared" si="44"/>
        <v>0</v>
      </c>
      <c r="AQ51" s="83">
        <f t="shared" si="44"/>
        <v>0</v>
      </c>
      <c r="AR51" s="83">
        <f t="shared" si="44"/>
        <v>0</v>
      </c>
      <c r="AS51" s="83">
        <f t="shared" si="44"/>
        <v>0</v>
      </c>
      <c r="AT51" s="83">
        <f t="shared" si="44"/>
        <v>0</v>
      </c>
      <c r="AU51" s="83">
        <f t="shared" si="44"/>
        <v>0</v>
      </c>
      <c r="AV51" s="83">
        <f t="shared" si="44"/>
        <v>0</v>
      </c>
      <c r="AW51" s="83">
        <f t="shared" si="44"/>
        <v>0</v>
      </c>
      <c r="AX51" s="83">
        <f t="shared" si="44"/>
        <v>0</v>
      </c>
      <c r="AY51" s="83">
        <f t="shared" si="44"/>
        <v>0</v>
      </c>
      <c r="AZ51" s="83">
        <f t="shared" si="44"/>
        <v>0</v>
      </c>
      <c r="BA51" s="83">
        <f t="shared" si="44"/>
        <v>0</v>
      </c>
      <c r="BB51" s="83">
        <f t="shared" si="44"/>
        <v>0</v>
      </c>
      <c r="BC51" s="83">
        <f t="shared" si="44"/>
        <v>0</v>
      </c>
      <c r="BD51" s="83">
        <f t="shared" si="44"/>
        <v>0</v>
      </c>
      <c r="BE51" s="83">
        <f t="shared" si="44"/>
        <v>0</v>
      </c>
      <c r="BF51" s="83">
        <f t="shared" si="44"/>
        <v>0</v>
      </c>
      <c r="BG51" s="83">
        <f t="shared" si="44"/>
        <v>0</v>
      </c>
      <c r="BH51" s="83">
        <f t="shared" si="44"/>
        <v>0</v>
      </c>
      <c r="BI51" s="83">
        <f t="shared" si="44"/>
        <v>0</v>
      </c>
      <c r="BJ51" s="83">
        <f t="shared" si="44"/>
        <v>0</v>
      </c>
      <c r="BK51" s="83">
        <f t="shared" si="44"/>
        <v>0</v>
      </c>
      <c r="BL51" s="83">
        <f t="shared" si="44"/>
        <v>0</v>
      </c>
      <c r="BM51" s="83">
        <f t="shared" si="44"/>
        <v>0</v>
      </c>
      <c r="BN51" s="83">
        <f t="shared" si="44"/>
        <v>0</v>
      </c>
      <c r="BO51" s="83">
        <f t="shared" si="44"/>
        <v>0</v>
      </c>
      <c r="BP51" s="83">
        <f t="shared" si="44"/>
        <v>0</v>
      </c>
      <c r="BQ51" s="83">
        <f t="shared" si="44"/>
        <v>0</v>
      </c>
      <c r="BR51" s="83">
        <f t="shared" si="44"/>
        <v>0</v>
      </c>
      <c r="BS51" s="83">
        <f t="shared" si="44"/>
        <v>0</v>
      </c>
      <c r="BT51" s="83">
        <f t="shared" si="44"/>
        <v>0</v>
      </c>
      <c r="BU51" s="83">
        <f t="shared" si="44"/>
        <v>0</v>
      </c>
      <c r="BV51" s="83">
        <f t="shared" si="44"/>
        <v>0</v>
      </c>
      <c r="BW51" s="83">
        <f t="shared" si="44"/>
        <v>0</v>
      </c>
      <c r="BX51" s="83">
        <f t="shared" ref="BX51:CV51" si="45">SUM(BX52:BX54)</f>
        <v>0</v>
      </c>
      <c r="BY51" s="83">
        <f t="shared" si="45"/>
        <v>0</v>
      </c>
      <c r="BZ51" s="83">
        <f t="shared" si="45"/>
        <v>0</v>
      </c>
      <c r="CA51" s="83">
        <f t="shared" si="45"/>
        <v>0</v>
      </c>
      <c r="CB51" s="83">
        <f t="shared" si="45"/>
        <v>0</v>
      </c>
      <c r="CC51" s="83">
        <f t="shared" si="45"/>
        <v>0</v>
      </c>
      <c r="CD51" s="83">
        <f t="shared" si="45"/>
        <v>0</v>
      </c>
      <c r="CE51" s="83">
        <f t="shared" si="45"/>
        <v>0</v>
      </c>
      <c r="CF51" s="83">
        <f t="shared" si="45"/>
        <v>0</v>
      </c>
      <c r="CG51" s="84">
        <f>SUM(CG52:CG54)</f>
        <v>0</v>
      </c>
      <c r="CH51" s="8"/>
      <c r="CI51" s="19"/>
      <c r="CJ51" s="91"/>
      <c r="CM51" s="51"/>
    </row>
    <row r="52" spans="1:91" s="12" customFormat="1" ht="12.95" customHeight="1" x14ac:dyDescent="0.3">
      <c r="A52" s="52">
        <f t="shared" si="10"/>
        <v>52</v>
      </c>
      <c r="B52" s="69"/>
      <c r="C52" s="69"/>
      <c r="D52" s="69"/>
      <c r="E52" s="69"/>
      <c r="F52" s="74"/>
      <c r="G52" s="69"/>
      <c r="H52" s="74" t="s">
        <v>56</v>
      </c>
      <c r="I52" s="74" t="s">
        <v>57</v>
      </c>
      <c r="J52" s="59">
        <f t="shared" si="11"/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90"/>
      <c r="CH52" s="8"/>
      <c r="CI52" s="19"/>
      <c r="CJ52" s="91"/>
      <c r="CM52" s="51"/>
    </row>
    <row r="53" spans="1:91" s="12" customFormat="1" ht="12.95" customHeight="1" x14ac:dyDescent="0.3">
      <c r="A53" s="52">
        <f t="shared" si="10"/>
        <v>53</v>
      </c>
      <c r="B53" s="67"/>
      <c r="C53" s="67"/>
      <c r="D53" s="67"/>
      <c r="E53" s="67"/>
      <c r="F53" s="85"/>
      <c r="G53" s="69"/>
      <c r="H53" s="69" t="s">
        <v>58</v>
      </c>
      <c r="I53" s="69" t="s">
        <v>59</v>
      </c>
      <c r="J53" s="59">
        <f t="shared" si="11"/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0"/>
      <c r="CH53" s="8"/>
      <c r="CI53" s="19"/>
      <c r="CJ53" s="91"/>
      <c r="CM53" s="51"/>
    </row>
    <row r="54" spans="1:91" s="12" customFormat="1" ht="12.95" customHeight="1" x14ac:dyDescent="0.3">
      <c r="A54" s="52">
        <f t="shared" si="10"/>
        <v>54</v>
      </c>
      <c r="B54" s="67"/>
      <c r="C54" s="67"/>
      <c r="D54" s="67"/>
      <c r="E54" s="67"/>
      <c r="F54" s="85"/>
      <c r="G54" s="69"/>
      <c r="H54" s="69" t="s">
        <v>60</v>
      </c>
      <c r="I54" s="69" t="s">
        <v>61</v>
      </c>
      <c r="J54" s="59">
        <f t="shared" si="11"/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90"/>
      <c r="CH54" s="8"/>
      <c r="CI54" s="19"/>
      <c r="CJ54" s="91"/>
      <c r="CM54" s="51"/>
    </row>
    <row r="55" spans="1:91" s="12" customFormat="1" ht="12.95" customHeight="1" x14ac:dyDescent="0.3">
      <c r="A55" s="52">
        <f t="shared" si="10"/>
        <v>55</v>
      </c>
      <c r="B55" s="69"/>
      <c r="C55" s="69"/>
      <c r="D55" s="69"/>
      <c r="E55" s="69"/>
      <c r="F55" s="74"/>
      <c r="G55" s="69" t="s">
        <v>39</v>
      </c>
      <c r="H55" s="88" t="s">
        <v>63</v>
      </c>
      <c r="I55" s="69"/>
      <c r="J55" s="59">
        <f t="shared" si="11"/>
        <v>0</v>
      </c>
      <c r="K55" s="83">
        <f>SUM(K56:K58)</f>
        <v>0</v>
      </c>
      <c r="L55" s="83">
        <f t="shared" ref="L55:BW55" si="46">SUM(L56:L58)</f>
        <v>0</v>
      </c>
      <c r="M55" s="83">
        <f t="shared" si="46"/>
        <v>0</v>
      </c>
      <c r="N55" s="83">
        <f t="shared" si="46"/>
        <v>0</v>
      </c>
      <c r="O55" s="83">
        <f t="shared" si="46"/>
        <v>0</v>
      </c>
      <c r="P55" s="83">
        <f t="shared" si="46"/>
        <v>0</v>
      </c>
      <c r="Q55" s="83">
        <f t="shared" si="46"/>
        <v>0</v>
      </c>
      <c r="R55" s="83">
        <f t="shared" si="46"/>
        <v>0</v>
      </c>
      <c r="S55" s="83">
        <f t="shared" si="46"/>
        <v>0</v>
      </c>
      <c r="T55" s="83">
        <f t="shared" si="46"/>
        <v>0</v>
      </c>
      <c r="U55" s="83">
        <f t="shared" si="46"/>
        <v>0</v>
      </c>
      <c r="V55" s="83">
        <f t="shared" si="46"/>
        <v>0</v>
      </c>
      <c r="W55" s="83">
        <f t="shared" si="46"/>
        <v>0</v>
      </c>
      <c r="X55" s="83">
        <f t="shared" si="46"/>
        <v>0</v>
      </c>
      <c r="Y55" s="83">
        <f t="shared" si="46"/>
        <v>0</v>
      </c>
      <c r="Z55" s="83">
        <f t="shared" si="46"/>
        <v>0</v>
      </c>
      <c r="AA55" s="83">
        <f t="shared" si="46"/>
        <v>0</v>
      </c>
      <c r="AB55" s="83">
        <f t="shared" si="46"/>
        <v>0</v>
      </c>
      <c r="AC55" s="83">
        <f t="shared" si="46"/>
        <v>0</v>
      </c>
      <c r="AD55" s="83">
        <f t="shared" si="46"/>
        <v>0</v>
      </c>
      <c r="AE55" s="83">
        <f t="shared" si="46"/>
        <v>0</v>
      </c>
      <c r="AF55" s="83">
        <f t="shared" si="46"/>
        <v>0</v>
      </c>
      <c r="AG55" s="83">
        <f t="shared" si="46"/>
        <v>0</v>
      </c>
      <c r="AH55" s="83">
        <f t="shared" si="46"/>
        <v>0</v>
      </c>
      <c r="AI55" s="83">
        <f t="shared" si="46"/>
        <v>0</v>
      </c>
      <c r="AJ55" s="83">
        <f t="shared" si="46"/>
        <v>0</v>
      </c>
      <c r="AK55" s="83">
        <f t="shared" si="46"/>
        <v>0</v>
      </c>
      <c r="AL55" s="83">
        <f t="shared" si="46"/>
        <v>0</v>
      </c>
      <c r="AM55" s="83">
        <f t="shared" si="46"/>
        <v>0</v>
      </c>
      <c r="AN55" s="83">
        <f t="shared" si="46"/>
        <v>0</v>
      </c>
      <c r="AO55" s="83">
        <f t="shared" si="46"/>
        <v>0</v>
      </c>
      <c r="AP55" s="83">
        <f t="shared" si="46"/>
        <v>0</v>
      </c>
      <c r="AQ55" s="83">
        <f t="shared" si="46"/>
        <v>0</v>
      </c>
      <c r="AR55" s="83">
        <f t="shared" si="46"/>
        <v>0</v>
      </c>
      <c r="AS55" s="83">
        <f t="shared" si="46"/>
        <v>0</v>
      </c>
      <c r="AT55" s="83">
        <f t="shared" si="46"/>
        <v>0</v>
      </c>
      <c r="AU55" s="83">
        <f t="shared" si="46"/>
        <v>0</v>
      </c>
      <c r="AV55" s="83">
        <f t="shared" si="46"/>
        <v>0</v>
      </c>
      <c r="AW55" s="83">
        <f t="shared" si="46"/>
        <v>0</v>
      </c>
      <c r="AX55" s="83">
        <f t="shared" si="46"/>
        <v>0</v>
      </c>
      <c r="AY55" s="83">
        <f t="shared" si="46"/>
        <v>0</v>
      </c>
      <c r="AZ55" s="83">
        <f t="shared" si="46"/>
        <v>0</v>
      </c>
      <c r="BA55" s="83">
        <f t="shared" si="46"/>
        <v>0</v>
      </c>
      <c r="BB55" s="83">
        <f t="shared" si="46"/>
        <v>0</v>
      </c>
      <c r="BC55" s="83">
        <f t="shared" si="46"/>
        <v>0</v>
      </c>
      <c r="BD55" s="83">
        <f t="shared" si="46"/>
        <v>0</v>
      </c>
      <c r="BE55" s="83">
        <f t="shared" si="46"/>
        <v>0</v>
      </c>
      <c r="BF55" s="83">
        <f t="shared" si="46"/>
        <v>0</v>
      </c>
      <c r="BG55" s="83">
        <f t="shared" si="46"/>
        <v>0</v>
      </c>
      <c r="BH55" s="83">
        <f t="shared" si="46"/>
        <v>0</v>
      </c>
      <c r="BI55" s="83">
        <f t="shared" si="46"/>
        <v>0</v>
      </c>
      <c r="BJ55" s="83">
        <f t="shared" si="46"/>
        <v>0</v>
      </c>
      <c r="BK55" s="83">
        <f t="shared" si="46"/>
        <v>0</v>
      </c>
      <c r="BL55" s="83">
        <f t="shared" si="46"/>
        <v>0</v>
      </c>
      <c r="BM55" s="83">
        <f t="shared" si="46"/>
        <v>0</v>
      </c>
      <c r="BN55" s="83">
        <f t="shared" si="46"/>
        <v>0</v>
      </c>
      <c r="BO55" s="83">
        <f t="shared" si="46"/>
        <v>0</v>
      </c>
      <c r="BP55" s="83">
        <f t="shared" si="46"/>
        <v>0</v>
      </c>
      <c r="BQ55" s="83">
        <f t="shared" si="46"/>
        <v>0</v>
      </c>
      <c r="BR55" s="83">
        <f t="shared" si="46"/>
        <v>0</v>
      </c>
      <c r="BS55" s="83">
        <f t="shared" si="46"/>
        <v>0</v>
      </c>
      <c r="BT55" s="83">
        <f t="shared" si="46"/>
        <v>0</v>
      </c>
      <c r="BU55" s="83">
        <f t="shared" si="46"/>
        <v>0</v>
      </c>
      <c r="BV55" s="83">
        <f t="shared" si="46"/>
        <v>0</v>
      </c>
      <c r="BW55" s="83">
        <f t="shared" si="46"/>
        <v>0</v>
      </c>
      <c r="BX55" s="83">
        <f t="shared" ref="BX55:CV55" si="47">SUM(BX56:BX58)</f>
        <v>0</v>
      </c>
      <c r="BY55" s="83">
        <f t="shared" si="47"/>
        <v>0</v>
      </c>
      <c r="BZ55" s="83">
        <f t="shared" si="47"/>
        <v>0</v>
      </c>
      <c r="CA55" s="83">
        <f t="shared" si="47"/>
        <v>0</v>
      </c>
      <c r="CB55" s="83">
        <f t="shared" si="47"/>
        <v>0</v>
      </c>
      <c r="CC55" s="83">
        <f t="shared" si="47"/>
        <v>0</v>
      </c>
      <c r="CD55" s="83">
        <f t="shared" si="47"/>
        <v>0</v>
      </c>
      <c r="CE55" s="83">
        <f t="shared" si="47"/>
        <v>0</v>
      </c>
      <c r="CF55" s="83">
        <f t="shared" si="47"/>
        <v>0</v>
      </c>
      <c r="CG55" s="84">
        <f>SUM(CG56:CG58)</f>
        <v>0</v>
      </c>
      <c r="CH55" s="8"/>
      <c r="CI55" s="19"/>
      <c r="CJ55" s="91"/>
      <c r="CM55" s="51"/>
    </row>
    <row r="56" spans="1:91" s="12" customFormat="1" ht="12.95" customHeight="1" x14ac:dyDescent="0.3">
      <c r="A56" s="52">
        <f t="shared" si="10"/>
        <v>56</v>
      </c>
      <c r="B56" s="69"/>
      <c r="C56" s="69"/>
      <c r="D56" s="69"/>
      <c r="E56" s="69"/>
      <c r="F56" s="74"/>
      <c r="G56" s="69"/>
      <c r="H56" s="74" t="s">
        <v>56</v>
      </c>
      <c r="I56" s="74" t="s">
        <v>57</v>
      </c>
      <c r="J56" s="59">
        <f t="shared" si="11"/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8"/>
      <c r="CI56" s="19"/>
      <c r="CJ56" s="91"/>
      <c r="CM56" s="51"/>
    </row>
    <row r="57" spans="1:91" s="12" customFormat="1" ht="12.95" customHeight="1" x14ac:dyDescent="0.3">
      <c r="A57" s="52">
        <f t="shared" si="10"/>
        <v>57</v>
      </c>
      <c r="B57" s="69"/>
      <c r="C57" s="69"/>
      <c r="D57" s="69"/>
      <c r="E57" s="69"/>
      <c r="F57" s="74"/>
      <c r="G57" s="69"/>
      <c r="H57" s="69" t="s">
        <v>58</v>
      </c>
      <c r="I57" s="69" t="s">
        <v>59</v>
      </c>
      <c r="J57" s="59">
        <f t="shared" si="11"/>
        <v>0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90"/>
      <c r="CH57" s="8"/>
      <c r="CI57" s="19"/>
      <c r="CJ57" s="91"/>
      <c r="CM57" s="51"/>
    </row>
    <row r="58" spans="1:91" s="12" customFormat="1" ht="12.95" customHeight="1" x14ac:dyDescent="0.3">
      <c r="A58" s="52">
        <f t="shared" si="10"/>
        <v>58</v>
      </c>
      <c r="B58" s="69"/>
      <c r="C58" s="69"/>
      <c r="D58" s="69"/>
      <c r="E58" s="69"/>
      <c r="F58" s="74"/>
      <c r="G58" s="69"/>
      <c r="H58" s="69" t="s">
        <v>60</v>
      </c>
      <c r="I58" s="69" t="s">
        <v>61</v>
      </c>
      <c r="J58" s="59">
        <f t="shared" si="11"/>
        <v>0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90"/>
      <c r="CH58" s="8"/>
      <c r="CI58" s="19"/>
      <c r="CJ58" s="91"/>
      <c r="CM58" s="51"/>
    </row>
    <row r="59" spans="1:91" s="12" customFormat="1" ht="12.95" customHeight="1" x14ac:dyDescent="0.3">
      <c r="A59" s="52">
        <f t="shared" si="10"/>
        <v>59</v>
      </c>
      <c r="B59" s="69"/>
      <c r="C59" s="69"/>
      <c r="D59" s="69"/>
      <c r="E59" s="69"/>
      <c r="F59" s="85" t="s">
        <v>47</v>
      </c>
      <c r="G59" s="86" t="s">
        <v>48</v>
      </c>
      <c r="H59" s="69"/>
      <c r="I59" s="69"/>
      <c r="J59" s="59">
        <f t="shared" si="11"/>
        <v>0</v>
      </c>
      <c r="K59" s="60">
        <f>SUM(K60,K64,K72,K68)</f>
        <v>0</v>
      </c>
      <c r="L59" s="60">
        <f t="shared" ref="L59:BW59" si="48">SUM(L60,L64,L72,L68)</f>
        <v>0</v>
      </c>
      <c r="M59" s="60">
        <f t="shared" si="48"/>
        <v>0</v>
      </c>
      <c r="N59" s="60">
        <f t="shared" si="48"/>
        <v>0</v>
      </c>
      <c r="O59" s="60">
        <f t="shared" si="48"/>
        <v>0</v>
      </c>
      <c r="P59" s="60">
        <f t="shared" si="48"/>
        <v>0</v>
      </c>
      <c r="Q59" s="60">
        <f t="shared" si="48"/>
        <v>0</v>
      </c>
      <c r="R59" s="60">
        <f t="shared" si="48"/>
        <v>0</v>
      </c>
      <c r="S59" s="60">
        <f t="shared" si="48"/>
        <v>0</v>
      </c>
      <c r="T59" s="60">
        <f t="shared" si="48"/>
        <v>0</v>
      </c>
      <c r="U59" s="60">
        <f t="shared" si="48"/>
        <v>0</v>
      </c>
      <c r="V59" s="60">
        <f t="shared" si="48"/>
        <v>0</v>
      </c>
      <c r="W59" s="60">
        <f t="shared" si="48"/>
        <v>0</v>
      </c>
      <c r="X59" s="60">
        <f t="shared" si="48"/>
        <v>0</v>
      </c>
      <c r="Y59" s="60">
        <f t="shared" si="48"/>
        <v>0</v>
      </c>
      <c r="Z59" s="60">
        <f t="shared" si="48"/>
        <v>0</v>
      </c>
      <c r="AA59" s="60">
        <f t="shared" si="48"/>
        <v>0</v>
      </c>
      <c r="AB59" s="60">
        <f t="shared" si="48"/>
        <v>0</v>
      </c>
      <c r="AC59" s="60">
        <f t="shared" si="48"/>
        <v>0</v>
      </c>
      <c r="AD59" s="60">
        <f t="shared" si="48"/>
        <v>0</v>
      </c>
      <c r="AE59" s="60">
        <f t="shared" si="48"/>
        <v>0</v>
      </c>
      <c r="AF59" s="60">
        <f t="shared" si="48"/>
        <v>0</v>
      </c>
      <c r="AG59" s="60">
        <f t="shared" si="48"/>
        <v>0</v>
      </c>
      <c r="AH59" s="60">
        <f t="shared" si="48"/>
        <v>0</v>
      </c>
      <c r="AI59" s="60">
        <f t="shared" si="48"/>
        <v>0</v>
      </c>
      <c r="AJ59" s="60">
        <f t="shared" si="48"/>
        <v>0</v>
      </c>
      <c r="AK59" s="60">
        <f t="shared" si="48"/>
        <v>0</v>
      </c>
      <c r="AL59" s="60">
        <f t="shared" si="48"/>
        <v>0</v>
      </c>
      <c r="AM59" s="60">
        <f t="shared" si="48"/>
        <v>0</v>
      </c>
      <c r="AN59" s="60">
        <f t="shared" si="48"/>
        <v>0</v>
      </c>
      <c r="AO59" s="60">
        <f t="shared" si="48"/>
        <v>0</v>
      </c>
      <c r="AP59" s="60">
        <f t="shared" si="48"/>
        <v>0</v>
      </c>
      <c r="AQ59" s="60">
        <f t="shared" si="48"/>
        <v>0</v>
      </c>
      <c r="AR59" s="60">
        <f t="shared" si="48"/>
        <v>0</v>
      </c>
      <c r="AS59" s="60">
        <f t="shared" si="48"/>
        <v>0</v>
      </c>
      <c r="AT59" s="60">
        <f t="shared" si="48"/>
        <v>0</v>
      </c>
      <c r="AU59" s="60">
        <f t="shared" si="48"/>
        <v>0</v>
      </c>
      <c r="AV59" s="60">
        <f t="shared" si="48"/>
        <v>0</v>
      </c>
      <c r="AW59" s="60">
        <f t="shared" si="48"/>
        <v>0</v>
      </c>
      <c r="AX59" s="60">
        <f t="shared" si="48"/>
        <v>0</v>
      </c>
      <c r="AY59" s="60">
        <f t="shared" si="48"/>
        <v>0</v>
      </c>
      <c r="AZ59" s="60">
        <f t="shared" si="48"/>
        <v>0</v>
      </c>
      <c r="BA59" s="60">
        <f t="shared" si="48"/>
        <v>0</v>
      </c>
      <c r="BB59" s="60">
        <f t="shared" si="48"/>
        <v>0</v>
      </c>
      <c r="BC59" s="60">
        <f t="shared" si="48"/>
        <v>0</v>
      </c>
      <c r="BD59" s="60">
        <f t="shared" si="48"/>
        <v>0</v>
      </c>
      <c r="BE59" s="60">
        <f t="shared" si="48"/>
        <v>0</v>
      </c>
      <c r="BF59" s="60">
        <f t="shared" si="48"/>
        <v>0</v>
      </c>
      <c r="BG59" s="60">
        <f t="shared" si="48"/>
        <v>0</v>
      </c>
      <c r="BH59" s="60">
        <f t="shared" si="48"/>
        <v>0</v>
      </c>
      <c r="BI59" s="60">
        <f t="shared" si="48"/>
        <v>0</v>
      </c>
      <c r="BJ59" s="60">
        <f t="shared" si="48"/>
        <v>0</v>
      </c>
      <c r="BK59" s="60">
        <f t="shared" si="48"/>
        <v>0</v>
      </c>
      <c r="BL59" s="60">
        <f t="shared" si="48"/>
        <v>0</v>
      </c>
      <c r="BM59" s="60">
        <f t="shared" si="48"/>
        <v>0</v>
      </c>
      <c r="BN59" s="60">
        <f t="shared" si="48"/>
        <v>0</v>
      </c>
      <c r="BO59" s="60">
        <f t="shared" si="48"/>
        <v>0</v>
      </c>
      <c r="BP59" s="60">
        <f t="shared" si="48"/>
        <v>0</v>
      </c>
      <c r="BQ59" s="60">
        <f t="shared" si="48"/>
        <v>0</v>
      </c>
      <c r="BR59" s="60">
        <f t="shared" si="48"/>
        <v>0</v>
      </c>
      <c r="BS59" s="60">
        <f t="shared" si="48"/>
        <v>0</v>
      </c>
      <c r="BT59" s="60">
        <f t="shared" si="48"/>
        <v>0</v>
      </c>
      <c r="BU59" s="60">
        <f t="shared" si="48"/>
        <v>0</v>
      </c>
      <c r="BV59" s="60">
        <f t="shared" si="48"/>
        <v>0</v>
      </c>
      <c r="BW59" s="60">
        <f t="shared" si="48"/>
        <v>0</v>
      </c>
      <c r="BX59" s="60">
        <f t="shared" ref="BX59:CV59" si="49">SUM(BX60,BX64,BX72,BX68)</f>
        <v>0</v>
      </c>
      <c r="BY59" s="60">
        <f t="shared" si="49"/>
        <v>0</v>
      </c>
      <c r="BZ59" s="60">
        <f t="shared" si="49"/>
        <v>0</v>
      </c>
      <c r="CA59" s="60">
        <f t="shared" si="49"/>
        <v>0</v>
      </c>
      <c r="CB59" s="60">
        <f t="shared" si="49"/>
        <v>0</v>
      </c>
      <c r="CC59" s="60">
        <f t="shared" si="49"/>
        <v>0</v>
      </c>
      <c r="CD59" s="60">
        <f t="shared" si="49"/>
        <v>0</v>
      </c>
      <c r="CE59" s="60">
        <f t="shared" si="49"/>
        <v>0</v>
      </c>
      <c r="CF59" s="60">
        <f t="shared" si="49"/>
        <v>0</v>
      </c>
      <c r="CG59" s="61">
        <f>SUM(CG60,CG64,CG72,CG68)</f>
        <v>0</v>
      </c>
      <c r="CH59" s="8"/>
      <c r="CI59" s="19"/>
      <c r="CJ59" s="91"/>
      <c r="CM59" s="51"/>
    </row>
    <row r="60" spans="1:91" s="12" customFormat="1" ht="12.95" customHeight="1" x14ac:dyDescent="0.3">
      <c r="A60" s="52">
        <f t="shared" si="10"/>
        <v>60</v>
      </c>
      <c r="B60" s="69"/>
      <c r="C60" s="69"/>
      <c r="D60" s="69"/>
      <c r="E60" s="69"/>
      <c r="F60" s="74"/>
      <c r="G60" s="69" t="s">
        <v>37</v>
      </c>
      <c r="H60" s="88" t="str">
        <f>$H$47</f>
        <v xml:space="preserve">דרוג AA- ומעלה </v>
      </c>
      <c r="I60" s="88"/>
      <c r="J60" s="59">
        <f t="shared" si="11"/>
        <v>0</v>
      </c>
      <c r="K60" s="83">
        <f>SUM(K61:K63)</f>
        <v>0</v>
      </c>
      <c r="L60" s="83">
        <f t="shared" ref="L60:BW60" si="50">SUM(L61:L63)</f>
        <v>0</v>
      </c>
      <c r="M60" s="83">
        <f t="shared" si="50"/>
        <v>0</v>
      </c>
      <c r="N60" s="83">
        <f t="shared" si="50"/>
        <v>0</v>
      </c>
      <c r="O60" s="83">
        <f t="shared" si="50"/>
        <v>0</v>
      </c>
      <c r="P60" s="83">
        <f t="shared" si="50"/>
        <v>0</v>
      </c>
      <c r="Q60" s="83">
        <f t="shared" si="50"/>
        <v>0</v>
      </c>
      <c r="R60" s="83">
        <f t="shared" si="50"/>
        <v>0</v>
      </c>
      <c r="S60" s="83">
        <f t="shared" si="50"/>
        <v>0</v>
      </c>
      <c r="T60" s="83">
        <f t="shared" si="50"/>
        <v>0</v>
      </c>
      <c r="U60" s="83">
        <f t="shared" si="50"/>
        <v>0</v>
      </c>
      <c r="V60" s="83">
        <f t="shared" si="50"/>
        <v>0</v>
      </c>
      <c r="W60" s="83">
        <f t="shared" si="50"/>
        <v>0</v>
      </c>
      <c r="X60" s="83">
        <f t="shared" si="50"/>
        <v>0</v>
      </c>
      <c r="Y60" s="83">
        <f t="shared" si="50"/>
        <v>0</v>
      </c>
      <c r="Z60" s="83">
        <f t="shared" si="50"/>
        <v>0</v>
      </c>
      <c r="AA60" s="83">
        <f t="shared" si="50"/>
        <v>0</v>
      </c>
      <c r="AB60" s="83">
        <f t="shared" si="50"/>
        <v>0</v>
      </c>
      <c r="AC60" s="83">
        <f t="shared" si="50"/>
        <v>0</v>
      </c>
      <c r="AD60" s="83">
        <f t="shared" si="50"/>
        <v>0</v>
      </c>
      <c r="AE60" s="83">
        <f t="shared" si="50"/>
        <v>0</v>
      </c>
      <c r="AF60" s="83">
        <f t="shared" si="50"/>
        <v>0</v>
      </c>
      <c r="AG60" s="83">
        <f t="shared" si="50"/>
        <v>0</v>
      </c>
      <c r="AH60" s="83">
        <f t="shared" si="50"/>
        <v>0</v>
      </c>
      <c r="AI60" s="83">
        <f t="shared" si="50"/>
        <v>0</v>
      </c>
      <c r="AJ60" s="83">
        <f t="shared" si="50"/>
        <v>0</v>
      </c>
      <c r="AK60" s="83">
        <f t="shared" si="50"/>
        <v>0</v>
      </c>
      <c r="AL60" s="83">
        <f t="shared" si="50"/>
        <v>0</v>
      </c>
      <c r="AM60" s="83">
        <f t="shared" si="50"/>
        <v>0</v>
      </c>
      <c r="AN60" s="83">
        <f t="shared" si="50"/>
        <v>0</v>
      </c>
      <c r="AO60" s="83">
        <f t="shared" si="50"/>
        <v>0</v>
      </c>
      <c r="AP60" s="83">
        <f t="shared" si="50"/>
        <v>0</v>
      </c>
      <c r="AQ60" s="83">
        <f t="shared" si="50"/>
        <v>0</v>
      </c>
      <c r="AR60" s="83">
        <f t="shared" si="50"/>
        <v>0</v>
      </c>
      <c r="AS60" s="83">
        <f t="shared" si="50"/>
        <v>0</v>
      </c>
      <c r="AT60" s="83">
        <f t="shared" si="50"/>
        <v>0</v>
      </c>
      <c r="AU60" s="83">
        <f t="shared" si="50"/>
        <v>0</v>
      </c>
      <c r="AV60" s="83">
        <f t="shared" si="50"/>
        <v>0</v>
      </c>
      <c r="AW60" s="83">
        <f t="shared" si="50"/>
        <v>0</v>
      </c>
      <c r="AX60" s="83">
        <f t="shared" si="50"/>
        <v>0</v>
      </c>
      <c r="AY60" s="83">
        <f t="shared" si="50"/>
        <v>0</v>
      </c>
      <c r="AZ60" s="83">
        <f t="shared" si="50"/>
        <v>0</v>
      </c>
      <c r="BA60" s="83">
        <f t="shared" si="50"/>
        <v>0</v>
      </c>
      <c r="BB60" s="83">
        <f t="shared" si="50"/>
        <v>0</v>
      </c>
      <c r="BC60" s="83">
        <f t="shared" si="50"/>
        <v>0</v>
      </c>
      <c r="BD60" s="83">
        <f t="shared" si="50"/>
        <v>0</v>
      </c>
      <c r="BE60" s="83">
        <f t="shared" si="50"/>
        <v>0</v>
      </c>
      <c r="BF60" s="83">
        <f t="shared" si="50"/>
        <v>0</v>
      </c>
      <c r="BG60" s="83">
        <f t="shared" si="50"/>
        <v>0</v>
      </c>
      <c r="BH60" s="83">
        <f t="shared" si="50"/>
        <v>0</v>
      </c>
      <c r="BI60" s="83">
        <f t="shared" si="50"/>
        <v>0</v>
      </c>
      <c r="BJ60" s="83">
        <f t="shared" si="50"/>
        <v>0</v>
      </c>
      <c r="BK60" s="83">
        <f t="shared" si="50"/>
        <v>0</v>
      </c>
      <c r="BL60" s="83">
        <f t="shared" si="50"/>
        <v>0</v>
      </c>
      <c r="BM60" s="83">
        <f t="shared" si="50"/>
        <v>0</v>
      </c>
      <c r="BN60" s="83">
        <f t="shared" si="50"/>
        <v>0</v>
      </c>
      <c r="BO60" s="83">
        <f t="shared" si="50"/>
        <v>0</v>
      </c>
      <c r="BP60" s="83">
        <f t="shared" si="50"/>
        <v>0</v>
      </c>
      <c r="BQ60" s="83">
        <f t="shared" si="50"/>
        <v>0</v>
      </c>
      <c r="BR60" s="83">
        <f t="shared" si="50"/>
        <v>0</v>
      </c>
      <c r="BS60" s="83">
        <f t="shared" si="50"/>
        <v>0</v>
      </c>
      <c r="BT60" s="83">
        <f t="shared" si="50"/>
        <v>0</v>
      </c>
      <c r="BU60" s="83">
        <f t="shared" si="50"/>
        <v>0</v>
      </c>
      <c r="BV60" s="83">
        <f t="shared" si="50"/>
        <v>0</v>
      </c>
      <c r="BW60" s="83">
        <f t="shared" si="50"/>
        <v>0</v>
      </c>
      <c r="BX60" s="83">
        <f t="shared" ref="BX60:CV60" si="51">SUM(BX61:BX63)</f>
        <v>0</v>
      </c>
      <c r="BY60" s="83">
        <f t="shared" si="51"/>
        <v>0</v>
      </c>
      <c r="BZ60" s="83">
        <f t="shared" si="51"/>
        <v>0</v>
      </c>
      <c r="CA60" s="83">
        <f t="shared" si="51"/>
        <v>0</v>
      </c>
      <c r="CB60" s="83">
        <f t="shared" si="51"/>
        <v>0</v>
      </c>
      <c r="CC60" s="83">
        <f t="shared" si="51"/>
        <v>0</v>
      </c>
      <c r="CD60" s="83">
        <f t="shared" si="51"/>
        <v>0</v>
      </c>
      <c r="CE60" s="83">
        <f t="shared" si="51"/>
        <v>0</v>
      </c>
      <c r="CF60" s="83">
        <f t="shared" si="51"/>
        <v>0</v>
      </c>
      <c r="CG60" s="84">
        <f>SUM(CG61:CG63)</f>
        <v>0</v>
      </c>
      <c r="CH60" s="8"/>
      <c r="CI60" s="19"/>
      <c r="CJ60" s="91"/>
      <c r="CM60" s="51"/>
    </row>
    <row r="61" spans="1:91" s="12" customFormat="1" ht="12.95" customHeight="1" x14ac:dyDescent="0.3">
      <c r="A61" s="52">
        <f t="shared" si="10"/>
        <v>61</v>
      </c>
      <c r="B61" s="69"/>
      <c r="C61" s="69"/>
      <c r="D61" s="69"/>
      <c r="E61" s="69"/>
      <c r="F61" s="74"/>
      <c r="G61" s="69"/>
      <c r="H61" s="74" t="s">
        <v>56</v>
      </c>
      <c r="I61" s="74" t="s">
        <v>57</v>
      </c>
      <c r="J61" s="59">
        <f t="shared" si="11"/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90"/>
      <c r="CH61" s="8"/>
      <c r="CI61" s="19"/>
      <c r="CJ61" s="91"/>
      <c r="CM61" s="51"/>
    </row>
    <row r="62" spans="1:91" s="12" customFormat="1" ht="12.95" customHeight="1" x14ac:dyDescent="0.3">
      <c r="A62" s="52">
        <f t="shared" si="10"/>
        <v>62</v>
      </c>
      <c r="B62" s="69"/>
      <c r="C62" s="69"/>
      <c r="D62" s="69"/>
      <c r="E62" s="69"/>
      <c r="F62" s="74"/>
      <c r="G62" s="69"/>
      <c r="H62" s="69" t="s">
        <v>58</v>
      </c>
      <c r="I62" s="69" t="s">
        <v>59</v>
      </c>
      <c r="J62" s="59">
        <f t="shared" si="11"/>
        <v>0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90"/>
      <c r="CH62" s="8"/>
      <c r="CI62" s="19"/>
      <c r="CJ62" s="91"/>
      <c r="CM62" s="51"/>
    </row>
    <row r="63" spans="1:91" s="12" customFormat="1" ht="12.95" customHeight="1" x14ac:dyDescent="0.3">
      <c r="A63" s="52">
        <f t="shared" si="10"/>
        <v>63</v>
      </c>
      <c r="B63" s="69"/>
      <c r="C63" s="69"/>
      <c r="D63" s="69"/>
      <c r="E63" s="69"/>
      <c r="F63" s="74"/>
      <c r="G63" s="69"/>
      <c r="H63" s="69" t="s">
        <v>60</v>
      </c>
      <c r="I63" s="69" t="s">
        <v>61</v>
      </c>
      <c r="J63" s="59">
        <f t="shared" si="11"/>
        <v>0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90"/>
      <c r="CH63" s="8"/>
      <c r="CI63" s="19"/>
      <c r="CJ63" s="91"/>
      <c r="CM63" s="51"/>
    </row>
    <row r="64" spans="1:91" s="12" customFormat="1" ht="12.95" customHeight="1" x14ac:dyDescent="0.3">
      <c r="A64" s="52">
        <f t="shared" si="10"/>
        <v>64</v>
      </c>
      <c r="B64" s="69"/>
      <c r="C64" s="69"/>
      <c r="D64" s="69"/>
      <c r="E64" s="69"/>
      <c r="F64" s="74"/>
      <c r="G64" s="69" t="s">
        <v>50</v>
      </c>
      <c r="H64" s="69" t="str">
        <f>$H$51</f>
        <v xml:space="preserve">דרוג BBB- ועד A+ </v>
      </c>
      <c r="I64" s="69"/>
      <c r="J64" s="59">
        <f t="shared" si="11"/>
        <v>0</v>
      </c>
      <c r="K64" s="83">
        <f>SUM(K65:K67)</f>
        <v>0</v>
      </c>
      <c r="L64" s="83">
        <f t="shared" ref="L64:BW64" si="52">SUM(L65:L67)</f>
        <v>0</v>
      </c>
      <c r="M64" s="83">
        <f t="shared" si="52"/>
        <v>0</v>
      </c>
      <c r="N64" s="83">
        <f t="shared" si="52"/>
        <v>0</v>
      </c>
      <c r="O64" s="83">
        <f t="shared" si="52"/>
        <v>0</v>
      </c>
      <c r="P64" s="83">
        <f t="shared" si="52"/>
        <v>0</v>
      </c>
      <c r="Q64" s="83">
        <f t="shared" si="52"/>
        <v>0</v>
      </c>
      <c r="R64" s="83">
        <f t="shared" si="52"/>
        <v>0</v>
      </c>
      <c r="S64" s="83">
        <f t="shared" si="52"/>
        <v>0</v>
      </c>
      <c r="T64" s="83">
        <f t="shared" si="52"/>
        <v>0</v>
      </c>
      <c r="U64" s="83">
        <f t="shared" si="52"/>
        <v>0</v>
      </c>
      <c r="V64" s="83">
        <f t="shared" si="52"/>
        <v>0</v>
      </c>
      <c r="W64" s="83">
        <f t="shared" si="52"/>
        <v>0</v>
      </c>
      <c r="X64" s="83">
        <f t="shared" si="52"/>
        <v>0</v>
      </c>
      <c r="Y64" s="83">
        <f t="shared" si="52"/>
        <v>0</v>
      </c>
      <c r="Z64" s="83">
        <f t="shared" si="52"/>
        <v>0</v>
      </c>
      <c r="AA64" s="83">
        <f t="shared" si="52"/>
        <v>0</v>
      </c>
      <c r="AB64" s="83">
        <f t="shared" si="52"/>
        <v>0</v>
      </c>
      <c r="AC64" s="83">
        <f t="shared" si="52"/>
        <v>0</v>
      </c>
      <c r="AD64" s="83">
        <f t="shared" si="52"/>
        <v>0</v>
      </c>
      <c r="AE64" s="83">
        <f t="shared" si="52"/>
        <v>0</v>
      </c>
      <c r="AF64" s="83">
        <f t="shared" si="52"/>
        <v>0</v>
      </c>
      <c r="AG64" s="83">
        <f t="shared" si="52"/>
        <v>0</v>
      </c>
      <c r="AH64" s="83">
        <f t="shared" si="52"/>
        <v>0</v>
      </c>
      <c r="AI64" s="83">
        <f t="shared" si="52"/>
        <v>0</v>
      </c>
      <c r="AJ64" s="83">
        <f t="shared" si="52"/>
        <v>0</v>
      </c>
      <c r="AK64" s="83">
        <f t="shared" si="52"/>
        <v>0</v>
      </c>
      <c r="AL64" s="83">
        <f t="shared" si="52"/>
        <v>0</v>
      </c>
      <c r="AM64" s="83">
        <f t="shared" si="52"/>
        <v>0</v>
      </c>
      <c r="AN64" s="83">
        <f t="shared" si="52"/>
        <v>0</v>
      </c>
      <c r="AO64" s="83">
        <f t="shared" si="52"/>
        <v>0</v>
      </c>
      <c r="AP64" s="83">
        <f t="shared" si="52"/>
        <v>0</v>
      </c>
      <c r="AQ64" s="83">
        <f t="shared" si="52"/>
        <v>0</v>
      </c>
      <c r="AR64" s="83">
        <f t="shared" si="52"/>
        <v>0</v>
      </c>
      <c r="AS64" s="83">
        <f t="shared" si="52"/>
        <v>0</v>
      </c>
      <c r="AT64" s="83">
        <f t="shared" si="52"/>
        <v>0</v>
      </c>
      <c r="AU64" s="83">
        <f t="shared" si="52"/>
        <v>0</v>
      </c>
      <c r="AV64" s="83">
        <f t="shared" si="52"/>
        <v>0</v>
      </c>
      <c r="AW64" s="83">
        <f t="shared" si="52"/>
        <v>0</v>
      </c>
      <c r="AX64" s="83">
        <f t="shared" si="52"/>
        <v>0</v>
      </c>
      <c r="AY64" s="83">
        <f t="shared" si="52"/>
        <v>0</v>
      </c>
      <c r="AZ64" s="83">
        <f t="shared" si="52"/>
        <v>0</v>
      </c>
      <c r="BA64" s="83">
        <f t="shared" si="52"/>
        <v>0</v>
      </c>
      <c r="BB64" s="83">
        <f t="shared" si="52"/>
        <v>0</v>
      </c>
      <c r="BC64" s="83">
        <f t="shared" si="52"/>
        <v>0</v>
      </c>
      <c r="BD64" s="83">
        <f t="shared" si="52"/>
        <v>0</v>
      </c>
      <c r="BE64" s="83">
        <f t="shared" si="52"/>
        <v>0</v>
      </c>
      <c r="BF64" s="83">
        <f t="shared" si="52"/>
        <v>0</v>
      </c>
      <c r="BG64" s="83">
        <f t="shared" si="52"/>
        <v>0</v>
      </c>
      <c r="BH64" s="83">
        <f t="shared" si="52"/>
        <v>0</v>
      </c>
      <c r="BI64" s="83">
        <f t="shared" si="52"/>
        <v>0</v>
      </c>
      <c r="BJ64" s="83">
        <f t="shared" si="52"/>
        <v>0</v>
      </c>
      <c r="BK64" s="83">
        <f t="shared" si="52"/>
        <v>0</v>
      </c>
      <c r="BL64" s="83">
        <f t="shared" si="52"/>
        <v>0</v>
      </c>
      <c r="BM64" s="83">
        <f t="shared" si="52"/>
        <v>0</v>
      </c>
      <c r="BN64" s="83">
        <f t="shared" si="52"/>
        <v>0</v>
      </c>
      <c r="BO64" s="83">
        <f t="shared" si="52"/>
        <v>0</v>
      </c>
      <c r="BP64" s="83">
        <f t="shared" si="52"/>
        <v>0</v>
      </c>
      <c r="BQ64" s="83">
        <f t="shared" si="52"/>
        <v>0</v>
      </c>
      <c r="BR64" s="83">
        <f t="shared" si="52"/>
        <v>0</v>
      </c>
      <c r="BS64" s="83">
        <f t="shared" si="52"/>
        <v>0</v>
      </c>
      <c r="BT64" s="83">
        <f t="shared" si="52"/>
        <v>0</v>
      </c>
      <c r="BU64" s="83">
        <f t="shared" si="52"/>
        <v>0</v>
      </c>
      <c r="BV64" s="83">
        <f t="shared" si="52"/>
        <v>0</v>
      </c>
      <c r="BW64" s="83">
        <f t="shared" si="52"/>
        <v>0</v>
      </c>
      <c r="BX64" s="83">
        <f t="shared" ref="BX64:CV64" si="53">SUM(BX65:BX67)</f>
        <v>0</v>
      </c>
      <c r="BY64" s="83">
        <f t="shared" si="53"/>
        <v>0</v>
      </c>
      <c r="BZ64" s="83">
        <f t="shared" si="53"/>
        <v>0</v>
      </c>
      <c r="CA64" s="83">
        <f t="shared" si="53"/>
        <v>0</v>
      </c>
      <c r="CB64" s="83">
        <f t="shared" si="53"/>
        <v>0</v>
      </c>
      <c r="CC64" s="83">
        <f t="shared" si="53"/>
        <v>0</v>
      </c>
      <c r="CD64" s="83">
        <f t="shared" si="53"/>
        <v>0</v>
      </c>
      <c r="CE64" s="83">
        <f t="shared" si="53"/>
        <v>0</v>
      </c>
      <c r="CF64" s="83">
        <f t="shared" si="53"/>
        <v>0</v>
      </c>
      <c r="CG64" s="84">
        <f>SUM(CG65:CG67)</f>
        <v>0</v>
      </c>
      <c r="CH64" s="8"/>
      <c r="CI64" s="19"/>
      <c r="CJ64" s="91"/>
      <c r="CM64" s="51"/>
    </row>
    <row r="65" spans="1:91" s="12" customFormat="1" ht="12.95" customHeight="1" x14ac:dyDescent="0.3">
      <c r="A65" s="52">
        <f t="shared" si="10"/>
        <v>65</v>
      </c>
      <c r="B65" s="69"/>
      <c r="C65" s="69"/>
      <c r="D65" s="69"/>
      <c r="E65" s="69"/>
      <c r="F65" s="74"/>
      <c r="G65" s="69"/>
      <c r="H65" s="74" t="s">
        <v>56</v>
      </c>
      <c r="I65" s="74" t="s">
        <v>57</v>
      </c>
      <c r="J65" s="59">
        <f t="shared" si="11"/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90"/>
      <c r="CH65" s="8"/>
      <c r="CI65" s="19"/>
      <c r="CJ65" s="91"/>
      <c r="CM65" s="51"/>
    </row>
    <row r="66" spans="1:91" s="12" customFormat="1" ht="12.95" customHeight="1" x14ac:dyDescent="0.3">
      <c r="A66" s="52">
        <f t="shared" si="10"/>
        <v>66</v>
      </c>
      <c r="B66" s="69"/>
      <c r="C66" s="69"/>
      <c r="D66" s="69"/>
      <c r="E66" s="69"/>
      <c r="F66" s="74"/>
      <c r="G66" s="69"/>
      <c r="H66" s="69" t="s">
        <v>58</v>
      </c>
      <c r="I66" s="69" t="s">
        <v>59</v>
      </c>
      <c r="J66" s="59">
        <f t="shared" si="11"/>
        <v>0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90"/>
      <c r="CH66" s="8"/>
      <c r="CI66" s="19"/>
      <c r="CJ66" s="91"/>
      <c r="CM66" s="51"/>
    </row>
    <row r="67" spans="1:91" s="12" customFormat="1" ht="12.95" customHeight="1" x14ac:dyDescent="0.3">
      <c r="A67" s="52">
        <f t="shared" si="10"/>
        <v>67</v>
      </c>
      <c r="B67" s="69"/>
      <c r="C67" s="69"/>
      <c r="D67" s="69"/>
      <c r="E67" s="69"/>
      <c r="F67" s="74"/>
      <c r="G67" s="69"/>
      <c r="H67" s="69" t="s">
        <v>60</v>
      </c>
      <c r="I67" s="69" t="s">
        <v>61</v>
      </c>
      <c r="J67" s="59">
        <f t="shared" si="11"/>
        <v>0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H67" s="8"/>
      <c r="CI67" s="19"/>
      <c r="CJ67" s="91"/>
      <c r="CM67" s="51"/>
    </row>
    <row r="68" spans="1:91" s="12" customFormat="1" ht="12.95" customHeight="1" x14ac:dyDescent="0.3">
      <c r="A68" s="52">
        <f t="shared" si="10"/>
        <v>68</v>
      </c>
      <c r="B68" s="69"/>
      <c r="C68" s="69"/>
      <c r="D68" s="69"/>
      <c r="E68" s="69"/>
      <c r="F68" s="74"/>
      <c r="G68" s="69" t="s">
        <v>39</v>
      </c>
      <c r="H68" s="69" t="s">
        <v>64</v>
      </c>
      <c r="I68" s="69"/>
      <c r="J68" s="59">
        <f t="shared" si="11"/>
        <v>0</v>
      </c>
      <c r="K68" s="83">
        <f>SUM(K69:K71)</f>
        <v>0</v>
      </c>
      <c r="L68" s="83">
        <f t="shared" ref="L68:BW68" si="54">SUM(L69:L71)</f>
        <v>0</v>
      </c>
      <c r="M68" s="83">
        <f t="shared" si="54"/>
        <v>0</v>
      </c>
      <c r="N68" s="83">
        <f t="shared" si="54"/>
        <v>0</v>
      </c>
      <c r="O68" s="83">
        <f t="shared" si="54"/>
        <v>0</v>
      </c>
      <c r="P68" s="83">
        <f t="shared" si="54"/>
        <v>0</v>
      </c>
      <c r="Q68" s="83">
        <f t="shared" si="54"/>
        <v>0</v>
      </c>
      <c r="R68" s="83">
        <f t="shared" si="54"/>
        <v>0</v>
      </c>
      <c r="S68" s="83">
        <f t="shared" si="54"/>
        <v>0</v>
      </c>
      <c r="T68" s="83">
        <f t="shared" si="54"/>
        <v>0</v>
      </c>
      <c r="U68" s="83">
        <f t="shared" si="54"/>
        <v>0</v>
      </c>
      <c r="V68" s="83">
        <f t="shared" si="54"/>
        <v>0</v>
      </c>
      <c r="W68" s="83">
        <f t="shared" si="54"/>
        <v>0</v>
      </c>
      <c r="X68" s="83">
        <f t="shared" si="54"/>
        <v>0</v>
      </c>
      <c r="Y68" s="83">
        <f t="shared" si="54"/>
        <v>0</v>
      </c>
      <c r="Z68" s="83">
        <f t="shared" si="54"/>
        <v>0</v>
      </c>
      <c r="AA68" s="83">
        <f t="shared" si="54"/>
        <v>0</v>
      </c>
      <c r="AB68" s="83">
        <f t="shared" si="54"/>
        <v>0</v>
      </c>
      <c r="AC68" s="83">
        <f t="shared" si="54"/>
        <v>0</v>
      </c>
      <c r="AD68" s="83">
        <f t="shared" si="54"/>
        <v>0</v>
      </c>
      <c r="AE68" s="83">
        <f t="shared" si="54"/>
        <v>0</v>
      </c>
      <c r="AF68" s="83">
        <f t="shared" si="54"/>
        <v>0</v>
      </c>
      <c r="AG68" s="83">
        <f t="shared" si="54"/>
        <v>0</v>
      </c>
      <c r="AH68" s="83">
        <f t="shared" si="54"/>
        <v>0</v>
      </c>
      <c r="AI68" s="83">
        <f t="shared" si="54"/>
        <v>0</v>
      </c>
      <c r="AJ68" s="83">
        <f t="shared" si="54"/>
        <v>0</v>
      </c>
      <c r="AK68" s="83">
        <f t="shared" si="54"/>
        <v>0</v>
      </c>
      <c r="AL68" s="83">
        <f t="shared" si="54"/>
        <v>0</v>
      </c>
      <c r="AM68" s="83">
        <f t="shared" si="54"/>
        <v>0</v>
      </c>
      <c r="AN68" s="83">
        <f t="shared" si="54"/>
        <v>0</v>
      </c>
      <c r="AO68" s="83">
        <f t="shared" si="54"/>
        <v>0</v>
      </c>
      <c r="AP68" s="83">
        <f t="shared" si="54"/>
        <v>0</v>
      </c>
      <c r="AQ68" s="83">
        <f t="shared" si="54"/>
        <v>0</v>
      </c>
      <c r="AR68" s="83">
        <f t="shared" si="54"/>
        <v>0</v>
      </c>
      <c r="AS68" s="83">
        <f t="shared" si="54"/>
        <v>0</v>
      </c>
      <c r="AT68" s="83">
        <f t="shared" si="54"/>
        <v>0</v>
      </c>
      <c r="AU68" s="83">
        <f t="shared" si="54"/>
        <v>0</v>
      </c>
      <c r="AV68" s="83">
        <f t="shared" si="54"/>
        <v>0</v>
      </c>
      <c r="AW68" s="83">
        <f t="shared" si="54"/>
        <v>0</v>
      </c>
      <c r="AX68" s="83">
        <f t="shared" si="54"/>
        <v>0</v>
      </c>
      <c r="AY68" s="83">
        <f t="shared" si="54"/>
        <v>0</v>
      </c>
      <c r="AZ68" s="83">
        <f t="shared" si="54"/>
        <v>0</v>
      </c>
      <c r="BA68" s="83">
        <f t="shared" si="54"/>
        <v>0</v>
      </c>
      <c r="BB68" s="83">
        <f t="shared" si="54"/>
        <v>0</v>
      </c>
      <c r="BC68" s="83">
        <f t="shared" si="54"/>
        <v>0</v>
      </c>
      <c r="BD68" s="83">
        <f t="shared" si="54"/>
        <v>0</v>
      </c>
      <c r="BE68" s="83">
        <f t="shared" si="54"/>
        <v>0</v>
      </c>
      <c r="BF68" s="83">
        <f t="shared" si="54"/>
        <v>0</v>
      </c>
      <c r="BG68" s="83">
        <f t="shared" si="54"/>
        <v>0</v>
      </c>
      <c r="BH68" s="83">
        <f t="shared" si="54"/>
        <v>0</v>
      </c>
      <c r="BI68" s="83">
        <f t="shared" si="54"/>
        <v>0</v>
      </c>
      <c r="BJ68" s="83">
        <f t="shared" si="54"/>
        <v>0</v>
      </c>
      <c r="BK68" s="83">
        <f t="shared" si="54"/>
        <v>0</v>
      </c>
      <c r="BL68" s="83">
        <f t="shared" si="54"/>
        <v>0</v>
      </c>
      <c r="BM68" s="83">
        <f t="shared" si="54"/>
        <v>0</v>
      </c>
      <c r="BN68" s="83">
        <f t="shared" si="54"/>
        <v>0</v>
      </c>
      <c r="BO68" s="83">
        <f t="shared" si="54"/>
        <v>0</v>
      </c>
      <c r="BP68" s="83">
        <f t="shared" si="54"/>
        <v>0</v>
      </c>
      <c r="BQ68" s="83">
        <f t="shared" si="54"/>
        <v>0</v>
      </c>
      <c r="BR68" s="83">
        <f t="shared" si="54"/>
        <v>0</v>
      </c>
      <c r="BS68" s="83">
        <f t="shared" si="54"/>
        <v>0</v>
      </c>
      <c r="BT68" s="83">
        <f t="shared" si="54"/>
        <v>0</v>
      </c>
      <c r="BU68" s="83">
        <f t="shared" si="54"/>
        <v>0</v>
      </c>
      <c r="BV68" s="83">
        <f t="shared" si="54"/>
        <v>0</v>
      </c>
      <c r="BW68" s="83">
        <f t="shared" si="54"/>
        <v>0</v>
      </c>
      <c r="BX68" s="83">
        <f t="shared" ref="BX68:CV68" si="55">SUM(BX69:BX71)</f>
        <v>0</v>
      </c>
      <c r="BY68" s="83">
        <f t="shared" si="55"/>
        <v>0</v>
      </c>
      <c r="BZ68" s="83">
        <f t="shared" si="55"/>
        <v>0</v>
      </c>
      <c r="CA68" s="83">
        <f t="shared" si="55"/>
        <v>0</v>
      </c>
      <c r="CB68" s="83">
        <f t="shared" si="55"/>
        <v>0</v>
      </c>
      <c r="CC68" s="83">
        <f t="shared" si="55"/>
        <v>0</v>
      </c>
      <c r="CD68" s="83">
        <f t="shared" si="55"/>
        <v>0</v>
      </c>
      <c r="CE68" s="83">
        <f t="shared" si="55"/>
        <v>0</v>
      </c>
      <c r="CF68" s="83">
        <f t="shared" si="55"/>
        <v>0</v>
      </c>
      <c r="CG68" s="84">
        <f>SUM(CG69:CG71)</f>
        <v>0</v>
      </c>
      <c r="CH68" s="8"/>
      <c r="CI68" s="19"/>
      <c r="CJ68" s="91"/>
      <c r="CM68" s="51"/>
    </row>
    <row r="69" spans="1:91" s="12" customFormat="1" ht="12.95" customHeight="1" x14ac:dyDescent="0.3">
      <c r="A69" s="52">
        <f t="shared" si="10"/>
        <v>69</v>
      </c>
      <c r="B69" s="69"/>
      <c r="C69" s="69"/>
      <c r="D69" s="69"/>
      <c r="E69" s="69"/>
      <c r="F69" s="74"/>
      <c r="G69" s="69"/>
      <c r="H69" s="74" t="s">
        <v>56</v>
      </c>
      <c r="I69" s="74" t="s">
        <v>57</v>
      </c>
      <c r="J69" s="59">
        <f t="shared" si="11"/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90"/>
      <c r="CH69" s="8"/>
      <c r="CI69" s="19"/>
      <c r="CJ69" s="91"/>
      <c r="CM69" s="51"/>
    </row>
    <row r="70" spans="1:91" s="12" customFormat="1" ht="12.95" customHeight="1" x14ac:dyDescent="0.3">
      <c r="A70" s="52">
        <f t="shared" si="10"/>
        <v>70</v>
      </c>
      <c r="B70" s="69"/>
      <c r="C70" s="69"/>
      <c r="D70" s="69"/>
      <c r="E70" s="69"/>
      <c r="F70" s="74"/>
      <c r="G70" s="69"/>
      <c r="H70" s="74" t="s">
        <v>58</v>
      </c>
      <c r="I70" s="74" t="s">
        <v>59</v>
      </c>
      <c r="J70" s="59">
        <f t="shared" si="11"/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90"/>
      <c r="CH70" s="8"/>
      <c r="CI70" s="19"/>
      <c r="CJ70" s="91"/>
      <c r="CM70" s="51"/>
    </row>
    <row r="71" spans="1:91" s="12" customFormat="1" ht="12.95" customHeight="1" x14ac:dyDescent="0.3">
      <c r="A71" s="52">
        <f t="shared" si="10"/>
        <v>71</v>
      </c>
      <c r="B71" s="69"/>
      <c r="C71" s="69"/>
      <c r="D71" s="69"/>
      <c r="E71" s="69"/>
      <c r="F71" s="74"/>
      <c r="G71" s="69"/>
      <c r="H71" s="74" t="s">
        <v>60</v>
      </c>
      <c r="I71" s="74" t="s">
        <v>61</v>
      </c>
      <c r="J71" s="59">
        <f t="shared" si="11"/>
        <v>0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"/>
      <c r="CI71" s="19"/>
      <c r="CJ71" s="91"/>
      <c r="CM71" s="51"/>
    </row>
    <row r="72" spans="1:91" s="12" customFormat="1" ht="12.95" customHeight="1" x14ac:dyDescent="0.3">
      <c r="A72" s="52">
        <f t="shared" si="10"/>
        <v>72</v>
      </c>
      <c r="B72" s="69"/>
      <c r="C72" s="69"/>
      <c r="D72" s="69"/>
      <c r="E72" s="69"/>
      <c r="F72" s="74"/>
      <c r="G72" s="69" t="s">
        <v>41</v>
      </c>
      <c r="H72" s="88" t="str">
        <f>$H$55</f>
        <v xml:space="preserve">דרוג נמוך מ- BBB- או לא מדורג </v>
      </c>
      <c r="I72" s="69"/>
      <c r="J72" s="59">
        <f t="shared" si="11"/>
        <v>0</v>
      </c>
      <c r="K72" s="83">
        <f>SUM(K73:K75)</f>
        <v>0</v>
      </c>
      <c r="L72" s="83">
        <f t="shared" ref="L72:BW72" si="56">SUM(L73:L75)</f>
        <v>0</v>
      </c>
      <c r="M72" s="83">
        <f t="shared" si="56"/>
        <v>0</v>
      </c>
      <c r="N72" s="83">
        <f t="shared" si="56"/>
        <v>0</v>
      </c>
      <c r="O72" s="83">
        <f t="shared" si="56"/>
        <v>0</v>
      </c>
      <c r="P72" s="83">
        <f t="shared" si="56"/>
        <v>0</v>
      </c>
      <c r="Q72" s="83">
        <f t="shared" si="56"/>
        <v>0</v>
      </c>
      <c r="R72" s="83">
        <f t="shared" si="56"/>
        <v>0</v>
      </c>
      <c r="S72" s="83">
        <f t="shared" si="56"/>
        <v>0</v>
      </c>
      <c r="T72" s="83">
        <f t="shared" si="56"/>
        <v>0</v>
      </c>
      <c r="U72" s="83">
        <f t="shared" si="56"/>
        <v>0</v>
      </c>
      <c r="V72" s="83">
        <f t="shared" si="56"/>
        <v>0</v>
      </c>
      <c r="W72" s="83">
        <f t="shared" si="56"/>
        <v>0</v>
      </c>
      <c r="X72" s="83">
        <f t="shared" si="56"/>
        <v>0</v>
      </c>
      <c r="Y72" s="83">
        <f t="shared" si="56"/>
        <v>0</v>
      </c>
      <c r="Z72" s="83">
        <f t="shared" si="56"/>
        <v>0</v>
      </c>
      <c r="AA72" s="83">
        <f t="shared" si="56"/>
        <v>0</v>
      </c>
      <c r="AB72" s="83">
        <f t="shared" si="56"/>
        <v>0</v>
      </c>
      <c r="AC72" s="83">
        <f t="shared" si="56"/>
        <v>0</v>
      </c>
      <c r="AD72" s="83">
        <f t="shared" si="56"/>
        <v>0</v>
      </c>
      <c r="AE72" s="83">
        <f t="shared" si="56"/>
        <v>0</v>
      </c>
      <c r="AF72" s="83">
        <f t="shared" si="56"/>
        <v>0</v>
      </c>
      <c r="AG72" s="83">
        <f t="shared" si="56"/>
        <v>0</v>
      </c>
      <c r="AH72" s="83">
        <f t="shared" si="56"/>
        <v>0</v>
      </c>
      <c r="AI72" s="83">
        <f t="shared" si="56"/>
        <v>0</v>
      </c>
      <c r="AJ72" s="83">
        <f t="shared" si="56"/>
        <v>0</v>
      </c>
      <c r="AK72" s="83">
        <f t="shared" si="56"/>
        <v>0</v>
      </c>
      <c r="AL72" s="83">
        <f t="shared" si="56"/>
        <v>0</v>
      </c>
      <c r="AM72" s="83">
        <f t="shared" si="56"/>
        <v>0</v>
      </c>
      <c r="AN72" s="83">
        <f t="shared" si="56"/>
        <v>0</v>
      </c>
      <c r="AO72" s="83">
        <f t="shared" si="56"/>
        <v>0</v>
      </c>
      <c r="AP72" s="83">
        <f t="shared" si="56"/>
        <v>0</v>
      </c>
      <c r="AQ72" s="83">
        <f t="shared" si="56"/>
        <v>0</v>
      </c>
      <c r="AR72" s="83">
        <f t="shared" si="56"/>
        <v>0</v>
      </c>
      <c r="AS72" s="83">
        <f t="shared" si="56"/>
        <v>0</v>
      </c>
      <c r="AT72" s="83">
        <f t="shared" si="56"/>
        <v>0</v>
      </c>
      <c r="AU72" s="83">
        <f t="shared" si="56"/>
        <v>0</v>
      </c>
      <c r="AV72" s="83">
        <f t="shared" si="56"/>
        <v>0</v>
      </c>
      <c r="AW72" s="83">
        <f t="shared" si="56"/>
        <v>0</v>
      </c>
      <c r="AX72" s="83">
        <f t="shared" si="56"/>
        <v>0</v>
      </c>
      <c r="AY72" s="83">
        <f t="shared" si="56"/>
        <v>0</v>
      </c>
      <c r="AZ72" s="83">
        <f t="shared" si="56"/>
        <v>0</v>
      </c>
      <c r="BA72" s="83">
        <f t="shared" si="56"/>
        <v>0</v>
      </c>
      <c r="BB72" s="83">
        <f t="shared" si="56"/>
        <v>0</v>
      </c>
      <c r="BC72" s="83">
        <f t="shared" si="56"/>
        <v>0</v>
      </c>
      <c r="BD72" s="83">
        <f t="shared" si="56"/>
        <v>0</v>
      </c>
      <c r="BE72" s="83">
        <f t="shared" si="56"/>
        <v>0</v>
      </c>
      <c r="BF72" s="83">
        <f t="shared" si="56"/>
        <v>0</v>
      </c>
      <c r="BG72" s="83">
        <f t="shared" si="56"/>
        <v>0</v>
      </c>
      <c r="BH72" s="83">
        <f t="shared" si="56"/>
        <v>0</v>
      </c>
      <c r="BI72" s="83">
        <f t="shared" si="56"/>
        <v>0</v>
      </c>
      <c r="BJ72" s="83">
        <f t="shared" si="56"/>
        <v>0</v>
      </c>
      <c r="BK72" s="83">
        <f t="shared" si="56"/>
        <v>0</v>
      </c>
      <c r="BL72" s="83">
        <f t="shared" si="56"/>
        <v>0</v>
      </c>
      <c r="BM72" s="83">
        <f t="shared" si="56"/>
        <v>0</v>
      </c>
      <c r="BN72" s="83">
        <f t="shared" si="56"/>
        <v>0</v>
      </c>
      <c r="BO72" s="83">
        <f t="shared" si="56"/>
        <v>0</v>
      </c>
      <c r="BP72" s="83">
        <f t="shared" si="56"/>
        <v>0</v>
      </c>
      <c r="BQ72" s="83">
        <f t="shared" si="56"/>
        <v>0</v>
      </c>
      <c r="BR72" s="83">
        <f t="shared" si="56"/>
        <v>0</v>
      </c>
      <c r="BS72" s="83">
        <f t="shared" si="56"/>
        <v>0</v>
      </c>
      <c r="BT72" s="83">
        <f t="shared" si="56"/>
        <v>0</v>
      </c>
      <c r="BU72" s="83">
        <f t="shared" si="56"/>
        <v>0</v>
      </c>
      <c r="BV72" s="83">
        <f t="shared" si="56"/>
        <v>0</v>
      </c>
      <c r="BW72" s="83">
        <f t="shared" si="56"/>
        <v>0</v>
      </c>
      <c r="BX72" s="83">
        <f t="shared" ref="BX72:CV72" si="57">SUM(BX73:BX75)</f>
        <v>0</v>
      </c>
      <c r="BY72" s="83">
        <f t="shared" si="57"/>
        <v>0</v>
      </c>
      <c r="BZ72" s="83">
        <f t="shared" si="57"/>
        <v>0</v>
      </c>
      <c r="CA72" s="83">
        <f t="shared" si="57"/>
        <v>0</v>
      </c>
      <c r="CB72" s="83">
        <f t="shared" si="57"/>
        <v>0</v>
      </c>
      <c r="CC72" s="83">
        <f t="shared" si="57"/>
        <v>0</v>
      </c>
      <c r="CD72" s="83">
        <f t="shared" si="57"/>
        <v>0</v>
      </c>
      <c r="CE72" s="83">
        <f t="shared" si="57"/>
        <v>0</v>
      </c>
      <c r="CF72" s="83">
        <f t="shared" si="57"/>
        <v>0</v>
      </c>
      <c r="CG72" s="84">
        <f>SUM(CG73:CG75)</f>
        <v>0</v>
      </c>
      <c r="CH72" s="8"/>
      <c r="CI72" s="19"/>
      <c r="CJ72" s="91"/>
      <c r="CM72" s="51"/>
    </row>
    <row r="73" spans="1:91" s="12" customFormat="1" ht="12.95" customHeight="1" x14ac:dyDescent="0.3">
      <c r="A73" s="52">
        <f t="shared" si="10"/>
        <v>73</v>
      </c>
      <c r="B73" s="69"/>
      <c r="C73" s="69"/>
      <c r="D73" s="69"/>
      <c r="E73" s="69"/>
      <c r="F73" s="74"/>
      <c r="G73" s="69"/>
      <c r="H73" s="74" t="s">
        <v>56</v>
      </c>
      <c r="I73" s="74" t="s">
        <v>57</v>
      </c>
      <c r="J73" s="59">
        <f t="shared" si="11"/>
        <v>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90"/>
      <c r="CH73" s="8"/>
      <c r="CI73" s="19"/>
      <c r="CJ73" s="91"/>
      <c r="CM73" s="51"/>
    </row>
    <row r="74" spans="1:91" s="12" customFormat="1" ht="12.95" customHeight="1" x14ac:dyDescent="0.3">
      <c r="A74" s="52">
        <f t="shared" si="10"/>
        <v>74</v>
      </c>
      <c r="B74" s="69"/>
      <c r="C74" s="69"/>
      <c r="D74" s="69"/>
      <c r="E74" s="69"/>
      <c r="F74" s="74"/>
      <c r="G74" s="69"/>
      <c r="H74" s="69" t="s">
        <v>58</v>
      </c>
      <c r="I74" s="69" t="s">
        <v>59</v>
      </c>
      <c r="J74" s="59">
        <f t="shared" si="11"/>
        <v>0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90"/>
      <c r="CH74" s="8"/>
      <c r="CI74" s="19"/>
      <c r="CJ74" s="91"/>
      <c r="CM74" s="51"/>
    </row>
    <row r="75" spans="1:91" s="12" customFormat="1" ht="12.95" customHeight="1" x14ac:dyDescent="0.3">
      <c r="A75" s="52">
        <f t="shared" ref="A75:A138" si="58">A74+1</f>
        <v>75</v>
      </c>
      <c r="B75" s="69"/>
      <c r="C75" s="69"/>
      <c r="D75" s="69"/>
      <c r="E75" s="69"/>
      <c r="F75" s="74"/>
      <c r="G75" s="69"/>
      <c r="H75" s="69" t="s">
        <v>60</v>
      </c>
      <c r="I75" s="69" t="s">
        <v>61</v>
      </c>
      <c r="J75" s="59">
        <f t="shared" ref="J75:J138" si="59">SUM(K75:CG75)</f>
        <v>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90"/>
      <c r="CH75" s="8"/>
      <c r="CI75" s="19"/>
      <c r="CJ75" s="91"/>
      <c r="CM75" s="51"/>
    </row>
    <row r="76" spans="1:91" s="12" customFormat="1" ht="12.95" customHeight="1" x14ac:dyDescent="0.3">
      <c r="A76" s="52">
        <f t="shared" si="58"/>
        <v>76</v>
      </c>
      <c r="B76" s="67"/>
      <c r="C76" s="67"/>
      <c r="D76" s="67"/>
      <c r="E76" s="67" t="s">
        <v>17</v>
      </c>
      <c r="F76" s="92" t="s">
        <v>30</v>
      </c>
      <c r="G76" s="67"/>
      <c r="H76" s="67"/>
      <c r="I76" s="67"/>
      <c r="J76" s="59">
        <f t="shared" si="59"/>
        <v>0</v>
      </c>
      <c r="K76" s="60">
        <f>SUM(K77,K81,K86,K90)</f>
        <v>0</v>
      </c>
      <c r="L76" s="60">
        <f t="shared" ref="L76:BW76" si="60">SUM(L77,L81,L86,L90)</f>
        <v>0</v>
      </c>
      <c r="M76" s="60">
        <f t="shared" si="60"/>
        <v>0</v>
      </c>
      <c r="N76" s="60">
        <f t="shared" si="60"/>
        <v>0</v>
      </c>
      <c r="O76" s="60">
        <f t="shared" si="60"/>
        <v>0</v>
      </c>
      <c r="P76" s="60">
        <f t="shared" si="60"/>
        <v>0</v>
      </c>
      <c r="Q76" s="60">
        <f t="shared" si="60"/>
        <v>0</v>
      </c>
      <c r="R76" s="60">
        <f t="shared" si="60"/>
        <v>0</v>
      </c>
      <c r="S76" s="60">
        <f t="shared" si="60"/>
        <v>0</v>
      </c>
      <c r="T76" s="60">
        <f t="shared" si="60"/>
        <v>0</v>
      </c>
      <c r="U76" s="60">
        <f t="shared" si="60"/>
        <v>0</v>
      </c>
      <c r="V76" s="60">
        <f t="shared" si="60"/>
        <v>0</v>
      </c>
      <c r="W76" s="60">
        <f t="shared" si="60"/>
        <v>0</v>
      </c>
      <c r="X76" s="60">
        <f t="shared" si="60"/>
        <v>0</v>
      </c>
      <c r="Y76" s="60">
        <f t="shared" si="60"/>
        <v>0</v>
      </c>
      <c r="Z76" s="60">
        <f t="shared" si="60"/>
        <v>0</v>
      </c>
      <c r="AA76" s="60">
        <f t="shared" si="60"/>
        <v>0</v>
      </c>
      <c r="AB76" s="60">
        <f t="shared" si="60"/>
        <v>0</v>
      </c>
      <c r="AC76" s="60">
        <f t="shared" si="60"/>
        <v>0</v>
      </c>
      <c r="AD76" s="60">
        <f t="shared" si="60"/>
        <v>0</v>
      </c>
      <c r="AE76" s="60">
        <f t="shared" si="60"/>
        <v>0</v>
      </c>
      <c r="AF76" s="60">
        <f t="shared" si="60"/>
        <v>0</v>
      </c>
      <c r="AG76" s="60">
        <f t="shared" si="60"/>
        <v>0</v>
      </c>
      <c r="AH76" s="60">
        <f t="shared" si="60"/>
        <v>0</v>
      </c>
      <c r="AI76" s="60">
        <f t="shared" si="60"/>
        <v>0</v>
      </c>
      <c r="AJ76" s="60">
        <f t="shared" si="60"/>
        <v>0</v>
      </c>
      <c r="AK76" s="60">
        <f t="shared" si="60"/>
        <v>0</v>
      </c>
      <c r="AL76" s="60">
        <f t="shared" si="60"/>
        <v>0</v>
      </c>
      <c r="AM76" s="60">
        <f t="shared" si="60"/>
        <v>0</v>
      </c>
      <c r="AN76" s="60">
        <f t="shared" si="60"/>
        <v>0</v>
      </c>
      <c r="AO76" s="60">
        <f t="shared" si="60"/>
        <v>0</v>
      </c>
      <c r="AP76" s="60">
        <f t="shared" si="60"/>
        <v>0</v>
      </c>
      <c r="AQ76" s="60">
        <f t="shared" si="60"/>
        <v>0</v>
      </c>
      <c r="AR76" s="60">
        <f t="shared" si="60"/>
        <v>0</v>
      </c>
      <c r="AS76" s="60">
        <f t="shared" si="60"/>
        <v>0</v>
      </c>
      <c r="AT76" s="60">
        <f t="shared" si="60"/>
        <v>0</v>
      </c>
      <c r="AU76" s="60">
        <f t="shared" si="60"/>
        <v>0</v>
      </c>
      <c r="AV76" s="60">
        <f t="shared" si="60"/>
        <v>0</v>
      </c>
      <c r="AW76" s="60">
        <f t="shared" si="60"/>
        <v>0</v>
      </c>
      <c r="AX76" s="60">
        <f t="shared" si="60"/>
        <v>0</v>
      </c>
      <c r="AY76" s="60">
        <f t="shared" si="60"/>
        <v>0</v>
      </c>
      <c r="AZ76" s="60">
        <f t="shared" si="60"/>
        <v>0</v>
      </c>
      <c r="BA76" s="60">
        <f t="shared" si="60"/>
        <v>0</v>
      </c>
      <c r="BB76" s="60">
        <f t="shared" si="60"/>
        <v>0</v>
      </c>
      <c r="BC76" s="60">
        <f t="shared" si="60"/>
        <v>0</v>
      </c>
      <c r="BD76" s="60">
        <f t="shared" si="60"/>
        <v>0</v>
      </c>
      <c r="BE76" s="60">
        <f t="shared" si="60"/>
        <v>0</v>
      </c>
      <c r="BF76" s="60">
        <f t="shared" si="60"/>
        <v>0</v>
      </c>
      <c r="BG76" s="60">
        <f t="shared" si="60"/>
        <v>0</v>
      </c>
      <c r="BH76" s="60">
        <f t="shared" si="60"/>
        <v>0</v>
      </c>
      <c r="BI76" s="60">
        <f t="shared" si="60"/>
        <v>0</v>
      </c>
      <c r="BJ76" s="60">
        <f t="shared" si="60"/>
        <v>0</v>
      </c>
      <c r="BK76" s="60">
        <f t="shared" si="60"/>
        <v>0</v>
      </c>
      <c r="BL76" s="60">
        <f t="shared" si="60"/>
        <v>0</v>
      </c>
      <c r="BM76" s="60">
        <f t="shared" si="60"/>
        <v>0</v>
      </c>
      <c r="BN76" s="60">
        <f t="shared" si="60"/>
        <v>0</v>
      </c>
      <c r="BO76" s="60">
        <f t="shared" si="60"/>
        <v>0</v>
      </c>
      <c r="BP76" s="60">
        <f t="shared" si="60"/>
        <v>0</v>
      </c>
      <c r="BQ76" s="60">
        <f t="shared" si="60"/>
        <v>0</v>
      </c>
      <c r="BR76" s="60">
        <f t="shared" si="60"/>
        <v>0</v>
      </c>
      <c r="BS76" s="60">
        <f t="shared" si="60"/>
        <v>0</v>
      </c>
      <c r="BT76" s="60">
        <f t="shared" si="60"/>
        <v>0</v>
      </c>
      <c r="BU76" s="60">
        <f t="shared" si="60"/>
        <v>0</v>
      </c>
      <c r="BV76" s="60">
        <f t="shared" si="60"/>
        <v>0</v>
      </c>
      <c r="BW76" s="60">
        <f t="shared" si="60"/>
        <v>0</v>
      </c>
      <c r="BX76" s="60">
        <f t="shared" ref="BX76:CV76" si="61">SUM(BX77,BX81,BX86,BX90)</f>
        <v>0</v>
      </c>
      <c r="BY76" s="60">
        <f t="shared" si="61"/>
        <v>0</v>
      </c>
      <c r="BZ76" s="60">
        <f t="shared" si="61"/>
        <v>0</v>
      </c>
      <c r="CA76" s="60">
        <f t="shared" si="61"/>
        <v>0</v>
      </c>
      <c r="CB76" s="60">
        <f t="shared" si="61"/>
        <v>0</v>
      </c>
      <c r="CC76" s="60">
        <f t="shared" si="61"/>
        <v>0</v>
      </c>
      <c r="CD76" s="60">
        <f t="shared" si="61"/>
        <v>0</v>
      </c>
      <c r="CE76" s="60">
        <f t="shared" si="61"/>
        <v>0</v>
      </c>
      <c r="CF76" s="60">
        <f t="shared" si="61"/>
        <v>0</v>
      </c>
      <c r="CG76" s="61">
        <f>SUM(CG77,CG81,CG86,CG90)</f>
        <v>0</v>
      </c>
      <c r="CH76" s="8"/>
      <c r="CI76" s="19"/>
      <c r="CJ76" s="91"/>
      <c r="CM76" s="51"/>
    </row>
    <row r="77" spans="1:91" s="12" customFormat="1" ht="12.95" customHeight="1" x14ac:dyDescent="0.3">
      <c r="A77" s="52">
        <f t="shared" si="58"/>
        <v>77</v>
      </c>
      <c r="B77" s="67"/>
      <c r="C77" s="67"/>
      <c r="D77" s="67"/>
      <c r="E77" s="67"/>
      <c r="F77" s="85" t="s">
        <v>35</v>
      </c>
      <c r="G77" s="86" t="s">
        <v>65</v>
      </c>
      <c r="H77" s="67"/>
      <c r="I77" s="67"/>
      <c r="J77" s="59">
        <f t="shared" si="59"/>
        <v>0</v>
      </c>
      <c r="K77" s="83">
        <f>SUM(K78:K80)</f>
        <v>0</v>
      </c>
      <c r="L77" s="83">
        <f t="shared" ref="L77:BW77" si="62">SUM(L78:L80)</f>
        <v>0</v>
      </c>
      <c r="M77" s="83">
        <f t="shared" si="62"/>
        <v>0</v>
      </c>
      <c r="N77" s="83">
        <f t="shared" si="62"/>
        <v>0</v>
      </c>
      <c r="O77" s="83">
        <f t="shared" si="62"/>
        <v>0</v>
      </c>
      <c r="P77" s="83">
        <f t="shared" si="62"/>
        <v>0</v>
      </c>
      <c r="Q77" s="83">
        <f t="shared" si="62"/>
        <v>0</v>
      </c>
      <c r="R77" s="83">
        <f t="shared" si="62"/>
        <v>0</v>
      </c>
      <c r="S77" s="83">
        <f t="shared" si="62"/>
        <v>0</v>
      </c>
      <c r="T77" s="83">
        <f t="shared" si="62"/>
        <v>0</v>
      </c>
      <c r="U77" s="83">
        <f t="shared" si="62"/>
        <v>0</v>
      </c>
      <c r="V77" s="83">
        <f t="shared" si="62"/>
        <v>0</v>
      </c>
      <c r="W77" s="83">
        <f t="shared" si="62"/>
        <v>0</v>
      </c>
      <c r="X77" s="83">
        <f t="shared" si="62"/>
        <v>0</v>
      </c>
      <c r="Y77" s="83">
        <f t="shared" si="62"/>
        <v>0</v>
      </c>
      <c r="Z77" s="83">
        <f t="shared" si="62"/>
        <v>0</v>
      </c>
      <c r="AA77" s="83">
        <f t="shared" si="62"/>
        <v>0</v>
      </c>
      <c r="AB77" s="83">
        <f t="shared" si="62"/>
        <v>0</v>
      </c>
      <c r="AC77" s="83">
        <f t="shared" si="62"/>
        <v>0</v>
      </c>
      <c r="AD77" s="83">
        <f t="shared" si="62"/>
        <v>0</v>
      </c>
      <c r="AE77" s="83">
        <f t="shared" si="62"/>
        <v>0</v>
      </c>
      <c r="AF77" s="83">
        <f t="shared" si="62"/>
        <v>0</v>
      </c>
      <c r="AG77" s="83">
        <f t="shared" si="62"/>
        <v>0</v>
      </c>
      <c r="AH77" s="83">
        <f t="shared" si="62"/>
        <v>0</v>
      </c>
      <c r="AI77" s="83">
        <f t="shared" si="62"/>
        <v>0</v>
      </c>
      <c r="AJ77" s="83">
        <f t="shared" si="62"/>
        <v>0</v>
      </c>
      <c r="AK77" s="83">
        <f t="shared" si="62"/>
        <v>0</v>
      </c>
      <c r="AL77" s="83">
        <f t="shared" si="62"/>
        <v>0</v>
      </c>
      <c r="AM77" s="83">
        <f t="shared" si="62"/>
        <v>0</v>
      </c>
      <c r="AN77" s="83">
        <f t="shared" si="62"/>
        <v>0</v>
      </c>
      <c r="AO77" s="83">
        <f t="shared" si="62"/>
        <v>0</v>
      </c>
      <c r="AP77" s="83">
        <f t="shared" si="62"/>
        <v>0</v>
      </c>
      <c r="AQ77" s="83">
        <f t="shared" si="62"/>
        <v>0</v>
      </c>
      <c r="AR77" s="83">
        <f t="shared" si="62"/>
        <v>0</v>
      </c>
      <c r="AS77" s="83">
        <f t="shared" si="62"/>
        <v>0</v>
      </c>
      <c r="AT77" s="83">
        <f t="shared" si="62"/>
        <v>0</v>
      </c>
      <c r="AU77" s="83">
        <f t="shared" si="62"/>
        <v>0</v>
      </c>
      <c r="AV77" s="83">
        <f t="shared" si="62"/>
        <v>0</v>
      </c>
      <c r="AW77" s="83">
        <f t="shared" si="62"/>
        <v>0</v>
      </c>
      <c r="AX77" s="83">
        <f t="shared" si="62"/>
        <v>0</v>
      </c>
      <c r="AY77" s="83">
        <f t="shared" si="62"/>
        <v>0</v>
      </c>
      <c r="AZ77" s="83">
        <f t="shared" si="62"/>
        <v>0</v>
      </c>
      <c r="BA77" s="83">
        <f t="shared" si="62"/>
        <v>0</v>
      </c>
      <c r="BB77" s="83">
        <f t="shared" si="62"/>
        <v>0</v>
      </c>
      <c r="BC77" s="83">
        <f t="shared" si="62"/>
        <v>0</v>
      </c>
      <c r="BD77" s="83">
        <f t="shared" si="62"/>
        <v>0</v>
      </c>
      <c r="BE77" s="83">
        <f t="shared" si="62"/>
        <v>0</v>
      </c>
      <c r="BF77" s="83">
        <f t="shared" si="62"/>
        <v>0</v>
      </c>
      <c r="BG77" s="83">
        <f t="shared" si="62"/>
        <v>0</v>
      </c>
      <c r="BH77" s="83">
        <f t="shared" si="62"/>
        <v>0</v>
      </c>
      <c r="BI77" s="83">
        <f t="shared" si="62"/>
        <v>0</v>
      </c>
      <c r="BJ77" s="83">
        <f t="shared" si="62"/>
        <v>0</v>
      </c>
      <c r="BK77" s="83">
        <f t="shared" si="62"/>
        <v>0</v>
      </c>
      <c r="BL77" s="83">
        <f t="shared" si="62"/>
        <v>0</v>
      </c>
      <c r="BM77" s="83">
        <f t="shared" si="62"/>
        <v>0</v>
      </c>
      <c r="BN77" s="83">
        <f t="shared" si="62"/>
        <v>0</v>
      </c>
      <c r="BO77" s="83">
        <f t="shared" si="62"/>
        <v>0</v>
      </c>
      <c r="BP77" s="83">
        <f t="shared" si="62"/>
        <v>0</v>
      </c>
      <c r="BQ77" s="83">
        <f t="shared" si="62"/>
        <v>0</v>
      </c>
      <c r="BR77" s="83">
        <f t="shared" si="62"/>
        <v>0</v>
      </c>
      <c r="BS77" s="83">
        <f t="shared" si="62"/>
        <v>0</v>
      </c>
      <c r="BT77" s="83">
        <f t="shared" si="62"/>
        <v>0</v>
      </c>
      <c r="BU77" s="83">
        <f t="shared" si="62"/>
        <v>0</v>
      </c>
      <c r="BV77" s="83">
        <f t="shared" si="62"/>
        <v>0</v>
      </c>
      <c r="BW77" s="83">
        <f t="shared" si="62"/>
        <v>0</v>
      </c>
      <c r="BX77" s="83">
        <f t="shared" ref="BX77:CV77" si="63">SUM(BX78:BX80)</f>
        <v>0</v>
      </c>
      <c r="BY77" s="83">
        <f t="shared" si="63"/>
        <v>0</v>
      </c>
      <c r="BZ77" s="83">
        <f t="shared" si="63"/>
        <v>0</v>
      </c>
      <c r="CA77" s="83">
        <f t="shared" si="63"/>
        <v>0</v>
      </c>
      <c r="CB77" s="83">
        <f t="shared" si="63"/>
        <v>0</v>
      </c>
      <c r="CC77" s="83">
        <f t="shared" si="63"/>
        <v>0</v>
      </c>
      <c r="CD77" s="83">
        <f t="shared" si="63"/>
        <v>0</v>
      </c>
      <c r="CE77" s="83">
        <f t="shared" si="63"/>
        <v>0</v>
      </c>
      <c r="CF77" s="83">
        <f t="shared" si="63"/>
        <v>0</v>
      </c>
      <c r="CG77" s="84">
        <f>SUM(CG78:CG80)</f>
        <v>0</v>
      </c>
      <c r="CH77" s="8"/>
      <c r="CI77" s="19"/>
      <c r="CJ77" s="91"/>
      <c r="CM77" s="51"/>
    </row>
    <row r="78" spans="1:91" s="12" customFormat="1" ht="12.95" customHeight="1" x14ac:dyDescent="0.3">
      <c r="A78" s="52">
        <f t="shared" si="58"/>
        <v>78</v>
      </c>
      <c r="B78" s="69"/>
      <c r="C78" s="69"/>
      <c r="D78" s="69"/>
      <c r="E78" s="69"/>
      <c r="F78" s="85"/>
      <c r="G78" s="69" t="s">
        <v>37</v>
      </c>
      <c r="H78" s="88" t="s">
        <v>66</v>
      </c>
      <c r="I78" s="88"/>
      <c r="J78" s="59">
        <f t="shared" si="59"/>
        <v>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1"/>
      <c r="CH78" s="8"/>
      <c r="CI78" s="19"/>
      <c r="CJ78" s="91"/>
      <c r="CM78" s="51"/>
    </row>
    <row r="79" spans="1:91" s="12" customFormat="1" ht="12.95" customHeight="1" x14ac:dyDescent="0.3">
      <c r="A79" s="52">
        <f t="shared" si="58"/>
        <v>79</v>
      </c>
      <c r="B79" s="69"/>
      <c r="C79" s="69"/>
      <c r="D79" s="69"/>
      <c r="E79" s="69"/>
      <c r="F79" s="85"/>
      <c r="G79" s="69" t="s">
        <v>50</v>
      </c>
      <c r="H79" s="69" t="s">
        <v>67</v>
      </c>
      <c r="I79" s="69"/>
      <c r="J79" s="59">
        <f t="shared" si="59"/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1"/>
      <c r="CH79" s="8"/>
      <c r="CI79" s="19"/>
      <c r="CJ79" s="91"/>
      <c r="CM79" s="51"/>
    </row>
    <row r="80" spans="1:91" s="12" customFormat="1" ht="12.95" customHeight="1" x14ac:dyDescent="0.3">
      <c r="A80" s="52">
        <f t="shared" si="58"/>
        <v>80</v>
      </c>
      <c r="B80" s="69"/>
      <c r="C80" s="69"/>
      <c r="D80" s="69"/>
      <c r="E80" s="69"/>
      <c r="F80" s="74"/>
      <c r="G80" s="69" t="s">
        <v>39</v>
      </c>
      <c r="H80" s="88" t="s">
        <v>63</v>
      </c>
      <c r="I80" s="69"/>
      <c r="J80" s="59">
        <f t="shared" si="59"/>
        <v>0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1"/>
      <c r="CH80" s="8"/>
      <c r="CI80" s="19"/>
      <c r="CJ80" s="91"/>
      <c r="CM80" s="51"/>
    </row>
    <row r="81" spans="1:91" s="12" customFormat="1" ht="12.95" customHeight="1" x14ac:dyDescent="0.3">
      <c r="A81" s="52">
        <f t="shared" si="58"/>
        <v>81</v>
      </c>
      <c r="B81" s="67"/>
      <c r="C81" s="67"/>
      <c r="D81" s="67"/>
      <c r="E81" s="67"/>
      <c r="F81" s="85" t="s">
        <v>47</v>
      </c>
      <c r="G81" s="86" t="s">
        <v>68</v>
      </c>
      <c r="H81" s="67"/>
      <c r="I81" s="67"/>
      <c r="J81" s="59">
        <f t="shared" si="59"/>
        <v>0</v>
      </c>
      <c r="K81" s="83">
        <f>SUM(K82:K85)</f>
        <v>0</v>
      </c>
      <c r="L81" s="83">
        <f t="shared" ref="L81:BW81" si="64">SUM(L82:L85)</f>
        <v>0</v>
      </c>
      <c r="M81" s="83">
        <f t="shared" si="64"/>
        <v>0</v>
      </c>
      <c r="N81" s="83">
        <f t="shared" si="64"/>
        <v>0</v>
      </c>
      <c r="O81" s="83">
        <f t="shared" si="64"/>
        <v>0</v>
      </c>
      <c r="P81" s="83">
        <f t="shared" si="64"/>
        <v>0</v>
      </c>
      <c r="Q81" s="83">
        <f t="shared" si="64"/>
        <v>0</v>
      </c>
      <c r="R81" s="83">
        <f t="shared" si="64"/>
        <v>0</v>
      </c>
      <c r="S81" s="83">
        <f t="shared" si="64"/>
        <v>0</v>
      </c>
      <c r="T81" s="83">
        <f t="shared" si="64"/>
        <v>0</v>
      </c>
      <c r="U81" s="83">
        <f t="shared" si="64"/>
        <v>0</v>
      </c>
      <c r="V81" s="83">
        <f t="shared" si="64"/>
        <v>0</v>
      </c>
      <c r="W81" s="83">
        <f t="shared" si="64"/>
        <v>0</v>
      </c>
      <c r="X81" s="83">
        <f t="shared" si="64"/>
        <v>0</v>
      </c>
      <c r="Y81" s="83">
        <f t="shared" si="64"/>
        <v>0</v>
      </c>
      <c r="Z81" s="83">
        <f t="shared" si="64"/>
        <v>0</v>
      </c>
      <c r="AA81" s="83">
        <f t="shared" si="64"/>
        <v>0</v>
      </c>
      <c r="AB81" s="83">
        <f t="shared" si="64"/>
        <v>0</v>
      </c>
      <c r="AC81" s="83">
        <f t="shared" si="64"/>
        <v>0</v>
      </c>
      <c r="AD81" s="83">
        <f t="shared" si="64"/>
        <v>0</v>
      </c>
      <c r="AE81" s="83">
        <f t="shared" si="64"/>
        <v>0</v>
      </c>
      <c r="AF81" s="83">
        <f t="shared" si="64"/>
        <v>0</v>
      </c>
      <c r="AG81" s="83">
        <f t="shared" si="64"/>
        <v>0</v>
      </c>
      <c r="AH81" s="83">
        <f t="shared" si="64"/>
        <v>0</v>
      </c>
      <c r="AI81" s="83">
        <f t="shared" si="64"/>
        <v>0</v>
      </c>
      <c r="AJ81" s="83">
        <f t="shared" si="64"/>
        <v>0</v>
      </c>
      <c r="AK81" s="83">
        <f t="shared" si="64"/>
        <v>0</v>
      </c>
      <c r="AL81" s="83">
        <f t="shared" si="64"/>
        <v>0</v>
      </c>
      <c r="AM81" s="83">
        <f t="shared" si="64"/>
        <v>0</v>
      </c>
      <c r="AN81" s="83">
        <f t="shared" si="64"/>
        <v>0</v>
      </c>
      <c r="AO81" s="83">
        <f t="shared" si="64"/>
        <v>0</v>
      </c>
      <c r="AP81" s="83">
        <f t="shared" si="64"/>
        <v>0</v>
      </c>
      <c r="AQ81" s="83">
        <f t="shared" si="64"/>
        <v>0</v>
      </c>
      <c r="AR81" s="83">
        <f t="shared" si="64"/>
        <v>0</v>
      </c>
      <c r="AS81" s="83">
        <f t="shared" si="64"/>
        <v>0</v>
      </c>
      <c r="AT81" s="83">
        <f t="shared" si="64"/>
        <v>0</v>
      </c>
      <c r="AU81" s="83">
        <f t="shared" si="64"/>
        <v>0</v>
      </c>
      <c r="AV81" s="83">
        <f t="shared" si="64"/>
        <v>0</v>
      </c>
      <c r="AW81" s="83">
        <f t="shared" si="64"/>
        <v>0</v>
      </c>
      <c r="AX81" s="83">
        <f t="shared" si="64"/>
        <v>0</v>
      </c>
      <c r="AY81" s="83">
        <f t="shared" si="64"/>
        <v>0</v>
      </c>
      <c r="AZ81" s="83">
        <f t="shared" si="64"/>
        <v>0</v>
      </c>
      <c r="BA81" s="83">
        <f t="shared" si="64"/>
        <v>0</v>
      </c>
      <c r="BB81" s="83">
        <f t="shared" si="64"/>
        <v>0</v>
      </c>
      <c r="BC81" s="83">
        <f t="shared" si="64"/>
        <v>0</v>
      </c>
      <c r="BD81" s="83">
        <f t="shared" si="64"/>
        <v>0</v>
      </c>
      <c r="BE81" s="83">
        <f t="shared" si="64"/>
        <v>0</v>
      </c>
      <c r="BF81" s="83">
        <f t="shared" si="64"/>
        <v>0</v>
      </c>
      <c r="BG81" s="83">
        <f t="shared" si="64"/>
        <v>0</v>
      </c>
      <c r="BH81" s="83">
        <f t="shared" si="64"/>
        <v>0</v>
      </c>
      <c r="BI81" s="83">
        <f t="shared" si="64"/>
        <v>0</v>
      </c>
      <c r="BJ81" s="83">
        <f t="shared" si="64"/>
        <v>0</v>
      </c>
      <c r="BK81" s="83">
        <f t="shared" si="64"/>
        <v>0</v>
      </c>
      <c r="BL81" s="83">
        <f t="shared" si="64"/>
        <v>0</v>
      </c>
      <c r="BM81" s="83">
        <f t="shared" si="64"/>
        <v>0</v>
      </c>
      <c r="BN81" s="83">
        <f t="shared" si="64"/>
        <v>0</v>
      </c>
      <c r="BO81" s="83">
        <f t="shared" si="64"/>
        <v>0</v>
      </c>
      <c r="BP81" s="83">
        <f t="shared" si="64"/>
        <v>0</v>
      </c>
      <c r="BQ81" s="83">
        <f t="shared" si="64"/>
        <v>0</v>
      </c>
      <c r="BR81" s="83">
        <f t="shared" si="64"/>
        <v>0</v>
      </c>
      <c r="BS81" s="83">
        <f t="shared" si="64"/>
        <v>0</v>
      </c>
      <c r="BT81" s="83">
        <f t="shared" si="64"/>
        <v>0</v>
      </c>
      <c r="BU81" s="83">
        <f t="shared" si="64"/>
        <v>0</v>
      </c>
      <c r="BV81" s="83">
        <f t="shared" si="64"/>
        <v>0</v>
      </c>
      <c r="BW81" s="83">
        <f t="shared" si="64"/>
        <v>0</v>
      </c>
      <c r="BX81" s="83">
        <f t="shared" ref="BX81:CV81" si="65">SUM(BX82:BX85)</f>
        <v>0</v>
      </c>
      <c r="BY81" s="83">
        <f t="shared" si="65"/>
        <v>0</v>
      </c>
      <c r="BZ81" s="83">
        <f t="shared" si="65"/>
        <v>0</v>
      </c>
      <c r="CA81" s="83">
        <f t="shared" si="65"/>
        <v>0</v>
      </c>
      <c r="CB81" s="83">
        <f t="shared" si="65"/>
        <v>0</v>
      </c>
      <c r="CC81" s="83">
        <f t="shared" si="65"/>
        <v>0</v>
      </c>
      <c r="CD81" s="83">
        <f t="shared" si="65"/>
        <v>0</v>
      </c>
      <c r="CE81" s="83">
        <f t="shared" si="65"/>
        <v>0</v>
      </c>
      <c r="CF81" s="83">
        <f t="shared" si="65"/>
        <v>0</v>
      </c>
      <c r="CG81" s="84">
        <f>SUM(CG82:CG85)</f>
        <v>0</v>
      </c>
      <c r="CH81" s="8"/>
      <c r="CI81" s="19"/>
      <c r="CJ81" s="91"/>
      <c r="CM81" s="51"/>
    </row>
    <row r="82" spans="1:91" s="12" customFormat="1" ht="12.95" customHeight="1" x14ac:dyDescent="0.3">
      <c r="A82" s="52">
        <f t="shared" si="58"/>
        <v>82</v>
      </c>
      <c r="B82" s="69"/>
      <c r="C82" s="69"/>
      <c r="D82" s="69"/>
      <c r="E82" s="69"/>
      <c r="F82" s="85"/>
      <c r="G82" s="69" t="s">
        <v>37</v>
      </c>
      <c r="H82" s="88" t="str">
        <f>$H$78</f>
        <v xml:space="preserve">דרוג A- ומעלה </v>
      </c>
      <c r="I82" s="88"/>
      <c r="J82" s="59">
        <f t="shared" si="59"/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1"/>
      <c r="CH82" s="8"/>
      <c r="CI82" s="19"/>
      <c r="CJ82" s="91"/>
      <c r="CM82" s="51"/>
    </row>
    <row r="83" spans="1:91" s="12" customFormat="1" ht="12.95" customHeight="1" x14ac:dyDescent="0.3">
      <c r="A83" s="52">
        <f t="shared" si="58"/>
        <v>83</v>
      </c>
      <c r="B83" s="69"/>
      <c r="C83" s="69"/>
      <c r="D83" s="69"/>
      <c r="E83" s="69"/>
      <c r="F83" s="74"/>
      <c r="G83" s="69" t="s">
        <v>50</v>
      </c>
      <c r="H83" s="88" t="str">
        <f>$H$79</f>
        <v>דרוג BBB- ועד BBB+</v>
      </c>
      <c r="I83" s="69"/>
      <c r="J83" s="59">
        <f t="shared" si="59"/>
        <v>0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1"/>
      <c r="CH83" s="8"/>
      <c r="CI83" s="19"/>
      <c r="CJ83" s="91"/>
      <c r="CM83" s="51"/>
    </row>
    <row r="84" spans="1:91" s="12" customFormat="1" ht="12.95" customHeight="1" x14ac:dyDescent="0.3">
      <c r="A84" s="52">
        <f t="shared" si="58"/>
        <v>84</v>
      </c>
      <c r="B84" s="69"/>
      <c r="C84" s="69"/>
      <c r="D84" s="69"/>
      <c r="E84" s="69"/>
      <c r="F84" s="74"/>
      <c r="G84" s="69" t="s">
        <v>39</v>
      </c>
      <c r="H84" s="69" t="str">
        <f>$H$68</f>
        <v xml:space="preserve">בדרוג נמוך מ- BBB- או לא מדורג עם בטוחה מספקת </v>
      </c>
      <c r="I84" s="69"/>
      <c r="J84" s="59">
        <f t="shared" si="59"/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1"/>
      <c r="CH84" s="8"/>
      <c r="CI84" s="19"/>
      <c r="CJ84" s="91"/>
      <c r="CM84" s="51"/>
    </row>
    <row r="85" spans="1:91" s="12" customFormat="1" ht="12.95" customHeight="1" x14ac:dyDescent="0.3">
      <c r="A85" s="52">
        <f t="shared" si="58"/>
        <v>85</v>
      </c>
      <c r="B85" s="69"/>
      <c r="C85" s="69"/>
      <c r="D85" s="69"/>
      <c r="E85" s="69"/>
      <c r="F85" s="74"/>
      <c r="G85" s="69" t="s">
        <v>41</v>
      </c>
      <c r="H85" s="88" t="str">
        <f>H80</f>
        <v xml:space="preserve">דרוג נמוך מ- BBB- או לא מדורג </v>
      </c>
      <c r="I85" s="69"/>
      <c r="J85" s="59">
        <f t="shared" si="59"/>
        <v>0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1"/>
      <c r="CH85" s="8"/>
      <c r="CI85" s="19"/>
      <c r="CJ85" s="91"/>
      <c r="CM85" s="51"/>
    </row>
    <row r="86" spans="1:91" s="12" customFormat="1" ht="12.95" customHeight="1" x14ac:dyDescent="0.3">
      <c r="A86" s="52">
        <f t="shared" si="58"/>
        <v>86</v>
      </c>
      <c r="B86" s="69"/>
      <c r="C86" s="69"/>
      <c r="D86" s="69"/>
      <c r="E86" s="69"/>
      <c r="F86" s="85" t="s">
        <v>69</v>
      </c>
      <c r="G86" s="86" t="s">
        <v>70</v>
      </c>
      <c r="H86" s="69"/>
      <c r="I86" s="69"/>
      <c r="J86" s="59">
        <f t="shared" si="59"/>
        <v>0</v>
      </c>
      <c r="K86" s="83">
        <f>SUM(K87:K89)</f>
        <v>0</v>
      </c>
      <c r="L86" s="83">
        <f t="shared" ref="L86:BW86" si="66">SUM(L87:L89)</f>
        <v>0</v>
      </c>
      <c r="M86" s="83">
        <f t="shared" si="66"/>
        <v>0</v>
      </c>
      <c r="N86" s="83">
        <f t="shared" si="66"/>
        <v>0</v>
      </c>
      <c r="O86" s="83">
        <f t="shared" si="66"/>
        <v>0</v>
      </c>
      <c r="P86" s="83">
        <f t="shared" si="66"/>
        <v>0</v>
      </c>
      <c r="Q86" s="83">
        <f t="shared" si="66"/>
        <v>0</v>
      </c>
      <c r="R86" s="83">
        <f t="shared" si="66"/>
        <v>0</v>
      </c>
      <c r="S86" s="83">
        <f t="shared" si="66"/>
        <v>0</v>
      </c>
      <c r="T86" s="83">
        <f t="shared" si="66"/>
        <v>0</v>
      </c>
      <c r="U86" s="83">
        <f t="shared" si="66"/>
        <v>0</v>
      </c>
      <c r="V86" s="83">
        <f t="shared" si="66"/>
        <v>0</v>
      </c>
      <c r="W86" s="83">
        <f t="shared" si="66"/>
        <v>0</v>
      </c>
      <c r="X86" s="83">
        <f t="shared" si="66"/>
        <v>0</v>
      </c>
      <c r="Y86" s="83">
        <f t="shared" si="66"/>
        <v>0</v>
      </c>
      <c r="Z86" s="83">
        <f t="shared" si="66"/>
        <v>0</v>
      </c>
      <c r="AA86" s="83">
        <f t="shared" si="66"/>
        <v>0</v>
      </c>
      <c r="AB86" s="83">
        <f t="shared" si="66"/>
        <v>0</v>
      </c>
      <c r="AC86" s="83">
        <f t="shared" si="66"/>
        <v>0</v>
      </c>
      <c r="AD86" s="83">
        <f t="shared" si="66"/>
        <v>0</v>
      </c>
      <c r="AE86" s="83">
        <f t="shared" si="66"/>
        <v>0</v>
      </c>
      <c r="AF86" s="83">
        <f t="shared" si="66"/>
        <v>0</v>
      </c>
      <c r="AG86" s="83">
        <f t="shared" si="66"/>
        <v>0</v>
      </c>
      <c r="AH86" s="83">
        <f t="shared" si="66"/>
        <v>0</v>
      </c>
      <c r="AI86" s="83">
        <f t="shared" si="66"/>
        <v>0</v>
      </c>
      <c r="AJ86" s="83">
        <f t="shared" si="66"/>
        <v>0</v>
      </c>
      <c r="AK86" s="83">
        <f t="shared" si="66"/>
        <v>0</v>
      </c>
      <c r="AL86" s="83">
        <f t="shared" si="66"/>
        <v>0</v>
      </c>
      <c r="AM86" s="83">
        <f t="shared" si="66"/>
        <v>0</v>
      </c>
      <c r="AN86" s="83">
        <f t="shared" si="66"/>
        <v>0</v>
      </c>
      <c r="AO86" s="83">
        <f t="shared" si="66"/>
        <v>0</v>
      </c>
      <c r="AP86" s="83">
        <f t="shared" si="66"/>
        <v>0</v>
      </c>
      <c r="AQ86" s="83">
        <f t="shared" si="66"/>
        <v>0</v>
      </c>
      <c r="AR86" s="83">
        <f t="shared" si="66"/>
        <v>0</v>
      </c>
      <c r="AS86" s="83">
        <f t="shared" si="66"/>
        <v>0</v>
      </c>
      <c r="AT86" s="83">
        <f t="shared" si="66"/>
        <v>0</v>
      </c>
      <c r="AU86" s="83">
        <f t="shared" si="66"/>
        <v>0</v>
      </c>
      <c r="AV86" s="83">
        <f t="shared" si="66"/>
        <v>0</v>
      </c>
      <c r="AW86" s="83">
        <f t="shared" si="66"/>
        <v>0</v>
      </c>
      <c r="AX86" s="83">
        <f t="shared" si="66"/>
        <v>0</v>
      </c>
      <c r="AY86" s="83">
        <f t="shared" si="66"/>
        <v>0</v>
      </c>
      <c r="AZ86" s="83">
        <f t="shared" si="66"/>
        <v>0</v>
      </c>
      <c r="BA86" s="83">
        <f t="shared" si="66"/>
        <v>0</v>
      </c>
      <c r="BB86" s="83">
        <f t="shared" si="66"/>
        <v>0</v>
      </c>
      <c r="BC86" s="83">
        <f t="shared" si="66"/>
        <v>0</v>
      </c>
      <c r="BD86" s="83">
        <f t="shared" si="66"/>
        <v>0</v>
      </c>
      <c r="BE86" s="83">
        <f t="shared" si="66"/>
        <v>0</v>
      </c>
      <c r="BF86" s="83">
        <f t="shared" si="66"/>
        <v>0</v>
      </c>
      <c r="BG86" s="83">
        <f t="shared" si="66"/>
        <v>0</v>
      </c>
      <c r="BH86" s="83">
        <f t="shared" si="66"/>
        <v>0</v>
      </c>
      <c r="BI86" s="83">
        <f t="shared" si="66"/>
        <v>0</v>
      </c>
      <c r="BJ86" s="83">
        <f t="shared" si="66"/>
        <v>0</v>
      </c>
      <c r="BK86" s="83">
        <f t="shared" si="66"/>
        <v>0</v>
      </c>
      <c r="BL86" s="83">
        <f t="shared" si="66"/>
        <v>0</v>
      </c>
      <c r="BM86" s="83">
        <f t="shared" si="66"/>
        <v>0</v>
      </c>
      <c r="BN86" s="83">
        <f t="shared" si="66"/>
        <v>0</v>
      </c>
      <c r="BO86" s="83">
        <f t="shared" si="66"/>
        <v>0</v>
      </c>
      <c r="BP86" s="83">
        <f t="shared" si="66"/>
        <v>0</v>
      </c>
      <c r="BQ86" s="83">
        <f t="shared" si="66"/>
        <v>0</v>
      </c>
      <c r="BR86" s="83">
        <f t="shared" si="66"/>
        <v>0</v>
      </c>
      <c r="BS86" s="83">
        <f t="shared" si="66"/>
        <v>0</v>
      </c>
      <c r="BT86" s="83">
        <f t="shared" si="66"/>
        <v>0</v>
      </c>
      <c r="BU86" s="83">
        <f t="shared" si="66"/>
        <v>0</v>
      </c>
      <c r="BV86" s="83">
        <f t="shared" si="66"/>
        <v>0</v>
      </c>
      <c r="BW86" s="83">
        <f t="shared" si="66"/>
        <v>0</v>
      </c>
      <c r="BX86" s="83">
        <f t="shared" ref="BX86:CV86" si="67">SUM(BX87:BX89)</f>
        <v>0</v>
      </c>
      <c r="BY86" s="83">
        <f t="shared" si="67"/>
        <v>0</v>
      </c>
      <c r="BZ86" s="83">
        <f t="shared" si="67"/>
        <v>0</v>
      </c>
      <c r="CA86" s="83">
        <f t="shared" si="67"/>
        <v>0</v>
      </c>
      <c r="CB86" s="83">
        <f t="shared" si="67"/>
        <v>0</v>
      </c>
      <c r="CC86" s="83">
        <f t="shared" si="67"/>
        <v>0</v>
      </c>
      <c r="CD86" s="83">
        <f t="shared" si="67"/>
        <v>0</v>
      </c>
      <c r="CE86" s="83">
        <f t="shared" si="67"/>
        <v>0</v>
      </c>
      <c r="CF86" s="83">
        <f t="shared" si="67"/>
        <v>0</v>
      </c>
      <c r="CG86" s="84">
        <f>SUM(CG87:CG89)</f>
        <v>0</v>
      </c>
      <c r="CH86" s="8"/>
      <c r="CI86" s="19"/>
      <c r="CJ86" s="91"/>
      <c r="CM86" s="51"/>
    </row>
    <row r="87" spans="1:91" s="12" customFormat="1" ht="12.95" customHeight="1" x14ac:dyDescent="0.3">
      <c r="A87" s="52">
        <f t="shared" si="58"/>
        <v>87</v>
      </c>
      <c r="B87" s="69"/>
      <c r="C87" s="69"/>
      <c r="D87" s="69"/>
      <c r="E87" s="69"/>
      <c r="F87" s="85"/>
      <c r="G87" s="69" t="s">
        <v>37</v>
      </c>
      <c r="H87" s="88" t="str">
        <f>$H$78</f>
        <v xml:space="preserve">דרוג A- ומעלה </v>
      </c>
      <c r="I87" s="88"/>
      <c r="J87" s="59">
        <f t="shared" si="59"/>
        <v>0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8"/>
      <c r="CI87" s="19"/>
      <c r="CJ87" s="91"/>
      <c r="CM87" s="51"/>
    </row>
    <row r="88" spans="1:91" s="12" customFormat="1" ht="12.95" customHeight="1" x14ac:dyDescent="0.3">
      <c r="A88" s="52">
        <f t="shared" si="58"/>
        <v>88</v>
      </c>
      <c r="B88" s="69"/>
      <c r="C88" s="69"/>
      <c r="D88" s="69"/>
      <c r="E88" s="69"/>
      <c r="F88" s="74"/>
      <c r="G88" s="69" t="s">
        <v>50</v>
      </c>
      <c r="H88" s="88" t="str">
        <f>$H$79</f>
        <v>דרוג BBB- ועד BBB+</v>
      </c>
      <c r="I88" s="69"/>
      <c r="J88" s="59">
        <f t="shared" si="59"/>
        <v>0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8"/>
      <c r="CI88" s="19"/>
      <c r="CJ88" s="91"/>
      <c r="CM88" s="51"/>
    </row>
    <row r="89" spans="1:91" s="12" customFormat="1" ht="12.95" customHeight="1" x14ac:dyDescent="0.3">
      <c r="A89" s="52">
        <f t="shared" si="58"/>
        <v>89</v>
      </c>
      <c r="B89" s="69"/>
      <c r="C89" s="69"/>
      <c r="D89" s="69"/>
      <c r="E89" s="69"/>
      <c r="F89" s="74"/>
      <c r="G89" s="69" t="s">
        <v>39</v>
      </c>
      <c r="H89" s="88" t="str">
        <f>$H$80</f>
        <v xml:space="preserve">דרוג נמוך מ- BBB- או לא מדורג </v>
      </c>
      <c r="I89" s="69"/>
      <c r="J89" s="59">
        <f t="shared" si="59"/>
        <v>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8"/>
      <c r="CI89" s="19"/>
      <c r="CJ89" s="91"/>
      <c r="CM89" s="51"/>
    </row>
    <row r="90" spans="1:91" s="12" customFormat="1" ht="12.95" customHeight="1" x14ac:dyDescent="0.3">
      <c r="A90" s="52">
        <f t="shared" si="58"/>
        <v>90</v>
      </c>
      <c r="B90" s="69"/>
      <c r="C90" s="69"/>
      <c r="D90" s="69"/>
      <c r="E90" s="69"/>
      <c r="F90" s="85" t="s">
        <v>71</v>
      </c>
      <c r="G90" s="86" t="s">
        <v>72</v>
      </c>
      <c r="H90" s="69"/>
      <c r="I90" s="69"/>
      <c r="J90" s="59">
        <f t="shared" si="59"/>
        <v>0</v>
      </c>
      <c r="K90" s="83">
        <f>SUM(K91:K94)</f>
        <v>0</v>
      </c>
      <c r="L90" s="83">
        <f t="shared" ref="L90:BW90" si="68">SUM(L91:L94)</f>
        <v>0</v>
      </c>
      <c r="M90" s="83">
        <f t="shared" si="68"/>
        <v>0</v>
      </c>
      <c r="N90" s="83">
        <f t="shared" si="68"/>
        <v>0</v>
      </c>
      <c r="O90" s="83">
        <f t="shared" si="68"/>
        <v>0</v>
      </c>
      <c r="P90" s="83">
        <f t="shared" si="68"/>
        <v>0</v>
      </c>
      <c r="Q90" s="83">
        <f t="shared" si="68"/>
        <v>0</v>
      </c>
      <c r="R90" s="83">
        <f t="shared" si="68"/>
        <v>0</v>
      </c>
      <c r="S90" s="83">
        <f t="shared" si="68"/>
        <v>0</v>
      </c>
      <c r="T90" s="83">
        <f t="shared" si="68"/>
        <v>0</v>
      </c>
      <c r="U90" s="83">
        <f t="shared" si="68"/>
        <v>0</v>
      </c>
      <c r="V90" s="83">
        <f t="shared" si="68"/>
        <v>0</v>
      </c>
      <c r="W90" s="83">
        <f t="shared" si="68"/>
        <v>0</v>
      </c>
      <c r="X90" s="83">
        <f t="shared" si="68"/>
        <v>0</v>
      </c>
      <c r="Y90" s="83">
        <f t="shared" si="68"/>
        <v>0</v>
      </c>
      <c r="Z90" s="83">
        <f t="shared" si="68"/>
        <v>0</v>
      </c>
      <c r="AA90" s="83">
        <f t="shared" si="68"/>
        <v>0</v>
      </c>
      <c r="AB90" s="83">
        <f t="shared" si="68"/>
        <v>0</v>
      </c>
      <c r="AC90" s="83">
        <f t="shared" si="68"/>
        <v>0</v>
      </c>
      <c r="AD90" s="83">
        <f t="shared" si="68"/>
        <v>0</v>
      </c>
      <c r="AE90" s="83">
        <f t="shared" si="68"/>
        <v>0</v>
      </c>
      <c r="AF90" s="83">
        <f t="shared" si="68"/>
        <v>0</v>
      </c>
      <c r="AG90" s="83">
        <f t="shared" si="68"/>
        <v>0</v>
      </c>
      <c r="AH90" s="83">
        <f t="shared" si="68"/>
        <v>0</v>
      </c>
      <c r="AI90" s="83">
        <f t="shared" si="68"/>
        <v>0</v>
      </c>
      <c r="AJ90" s="83">
        <f t="shared" si="68"/>
        <v>0</v>
      </c>
      <c r="AK90" s="83">
        <f t="shared" si="68"/>
        <v>0</v>
      </c>
      <c r="AL90" s="83">
        <f t="shared" si="68"/>
        <v>0</v>
      </c>
      <c r="AM90" s="83">
        <f t="shared" si="68"/>
        <v>0</v>
      </c>
      <c r="AN90" s="83">
        <f t="shared" si="68"/>
        <v>0</v>
      </c>
      <c r="AO90" s="83">
        <f t="shared" si="68"/>
        <v>0</v>
      </c>
      <c r="AP90" s="83">
        <f t="shared" si="68"/>
        <v>0</v>
      </c>
      <c r="AQ90" s="83">
        <f t="shared" si="68"/>
        <v>0</v>
      </c>
      <c r="AR90" s="83">
        <f t="shared" si="68"/>
        <v>0</v>
      </c>
      <c r="AS90" s="83">
        <f t="shared" si="68"/>
        <v>0</v>
      </c>
      <c r="AT90" s="83">
        <f t="shared" si="68"/>
        <v>0</v>
      </c>
      <c r="AU90" s="83">
        <f t="shared" si="68"/>
        <v>0</v>
      </c>
      <c r="AV90" s="83">
        <f t="shared" si="68"/>
        <v>0</v>
      </c>
      <c r="AW90" s="83">
        <f t="shared" si="68"/>
        <v>0</v>
      </c>
      <c r="AX90" s="83">
        <f t="shared" si="68"/>
        <v>0</v>
      </c>
      <c r="AY90" s="83">
        <f t="shared" si="68"/>
        <v>0</v>
      </c>
      <c r="AZ90" s="83">
        <f t="shared" si="68"/>
        <v>0</v>
      </c>
      <c r="BA90" s="83">
        <f t="shared" si="68"/>
        <v>0</v>
      </c>
      <c r="BB90" s="83">
        <f t="shared" si="68"/>
        <v>0</v>
      </c>
      <c r="BC90" s="83">
        <f t="shared" si="68"/>
        <v>0</v>
      </c>
      <c r="BD90" s="83">
        <f t="shared" si="68"/>
        <v>0</v>
      </c>
      <c r="BE90" s="83">
        <f t="shared" si="68"/>
        <v>0</v>
      </c>
      <c r="BF90" s="83">
        <f t="shared" si="68"/>
        <v>0</v>
      </c>
      <c r="BG90" s="83">
        <f t="shared" si="68"/>
        <v>0</v>
      </c>
      <c r="BH90" s="83">
        <f t="shared" si="68"/>
        <v>0</v>
      </c>
      <c r="BI90" s="83">
        <f t="shared" si="68"/>
        <v>0</v>
      </c>
      <c r="BJ90" s="83">
        <f t="shared" si="68"/>
        <v>0</v>
      </c>
      <c r="BK90" s="83">
        <f t="shared" si="68"/>
        <v>0</v>
      </c>
      <c r="BL90" s="83">
        <f t="shared" si="68"/>
        <v>0</v>
      </c>
      <c r="BM90" s="83">
        <f t="shared" si="68"/>
        <v>0</v>
      </c>
      <c r="BN90" s="83">
        <f t="shared" si="68"/>
        <v>0</v>
      </c>
      <c r="BO90" s="83">
        <f t="shared" si="68"/>
        <v>0</v>
      </c>
      <c r="BP90" s="83">
        <f t="shared" si="68"/>
        <v>0</v>
      </c>
      <c r="BQ90" s="83">
        <f t="shared" si="68"/>
        <v>0</v>
      </c>
      <c r="BR90" s="83">
        <f t="shared" si="68"/>
        <v>0</v>
      </c>
      <c r="BS90" s="83">
        <f t="shared" si="68"/>
        <v>0</v>
      </c>
      <c r="BT90" s="83">
        <f t="shared" si="68"/>
        <v>0</v>
      </c>
      <c r="BU90" s="83">
        <f t="shared" si="68"/>
        <v>0</v>
      </c>
      <c r="BV90" s="83">
        <f t="shared" si="68"/>
        <v>0</v>
      </c>
      <c r="BW90" s="83">
        <f t="shared" si="68"/>
        <v>0</v>
      </c>
      <c r="BX90" s="83">
        <f t="shared" ref="BX90:CV90" si="69">SUM(BX91:BX94)</f>
        <v>0</v>
      </c>
      <c r="BY90" s="83">
        <f t="shared" si="69"/>
        <v>0</v>
      </c>
      <c r="BZ90" s="83">
        <f t="shared" si="69"/>
        <v>0</v>
      </c>
      <c r="CA90" s="83">
        <f t="shared" si="69"/>
        <v>0</v>
      </c>
      <c r="CB90" s="83">
        <f t="shared" si="69"/>
        <v>0</v>
      </c>
      <c r="CC90" s="83">
        <f t="shared" si="69"/>
        <v>0</v>
      </c>
      <c r="CD90" s="83">
        <f t="shared" si="69"/>
        <v>0</v>
      </c>
      <c r="CE90" s="83">
        <f t="shared" si="69"/>
        <v>0</v>
      </c>
      <c r="CF90" s="83">
        <f t="shared" si="69"/>
        <v>0</v>
      </c>
      <c r="CG90" s="84">
        <f>SUM(CG91:CG94)</f>
        <v>0</v>
      </c>
      <c r="CH90" s="8"/>
      <c r="CI90" s="19"/>
      <c r="CJ90" s="91"/>
      <c r="CM90" s="51"/>
    </row>
    <row r="91" spans="1:91" s="12" customFormat="1" ht="12.95" customHeight="1" x14ac:dyDescent="0.3">
      <c r="A91" s="52">
        <f t="shared" si="58"/>
        <v>91</v>
      </c>
      <c r="B91" s="69"/>
      <c r="C91" s="69"/>
      <c r="D91" s="69"/>
      <c r="E91" s="69"/>
      <c r="F91" s="74"/>
      <c r="G91" s="69" t="s">
        <v>37</v>
      </c>
      <c r="H91" s="88" t="str">
        <f>$H$78</f>
        <v xml:space="preserve">דרוג A- ומעלה </v>
      </c>
      <c r="I91" s="88"/>
      <c r="J91" s="59">
        <f t="shared" si="59"/>
        <v>0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1"/>
      <c r="CH91" s="8"/>
      <c r="CI91" s="19"/>
      <c r="CJ91" s="91"/>
      <c r="CM91" s="51"/>
    </row>
    <row r="92" spans="1:91" s="12" customFormat="1" ht="12.95" customHeight="1" x14ac:dyDescent="0.3">
      <c r="A92" s="52">
        <f t="shared" si="58"/>
        <v>92</v>
      </c>
      <c r="B92" s="69"/>
      <c r="C92" s="69"/>
      <c r="D92" s="69"/>
      <c r="E92" s="69"/>
      <c r="F92" s="74"/>
      <c r="G92" s="69" t="s">
        <v>50</v>
      </c>
      <c r="H92" s="88" t="str">
        <f>$H$79</f>
        <v>דרוג BBB- ועד BBB+</v>
      </c>
      <c r="I92" s="69"/>
      <c r="J92" s="59">
        <f t="shared" si="59"/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1"/>
      <c r="CH92" s="8"/>
      <c r="CI92" s="19"/>
      <c r="CJ92" s="91"/>
      <c r="CM92" s="51"/>
    </row>
    <row r="93" spans="1:91" s="12" customFormat="1" ht="12.95" customHeight="1" x14ac:dyDescent="0.3">
      <c r="A93" s="52">
        <f t="shared" si="58"/>
        <v>93</v>
      </c>
      <c r="B93" s="69"/>
      <c r="C93" s="69"/>
      <c r="D93" s="69"/>
      <c r="E93" s="69"/>
      <c r="F93" s="74"/>
      <c r="G93" s="69" t="s">
        <v>39</v>
      </c>
      <c r="H93" s="69" t="str">
        <f>$H$68</f>
        <v xml:space="preserve">בדרוג נמוך מ- BBB- או לא מדורג עם בטוחה מספקת </v>
      </c>
      <c r="I93" s="69"/>
      <c r="J93" s="59">
        <f t="shared" si="59"/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1"/>
      <c r="CH93" s="8"/>
      <c r="CI93" s="19"/>
      <c r="CJ93" s="91"/>
      <c r="CM93" s="51"/>
    </row>
    <row r="94" spans="1:91" s="12" customFormat="1" ht="12.95" customHeight="1" x14ac:dyDescent="0.3">
      <c r="A94" s="52">
        <f t="shared" si="58"/>
        <v>94</v>
      </c>
      <c r="B94" s="69"/>
      <c r="C94" s="69"/>
      <c r="D94" s="69"/>
      <c r="E94" s="69"/>
      <c r="F94" s="74"/>
      <c r="G94" s="69" t="s">
        <v>41</v>
      </c>
      <c r="H94" s="88" t="str">
        <f>H89</f>
        <v xml:space="preserve">דרוג נמוך מ- BBB- או לא מדורג </v>
      </c>
      <c r="I94" s="69"/>
      <c r="J94" s="59">
        <f t="shared" si="59"/>
        <v>0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1"/>
      <c r="CH94" s="8"/>
      <c r="CI94" s="19"/>
      <c r="CJ94" s="91"/>
      <c r="CM94" s="51"/>
    </row>
    <row r="95" spans="1:91" s="12" customFormat="1" ht="12.95" customHeight="1" x14ac:dyDescent="0.3">
      <c r="A95" s="52">
        <f t="shared" si="58"/>
        <v>95</v>
      </c>
      <c r="B95" s="74"/>
      <c r="C95" s="74"/>
      <c r="D95" s="74"/>
      <c r="E95" s="74"/>
      <c r="F95" s="74"/>
      <c r="G95" s="74"/>
      <c r="H95" s="74"/>
      <c r="I95" s="74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8"/>
      <c r="CH95" s="8"/>
      <c r="CI95" s="19"/>
      <c r="CJ95" s="91"/>
      <c r="CM95" s="51"/>
    </row>
    <row r="96" spans="1:91" s="12" customFormat="1" ht="12.95" customHeight="1" x14ac:dyDescent="0.25">
      <c r="A96" s="52">
        <f t="shared" si="58"/>
        <v>96</v>
      </c>
      <c r="B96" s="69"/>
      <c r="C96" s="69"/>
      <c r="D96" s="63" t="s">
        <v>73</v>
      </c>
      <c r="E96" s="64" t="s">
        <v>74</v>
      </c>
      <c r="F96" s="65"/>
      <c r="G96" s="66"/>
      <c r="H96" s="66"/>
      <c r="I96" s="66"/>
      <c r="J96" s="59">
        <f t="shared" si="59"/>
        <v>3094952.23</v>
      </c>
      <c r="K96" s="60">
        <f>SUM(K97,K135)</f>
        <v>0</v>
      </c>
      <c r="L96" s="60">
        <f t="shared" ref="L96:BW96" si="70">SUM(L97,L135)</f>
        <v>1893.9</v>
      </c>
      <c r="M96" s="60">
        <f t="shared" si="70"/>
        <v>118560.87</v>
      </c>
      <c r="N96" s="60">
        <f t="shared" si="70"/>
        <v>0</v>
      </c>
      <c r="O96" s="60">
        <f t="shared" si="70"/>
        <v>38063.83</v>
      </c>
      <c r="P96" s="60">
        <f t="shared" si="70"/>
        <v>0</v>
      </c>
      <c r="Q96" s="60">
        <f t="shared" si="70"/>
        <v>308628.44</v>
      </c>
      <c r="R96" s="60">
        <f t="shared" si="70"/>
        <v>2835.65</v>
      </c>
      <c r="S96" s="60">
        <f t="shared" si="70"/>
        <v>133542.02000000002</v>
      </c>
      <c r="T96" s="60">
        <f t="shared" si="70"/>
        <v>0</v>
      </c>
      <c r="U96" s="60">
        <f t="shared" si="70"/>
        <v>836965.19000000018</v>
      </c>
      <c r="V96" s="60">
        <f t="shared" si="70"/>
        <v>0</v>
      </c>
      <c r="W96" s="60">
        <f t="shared" si="70"/>
        <v>0</v>
      </c>
      <c r="X96" s="60">
        <f t="shared" si="70"/>
        <v>0</v>
      </c>
      <c r="Y96" s="60">
        <f t="shared" si="70"/>
        <v>19108.71</v>
      </c>
      <c r="Z96" s="60">
        <f t="shared" si="70"/>
        <v>1148.55</v>
      </c>
      <c r="AA96" s="60">
        <f t="shared" si="70"/>
        <v>173274.45</v>
      </c>
      <c r="AB96" s="60">
        <f t="shared" si="70"/>
        <v>64919.170000000006</v>
      </c>
      <c r="AC96" s="60">
        <f t="shared" si="70"/>
        <v>14767.490000000002</v>
      </c>
      <c r="AD96" s="60">
        <f t="shared" si="70"/>
        <v>861335.16999999993</v>
      </c>
      <c r="AE96" s="60">
        <f t="shared" si="70"/>
        <v>17944.449999999997</v>
      </c>
      <c r="AF96" s="60">
        <f t="shared" si="70"/>
        <v>14019.75</v>
      </c>
      <c r="AG96" s="60">
        <f t="shared" si="70"/>
        <v>10863.86</v>
      </c>
      <c r="AH96" s="60">
        <f t="shared" si="70"/>
        <v>12993.49</v>
      </c>
      <c r="AI96" s="60">
        <f t="shared" si="70"/>
        <v>4261.13</v>
      </c>
      <c r="AJ96" s="60">
        <f t="shared" si="70"/>
        <v>29523.510000000002</v>
      </c>
      <c r="AK96" s="60">
        <f t="shared" si="70"/>
        <v>414840.24</v>
      </c>
      <c r="AL96" s="60">
        <f t="shared" si="70"/>
        <v>15462.36</v>
      </c>
      <c r="AM96" s="60">
        <f t="shared" si="70"/>
        <v>0</v>
      </c>
      <c r="AN96" s="60">
        <f t="shared" si="70"/>
        <v>0</v>
      </c>
      <c r="AO96" s="60">
        <f t="shared" si="70"/>
        <v>0</v>
      </c>
      <c r="AP96" s="60">
        <f t="shared" si="70"/>
        <v>0</v>
      </c>
      <c r="AQ96" s="60">
        <f t="shared" si="70"/>
        <v>0</v>
      </c>
      <c r="AR96" s="60">
        <f t="shared" si="70"/>
        <v>0</v>
      </c>
      <c r="AS96" s="60">
        <f t="shared" si="70"/>
        <v>0</v>
      </c>
      <c r="AT96" s="60">
        <f t="shared" si="70"/>
        <v>0</v>
      </c>
      <c r="AU96" s="60">
        <f t="shared" si="70"/>
        <v>0</v>
      </c>
      <c r="AV96" s="60">
        <f t="shared" si="70"/>
        <v>0</v>
      </c>
      <c r="AW96" s="60">
        <f t="shared" si="70"/>
        <v>0</v>
      </c>
      <c r="AX96" s="60">
        <f t="shared" si="70"/>
        <v>0</v>
      </c>
      <c r="AY96" s="60">
        <f t="shared" si="70"/>
        <v>0</v>
      </c>
      <c r="AZ96" s="60">
        <f t="shared" si="70"/>
        <v>0</v>
      </c>
      <c r="BA96" s="60">
        <f t="shared" si="70"/>
        <v>0</v>
      </c>
      <c r="BB96" s="60">
        <f t="shared" si="70"/>
        <v>0</v>
      </c>
      <c r="BC96" s="60">
        <f t="shared" si="70"/>
        <v>0</v>
      </c>
      <c r="BD96" s="60">
        <f t="shared" si="70"/>
        <v>0</v>
      </c>
      <c r="BE96" s="60">
        <f t="shared" si="70"/>
        <v>0</v>
      </c>
      <c r="BF96" s="60">
        <f t="shared" si="70"/>
        <v>0</v>
      </c>
      <c r="BG96" s="60">
        <f t="shared" si="70"/>
        <v>0</v>
      </c>
      <c r="BH96" s="60">
        <f t="shared" si="70"/>
        <v>0</v>
      </c>
      <c r="BI96" s="60">
        <f t="shared" si="70"/>
        <v>0</v>
      </c>
      <c r="BJ96" s="60">
        <f t="shared" si="70"/>
        <v>0</v>
      </c>
      <c r="BK96" s="60">
        <f t="shared" si="70"/>
        <v>0</v>
      </c>
      <c r="BL96" s="60">
        <f t="shared" si="70"/>
        <v>0</v>
      </c>
      <c r="BM96" s="60">
        <f t="shared" si="70"/>
        <v>0</v>
      </c>
      <c r="BN96" s="60">
        <f t="shared" si="70"/>
        <v>0</v>
      </c>
      <c r="BO96" s="60">
        <f t="shared" si="70"/>
        <v>0</v>
      </c>
      <c r="BP96" s="60">
        <f t="shared" si="70"/>
        <v>0</v>
      </c>
      <c r="BQ96" s="60">
        <f t="shared" si="70"/>
        <v>0</v>
      </c>
      <c r="BR96" s="60">
        <f t="shared" si="70"/>
        <v>0</v>
      </c>
      <c r="BS96" s="60">
        <f t="shared" si="70"/>
        <v>0</v>
      </c>
      <c r="BT96" s="60">
        <f t="shared" si="70"/>
        <v>0</v>
      </c>
      <c r="BU96" s="60">
        <f t="shared" si="70"/>
        <v>0</v>
      </c>
      <c r="BV96" s="60">
        <f t="shared" si="70"/>
        <v>0</v>
      </c>
      <c r="BW96" s="60">
        <f t="shared" si="70"/>
        <v>0</v>
      </c>
      <c r="BX96" s="60">
        <f t="shared" ref="BX96:CV96" si="71">SUM(BX97,BX135)</f>
        <v>0</v>
      </c>
      <c r="BY96" s="60">
        <f t="shared" si="71"/>
        <v>0</v>
      </c>
      <c r="BZ96" s="60">
        <f t="shared" si="71"/>
        <v>0</v>
      </c>
      <c r="CA96" s="60">
        <f t="shared" si="71"/>
        <v>0</v>
      </c>
      <c r="CB96" s="60">
        <f t="shared" si="71"/>
        <v>0</v>
      </c>
      <c r="CC96" s="60">
        <f t="shared" si="71"/>
        <v>0</v>
      </c>
      <c r="CD96" s="60">
        <f t="shared" si="71"/>
        <v>0</v>
      </c>
      <c r="CE96" s="60">
        <f t="shared" si="71"/>
        <v>0</v>
      </c>
      <c r="CF96" s="60">
        <f t="shared" si="71"/>
        <v>0</v>
      </c>
      <c r="CG96" s="61">
        <f>SUM(CG97,CG135)</f>
        <v>0</v>
      </c>
      <c r="CH96" s="8"/>
      <c r="CI96" s="19"/>
      <c r="CJ96" s="19">
        <f>CK96*$CJ$1+10</f>
        <v>433</v>
      </c>
      <c r="CK96" s="12">
        <v>8</v>
      </c>
      <c r="CM96" s="51">
        <v>1</v>
      </c>
    </row>
    <row r="97" spans="1:91" s="51" customFormat="1" ht="12.95" customHeight="1" x14ac:dyDescent="0.3">
      <c r="A97" s="52">
        <f t="shared" si="58"/>
        <v>97</v>
      </c>
      <c r="B97" s="69"/>
      <c r="C97" s="69"/>
      <c r="D97" s="69"/>
      <c r="E97" s="67" t="s">
        <v>15</v>
      </c>
      <c r="F97" s="82" t="s">
        <v>14</v>
      </c>
      <c r="G97" s="69"/>
      <c r="H97" s="69"/>
      <c r="I97" s="69"/>
      <c r="J97" s="59">
        <f t="shared" si="59"/>
        <v>2883965.45</v>
      </c>
      <c r="K97" s="60">
        <f>SUM(K98,K114)</f>
        <v>0</v>
      </c>
      <c r="L97" s="60">
        <f t="shared" ref="L97:BW97" si="72">SUM(L98,L114)</f>
        <v>1893.9</v>
      </c>
      <c r="M97" s="60">
        <f t="shared" si="72"/>
        <v>116317.04999999999</v>
      </c>
      <c r="N97" s="60">
        <f t="shared" si="72"/>
        <v>0</v>
      </c>
      <c r="O97" s="60">
        <f t="shared" si="72"/>
        <v>37544.83</v>
      </c>
      <c r="P97" s="60">
        <f t="shared" si="72"/>
        <v>0</v>
      </c>
      <c r="Q97" s="60">
        <f t="shared" si="72"/>
        <v>303040.65000000002</v>
      </c>
      <c r="R97" s="60">
        <f t="shared" si="72"/>
        <v>2835.65</v>
      </c>
      <c r="S97" s="60">
        <f t="shared" si="72"/>
        <v>115003.91000000002</v>
      </c>
      <c r="T97" s="60">
        <f t="shared" si="72"/>
        <v>0</v>
      </c>
      <c r="U97" s="60">
        <f t="shared" si="72"/>
        <v>726122.38000000012</v>
      </c>
      <c r="V97" s="60">
        <f t="shared" si="72"/>
        <v>0</v>
      </c>
      <c r="W97" s="60">
        <f t="shared" si="72"/>
        <v>0</v>
      </c>
      <c r="X97" s="60">
        <f t="shared" si="72"/>
        <v>0</v>
      </c>
      <c r="Y97" s="60">
        <f t="shared" si="72"/>
        <v>19108.71</v>
      </c>
      <c r="Z97" s="60">
        <f t="shared" si="72"/>
        <v>1148.55</v>
      </c>
      <c r="AA97" s="60">
        <f t="shared" si="72"/>
        <v>171100.07</v>
      </c>
      <c r="AB97" s="60">
        <f t="shared" si="72"/>
        <v>64176.430000000008</v>
      </c>
      <c r="AC97" s="60">
        <f t="shared" si="72"/>
        <v>14235.800000000001</v>
      </c>
      <c r="AD97" s="60">
        <f t="shared" si="72"/>
        <v>846222.07</v>
      </c>
      <c r="AE97" s="60">
        <f t="shared" si="72"/>
        <v>17621.239999999998</v>
      </c>
      <c r="AF97" s="60">
        <f t="shared" si="72"/>
        <v>13836.39</v>
      </c>
      <c r="AG97" s="60">
        <f t="shared" si="72"/>
        <v>10736.44</v>
      </c>
      <c r="AH97" s="60">
        <f t="shared" si="72"/>
        <v>12779.05</v>
      </c>
      <c r="AI97" s="60">
        <f t="shared" si="72"/>
        <v>4261.13</v>
      </c>
      <c r="AJ97" s="60">
        <f t="shared" si="72"/>
        <v>28863.340000000004</v>
      </c>
      <c r="AK97" s="60">
        <f t="shared" si="72"/>
        <v>361821.91</v>
      </c>
      <c r="AL97" s="60">
        <f t="shared" si="72"/>
        <v>15295.95</v>
      </c>
      <c r="AM97" s="60">
        <f t="shared" si="72"/>
        <v>0</v>
      </c>
      <c r="AN97" s="60">
        <f t="shared" si="72"/>
        <v>0</v>
      </c>
      <c r="AO97" s="60">
        <f t="shared" si="72"/>
        <v>0</v>
      </c>
      <c r="AP97" s="60">
        <f t="shared" si="72"/>
        <v>0</v>
      </c>
      <c r="AQ97" s="60">
        <f t="shared" si="72"/>
        <v>0</v>
      </c>
      <c r="AR97" s="60">
        <f t="shared" si="72"/>
        <v>0</v>
      </c>
      <c r="AS97" s="60">
        <f t="shared" si="72"/>
        <v>0</v>
      </c>
      <c r="AT97" s="60">
        <f t="shared" si="72"/>
        <v>0</v>
      </c>
      <c r="AU97" s="60">
        <f t="shared" si="72"/>
        <v>0</v>
      </c>
      <c r="AV97" s="60">
        <f t="shared" si="72"/>
        <v>0</v>
      </c>
      <c r="AW97" s="60">
        <f t="shared" si="72"/>
        <v>0</v>
      </c>
      <c r="AX97" s="60">
        <f t="shared" si="72"/>
        <v>0</v>
      </c>
      <c r="AY97" s="60">
        <f t="shared" si="72"/>
        <v>0</v>
      </c>
      <c r="AZ97" s="60">
        <f t="shared" si="72"/>
        <v>0</v>
      </c>
      <c r="BA97" s="60">
        <f t="shared" si="72"/>
        <v>0</v>
      </c>
      <c r="BB97" s="60">
        <f t="shared" si="72"/>
        <v>0</v>
      </c>
      <c r="BC97" s="60">
        <f t="shared" si="72"/>
        <v>0</v>
      </c>
      <c r="BD97" s="60">
        <f t="shared" si="72"/>
        <v>0</v>
      </c>
      <c r="BE97" s="60">
        <f t="shared" si="72"/>
        <v>0</v>
      </c>
      <c r="BF97" s="60">
        <f t="shared" si="72"/>
        <v>0</v>
      </c>
      <c r="BG97" s="60">
        <f t="shared" si="72"/>
        <v>0</v>
      </c>
      <c r="BH97" s="60">
        <f t="shared" si="72"/>
        <v>0</v>
      </c>
      <c r="BI97" s="60">
        <f t="shared" si="72"/>
        <v>0</v>
      </c>
      <c r="BJ97" s="60">
        <f t="shared" si="72"/>
        <v>0</v>
      </c>
      <c r="BK97" s="60">
        <f t="shared" si="72"/>
        <v>0</v>
      </c>
      <c r="BL97" s="60">
        <f t="shared" si="72"/>
        <v>0</v>
      </c>
      <c r="BM97" s="60">
        <f t="shared" si="72"/>
        <v>0</v>
      </c>
      <c r="BN97" s="60">
        <f t="shared" si="72"/>
        <v>0</v>
      </c>
      <c r="BO97" s="60">
        <f t="shared" si="72"/>
        <v>0</v>
      </c>
      <c r="BP97" s="60">
        <f t="shared" si="72"/>
        <v>0</v>
      </c>
      <c r="BQ97" s="60">
        <f t="shared" si="72"/>
        <v>0</v>
      </c>
      <c r="BR97" s="60">
        <f t="shared" si="72"/>
        <v>0</v>
      </c>
      <c r="BS97" s="60">
        <f t="shared" si="72"/>
        <v>0</v>
      </c>
      <c r="BT97" s="60">
        <f t="shared" si="72"/>
        <v>0</v>
      </c>
      <c r="BU97" s="60">
        <f t="shared" si="72"/>
        <v>0</v>
      </c>
      <c r="BV97" s="60">
        <f t="shared" si="72"/>
        <v>0</v>
      </c>
      <c r="BW97" s="60">
        <f t="shared" si="72"/>
        <v>0</v>
      </c>
      <c r="BX97" s="60">
        <f t="shared" ref="BX97:CV97" si="73">SUM(BX98,BX114)</f>
        <v>0</v>
      </c>
      <c r="BY97" s="60">
        <f t="shared" si="73"/>
        <v>0</v>
      </c>
      <c r="BZ97" s="60">
        <f t="shared" si="73"/>
        <v>0</v>
      </c>
      <c r="CA97" s="60">
        <f t="shared" si="73"/>
        <v>0</v>
      </c>
      <c r="CB97" s="60">
        <f t="shared" si="73"/>
        <v>0</v>
      </c>
      <c r="CC97" s="60">
        <f t="shared" si="73"/>
        <v>0</v>
      </c>
      <c r="CD97" s="60">
        <f t="shared" si="73"/>
        <v>0</v>
      </c>
      <c r="CE97" s="60">
        <f t="shared" si="73"/>
        <v>0</v>
      </c>
      <c r="CF97" s="60">
        <f t="shared" si="73"/>
        <v>0</v>
      </c>
      <c r="CG97" s="61">
        <f>SUM(CG98,CG114)</f>
        <v>0</v>
      </c>
      <c r="CH97" s="58"/>
      <c r="CI97" s="10"/>
      <c r="CJ97" s="11"/>
      <c r="CM97" s="51">
        <f t="shared" ref="CM97:CM124" si="74">IF(J97&gt;0,1,0)</f>
        <v>1</v>
      </c>
    </row>
    <row r="98" spans="1:91" s="51" customFormat="1" ht="12.95" customHeight="1" x14ac:dyDescent="0.3">
      <c r="A98" s="52">
        <f t="shared" si="58"/>
        <v>98</v>
      </c>
      <c r="B98" s="69"/>
      <c r="C98" s="69"/>
      <c r="D98" s="69"/>
      <c r="E98" s="69"/>
      <c r="F98" s="85" t="s">
        <v>35</v>
      </c>
      <c r="G98" s="86" t="s">
        <v>36</v>
      </c>
      <c r="H98" s="69"/>
      <c r="I98" s="69"/>
      <c r="J98" s="59">
        <f t="shared" si="59"/>
        <v>2664138.84</v>
      </c>
      <c r="K98" s="60">
        <f>SUM(K99,K104,K109)</f>
        <v>0</v>
      </c>
      <c r="L98" s="60">
        <f t="shared" ref="L98:BW98" si="75">SUM(L99,L104,L109)</f>
        <v>1663.28</v>
      </c>
      <c r="M98" s="60">
        <f t="shared" si="75"/>
        <v>106312.98999999999</v>
      </c>
      <c r="N98" s="60">
        <f t="shared" si="75"/>
        <v>0</v>
      </c>
      <c r="O98" s="60">
        <f t="shared" si="75"/>
        <v>36004.29</v>
      </c>
      <c r="P98" s="60">
        <f t="shared" si="75"/>
        <v>0</v>
      </c>
      <c r="Q98" s="60">
        <f t="shared" si="75"/>
        <v>292120.69</v>
      </c>
      <c r="R98" s="60">
        <f t="shared" si="75"/>
        <v>2835.65</v>
      </c>
      <c r="S98" s="60">
        <f t="shared" si="75"/>
        <v>100701.67000000001</v>
      </c>
      <c r="T98" s="60">
        <f t="shared" si="75"/>
        <v>0</v>
      </c>
      <c r="U98" s="60">
        <f t="shared" si="75"/>
        <v>645214.63000000012</v>
      </c>
      <c r="V98" s="60">
        <f t="shared" si="75"/>
        <v>0</v>
      </c>
      <c r="W98" s="60">
        <f t="shared" si="75"/>
        <v>0</v>
      </c>
      <c r="X98" s="60">
        <f t="shared" si="75"/>
        <v>0</v>
      </c>
      <c r="Y98" s="60">
        <f t="shared" si="75"/>
        <v>18734.96</v>
      </c>
      <c r="Z98" s="60">
        <f t="shared" si="75"/>
        <v>1061.3699999999999</v>
      </c>
      <c r="AA98" s="60">
        <f t="shared" si="75"/>
        <v>166546.24000000002</v>
      </c>
      <c r="AB98" s="60">
        <f t="shared" si="75"/>
        <v>60903.16</v>
      </c>
      <c r="AC98" s="60">
        <f t="shared" si="75"/>
        <v>13698.2</v>
      </c>
      <c r="AD98" s="60">
        <f t="shared" si="75"/>
        <v>806493.79999999993</v>
      </c>
      <c r="AE98" s="60">
        <f t="shared" si="75"/>
        <v>16227.63</v>
      </c>
      <c r="AF98" s="60">
        <f t="shared" si="75"/>
        <v>13330.92</v>
      </c>
      <c r="AG98" s="60">
        <f t="shared" si="75"/>
        <v>10331.700000000001</v>
      </c>
      <c r="AH98" s="60">
        <f t="shared" si="75"/>
        <v>12562.55</v>
      </c>
      <c r="AI98" s="60">
        <f t="shared" si="75"/>
        <v>4261.13</v>
      </c>
      <c r="AJ98" s="60">
        <f t="shared" si="75"/>
        <v>22971.58</v>
      </c>
      <c r="AK98" s="60">
        <f t="shared" si="75"/>
        <v>322238.57999999996</v>
      </c>
      <c r="AL98" s="60">
        <f t="shared" si="75"/>
        <v>9923.82</v>
      </c>
      <c r="AM98" s="60">
        <f t="shared" si="75"/>
        <v>0</v>
      </c>
      <c r="AN98" s="60">
        <f t="shared" si="75"/>
        <v>0</v>
      </c>
      <c r="AO98" s="60">
        <f t="shared" si="75"/>
        <v>0</v>
      </c>
      <c r="AP98" s="60">
        <f t="shared" si="75"/>
        <v>0</v>
      </c>
      <c r="AQ98" s="60">
        <f t="shared" si="75"/>
        <v>0</v>
      </c>
      <c r="AR98" s="60">
        <f t="shared" si="75"/>
        <v>0</v>
      </c>
      <c r="AS98" s="60">
        <f t="shared" si="75"/>
        <v>0</v>
      </c>
      <c r="AT98" s="60">
        <f t="shared" si="75"/>
        <v>0</v>
      </c>
      <c r="AU98" s="60">
        <f t="shared" si="75"/>
        <v>0</v>
      </c>
      <c r="AV98" s="60">
        <f t="shared" si="75"/>
        <v>0</v>
      </c>
      <c r="AW98" s="60">
        <f t="shared" si="75"/>
        <v>0</v>
      </c>
      <c r="AX98" s="60">
        <f t="shared" si="75"/>
        <v>0</v>
      </c>
      <c r="AY98" s="60">
        <f t="shared" si="75"/>
        <v>0</v>
      </c>
      <c r="AZ98" s="60">
        <f t="shared" si="75"/>
        <v>0</v>
      </c>
      <c r="BA98" s="60">
        <f t="shared" si="75"/>
        <v>0</v>
      </c>
      <c r="BB98" s="60">
        <f t="shared" si="75"/>
        <v>0</v>
      </c>
      <c r="BC98" s="60">
        <f t="shared" si="75"/>
        <v>0</v>
      </c>
      <c r="BD98" s="60">
        <f t="shared" si="75"/>
        <v>0</v>
      </c>
      <c r="BE98" s="60">
        <f t="shared" si="75"/>
        <v>0</v>
      </c>
      <c r="BF98" s="60">
        <f t="shared" si="75"/>
        <v>0</v>
      </c>
      <c r="BG98" s="60">
        <f t="shared" si="75"/>
        <v>0</v>
      </c>
      <c r="BH98" s="60">
        <f t="shared" si="75"/>
        <v>0</v>
      </c>
      <c r="BI98" s="60">
        <f t="shared" si="75"/>
        <v>0</v>
      </c>
      <c r="BJ98" s="60">
        <f t="shared" si="75"/>
        <v>0</v>
      </c>
      <c r="BK98" s="60">
        <f t="shared" si="75"/>
        <v>0</v>
      </c>
      <c r="BL98" s="60">
        <f t="shared" si="75"/>
        <v>0</v>
      </c>
      <c r="BM98" s="60">
        <f t="shared" si="75"/>
        <v>0</v>
      </c>
      <c r="BN98" s="60">
        <f t="shared" si="75"/>
        <v>0</v>
      </c>
      <c r="BO98" s="60">
        <f t="shared" si="75"/>
        <v>0</v>
      </c>
      <c r="BP98" s="60">
        <f t="shared" si="75"/>
        <v>0</v>
      </c>
      <c r="BQ98" s="60">
        <f t="shared" si="75"/>
        <v>0</v>
      </c>
      <c r="BR98" s="60">
        <f t="shared" si="75"/>
        <v>0</v>
      </c>
      <c r="BS98" s="60">
        <f t="shared" si="75"/>
        <v>0</v>
      </c>
      <c r="BT98" s="60">
        <f t="shared" si="75"/>
        <v>0</v>
      </c>
      <c r="BU98" s="60">
        <f t="shared" si="75"/>
        <v>0</v>
      </c>
      <c r="BV98" s="60">
        <f t="shared" si="75"/>
        <v>0</v>
      </c>
      <c r="BW98" s="60">
        <f t="shared" si="75"/>
        <v>0</v>
      </c>
      <c r="BX98" s="60">
        <f t="shared" ref="BX98:CV98" si="76">SUM(BX99,BX104,BX109)</f>
        <v>0</v>
      </c>
      <c r="BY98" s="60">
        <f t="shared" si="76"/>
        <v>0</v>
      </c>
      <c r="BZ98" s="60">
        <f t="shared" si="76"/>
        <v>0</v>
      </c>
      <c r="CA98" s="60">
        <f t="shared" si="76"/>
        <v>0</v>
      </c>
      <c r="CB98" s="60">
        <f t="shared" si="76"/>
        <v>0</v>
      </c>
      <c r="CC98" s="60">
        <f t="shared" si="76"/>
        <v>0</v>
      </c>
      <c r="CD98" s="60">
        <f t="shared" si="76"/>
        <v>0</v>
      </c>
      <c r="CE98" s="60">
        <f t="shared" si="76"/>
        <v>0</v>
      </c>
      <c r="CF98" s="60">
        <f t="shared" si="76"/>
        <v>0</v>
      </c>
      <c r="CG98" s="61">
        <f>SUM(CG99,CG104,CG109)</f>
        <v>0</v>
      </c>
      <c r="CH98" s="58"/>
      <c r="CI98" s="10"/>
      <c r="CJ98" s="11"/>
      <c r="CM98" s="51">
        <f t="shared" si="74"/>
        <v>1</v>
      </c>
    </row>
    <row r="99" spans="1:91" s="51" customFormat="1" ht="12.95" customHeight="1" x14ac:dyDescent="0.3">
      <c r="A99" s="52">
        <f t="shared" si="58"/>
        <v>99</v>
      </c>
      <c r="B99" s="67"/>
      <c r="C99" s="67"/>
      <c r="D99" s="67"/>
      <c r="E99" s="67"/>
      <c r="F99" s="85"/>
      <c r="G99" s="67" t="s">
        <v>37</v>
      </c>
      <c r="H99" s="86" t="str">
        <f>$H$47</f>
        <v xml:space="preserve">דרוג AA- ומעלה </v>
      </c>
      <c r="I99" s="86"/>
      <c r="J99" s="59">
        <f t="shared" si="59"/>
        <v>1996356.34</v>
      </c>
      <c r="K99" s="83">
        <f>SUM(K100:K103)</f>
        <v>0</v>
      </c>
      <c r="L99" s="83">
        <f t="shared" ref="L99:BW99" si="77">SUM(L100:L103)</f>
        <v>846.87</v>
      </c>
      <c r="M99" s="83">
        <f t="shared" si="77"/>
        <v>62839.57</v>
      </c>
      <c r="N99" s="83">
        <f t="shared" si="77"/>
        <v>0</v>
      </c>
      <c r="O99" s="83">
        <f t="shared" si="77"/>
        <v>16922.04</v>
      </c>
      <c r="P99" s="83">
        <f t="shared" si="77"/>
        <v>0</v>
      </c>
      <c r="Q99" s="83">
        <f t="shared" si="77"/>
        <v>211990.91999999998</v>
      </c>
      <c r="R99" s="83">
        <f t="shared" si="77"/>
        <v>2127.27</v>
      </c>
      <c r="S99" s="83">
        <f t="shared" si="77"/>
        <v>99422.250000000015</v>
      </c>
      <c r="T99" s="83">
        <f t="shared" si="77"/>
        <v>0</v>
      </c>
      <c r="U99" s="83">
        <f t="shared" si="77"/>
        <v>637978.78000000014</v>
      </c>
      <c r="V99" s="83">
        <f t="shared" si="77"/>
        <v>0</v>
      </c>
      <c r="W99" s="83">
        <f t="shared" si="77"/>
        <v>0</v>
      </c>
      <c r="X99" s="83">
        <f t="shared" si="77"/>
        <v>0</v>
      </c>
      <c r="Y99" s="83">
        <f t="shared" si="77"/>
        <v>10777.740000000002</v>
      </c>
      <c r="Z99" s="83">
        <f t="shared" si="77"/>
        <v>0</v>
      </c>
      <c r="AA99" s="83">
        <f t="shared" si="77"/>
        <v>108762.38</v>
      </c>
      <c r="AB99" s="83">
        <f t="shared" si="77"/>
        <v>46411.909999999996</v>
      </c>
      <c r="AC99" s="83">
        <f t="shared" si="77"/>
        <v>8565.82</v>
      </c>
      <c r="AD99" s="83">
        <f t="shared" si="77"/>
        <v>568513.66999999993</v>
      </c>
      <c r="AE99" s="83">
        <f t="shared" si="77"/>
        <v>5329.65</v>
      </c>
      <c r="AF99" s="83">
        <f t="shared" si="77"/>
        <v>5929.6</v>
      </c>
      <c r="AG99" s="83">
        <f t="shared" si="77"/>
        <v>4462.24</v>
      </c>
      <c r="AH99" s="83">
        <f t="shared" si="77"/>
        <v>4922.5199999999995</v>
      </c>
      <c r="AI99" s="83">
        <f t="shared" si="77"/>
        <v>2604.27</v>
      </c>
      <c r="AJ99" s="83">
        <f t="shared" si="77"/>
        <v>11746.53</v>
      </c>
      <c r="AK99" s="83">
        <f t="shared" si="77"/>
        <v>180519.63</v>
      </c>
      <c r="AL99" s="83">
        <f t="shared" si="77"/>
        <v>5682.68</v>
      </c>
      <c r="AM99" s="83">
        <f t="shared" si="77"/>
        <v>0</v>
      </c>
      <c r="AN99" s="83">
        <f t="shared" si="77"/>
        <v>0</v>
      </c>
      <c r="AO99" s="83">
        <f t="shared" si="77"/>
        <v>0</v>
      </c>
      <c r="AP99" s="83">
        <f t="shared" si="77"/>
        <v>0</v>
      </c>
      <c r="AQ99" s="83">
        <f t="shared" si="77"/>
        <v>0</v>
      </c>
      <c r="AR99" s="83">
        <f t="shared" si="77"/>
        <v>0</v>
      </c>
      <c r="AS99" s="83">
        <f t="shared" si="77"/>
        <v>0</v>
      </c>
      <c r="AT99" s="83">
        <f t="shared" si="77"/>
        <v>0</v>
      </c>
      <c r="AU99" s="83">
        <f t="shared" si="77"/>
        <v>0</v>
      </c>
      <c r="AV99" s="83">
        <f t="shared" si="77"/>
        <v>0</v>
      </c>
      <c r="AW99" s="83">
        <f t="shared" si="77"/>
        <v>0</v>
      </c>
      <c r="AX99" s="83">
        <f t="shared" si="77"/>
        <v>0</v>
      </c>
      <c r="AY99" s="83">
        <f t="shared" si="77"/>
        <v>0</v>
      </c>
      <c r="AZ99" s="83">
        <f t="shared" si="77"/>
        <v>0</v>
      </c>
      <c r="BA99" s="83">
        <f t="shared" si="77"/>
        <v>0</v>
      </c>
      <c r="BB99" s="83">
        <f t="shared" si="77"/>
        <v>0</v>
      </c>
      <c r="BC99" s="83">
        <f t="shared" si="77"/>
        <v>0</v>
      </c>
      <c r="BD99" s="83">
        <f t="shared" si="77"/>
        <v>0</v>
      </c>
      <c r="BE99" s="83">
        <f t="shared" si="77"/>
        <v>0</v>
      </c>
      <c r="BF99" s="83">
        <f t="shared" si="77"/>
        <v>0</v>
      </c>
      <c r="BG99" s="83">
        <f t="shared" si="77"/>
        <v>0</v>
      </c>
      <c r="BH99" s="83">
        <f t="shared" si="77"/>
        <v>0</v>
      </c>
      <c r="BI99" s="83">
        <f t="shared" si="77"/>
        <v>0</v>
      </c>
      <c r="BJ99" s="83">
        <f t="shared" si="77"/>
        <v>0</v>
      </c>
      <c r="BK99" s="83">
        <f t="shared" si="77"/>
        <v>0</v>
      </c>
      <c r="BL99" s="83">
        <f t="shared" si="77"/>
        <v>0</v>
      </c>
      <c r="BM99" s="83">
        <f t="shared" si="77"/>
        <v>0</v>
      </c>
      <c r="BN99" s="83">
        <f t="shared" si="77"/>
        <v>0</v>
      </c>
      <c r="BO99" s="83">
        <f t="shared" si="77"/>
        <v>0</v>
      </c>
      <c r="BP99" s="83">
        <f t="shared" si="77"/>
        <v>0</v>
      </c>
      <c r="BQ99" s="83">
        <f t="shared" si="77"/>
        <v>0</v>
      </c>
      <c r="BR99" s="83">
        <f t="shared" si="77"/>
        <v>0</v>
      </c>
      <c r="BS99" s="83">
        <f t="shared" si="77"/>
        <v>0</v>
      </c>
      <c r="BT99" s="83">
        <f t="shared" si="77"/>
        <v>0</v>
      </c>
      <c r="BU99" s="83">
        <f t="shared" si="77"/>
        <v>0</v>
      </c>
      <c r="BV99" s="83">
        <f t="shared" si="77"/>
        <v>0</v>
      </c>
      <c r="BW99" s="83">
        <f t="shared" si="77"/>
        <v>0</v>
      </c>
      <c r="BX99" s="83">
        <f t="shared" ref="BX99:CV99" si="78">SUM(BX100:BX103)</f>
        <v>0</v>
      </c>
      <c r="BY99" s="83">
        <f t="shared" si="78"/>
        <v>0</v>
      </c>
      <c r="BZ99" s="83">
        <f t="shared" si="78"/>
        <v>0</v>
      </c>
      <c r="CA99" s="83">
        <f t="shared" si="78"/>
        <v>0</v>
      </c>
      <c r="CB99" s="83">
        <f t="shared" si="78"/>
        <v>0</v>
      </c>
      <c r="CC99" s="83">
        <f t="shared" si="78"/>
        <v>0</v>
      </c>
      <c r="CD99" s="83">
        <f t="shared" si="78"/>
        <v>0</v>
      </c>
      <c r="CE99" s="83">
        <f t="shared" si="78"/>
        <v>0</v>
      </c>
      <c r="CF99" s="83">
        <f t="shared" si="78"/>
        <v>0</v>
      </c>
      <c r="CG99" s="84">
        <f>SUM(CG100:CG103)</f>
        <v>0</v>
      </c>
      <c r="CH99" s="58"/>
      <c r="CI99" s="10"/>
      <c r="CJ99" s="11"/>
      <c r="CM99" s="51">
        <f t="shared" si="74"/>
        <v>1</v>
      </c>
    </row>
    <row r="100" spans="1:91" ht="12.95" customHeight="1" x14ac:dyDescent="0.3">
      <c r="A100" s="52">
        <f t="shared" si="58"/>
        <v>100</v>
      </c>
      <c r="B100" s="69"/>
      <c r="C100" s="69"/>
      <c r="D100" s="69"/>
      <c r="E100" s="69"/>
      <c r="F100" s="74"/>
      <c r="G100" s="74"/>
      <c r="H100" s="69" t="s">
        <v>56</v>
      </c>
      <c r="I100" s="69" t="s">
        <v>57</v>
      </c>
      <c r="J100" s="59">
        <f t="shared" si="59"/>
        <v>1509742.92</v>
      </c>
      <c r="K100" s="70"/>
      <c r="L100" s="70">
        <v>708.93</v>
      </c>
      <c r="M100" s="70">
        <v>51218.57</v>
      </c>
      <c r="N100" s="70"/>
      <c r="O100" s="70">
        <v>14709.01</v>
      </c>
      <c r="P100" s="70"/>
      <c r="Q100" s="70">
        <v>149769.34</v>
      </c>
      <c r="R100" s="70"/>
      <c r="S100" s="70">
        <v>87065.57</v>
      </c>
      <c r="T100" s="70"/>
      <c r="U100" s="70">
        <v>566372.67000000004</v>
      </c>
      <c r="V100" s="70"/>
      <c r="W100" s="70"/>
      <c r="X100" s="70"/>
      <c r="Y100" s="70">
        <v>4482.0600000000004</v>
      </c>
      <c r="Z100" s="70"/>
      <c r="AA100" s="70">
        <v>57072.55</v>
      </c>
      <c r="AB100" s="70">
        <v>31249.48</v>
      </c>
      <c r="AC100" s="70">
        <v>4176.42</v>
      </c>
      <c r="AD100" s="70">
        <v>389240.35</v>
      </c>
      <c r="AE100" s="70">
        <v>3713.21</v>
      </c>
      <c r="AF100" s="70">
        <v>4884.54</v>
      </c>
      <c r="AG100" s="70">
        <v>3662.42</v>
      </c>
      <c r="AH100" s="70">
        <v>4122.4799999999996</v>
      </c>
      <c r="AI100" s="70">
        <v>1312.49</v>
      </c>
      <c r="AJ100" s="70">
        <v>8163.13</v>
      </c>
      <c r="AK100" s="70">
        <v>127822.69</v>
      </c>
      <c r="AL100" s="70">
        <v>-2.99</v>
      </c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1"/>
      <c r="CH100" s="8"/>
      <c r="CI100" s="19"/>
      <c r="CJ100" s="20"/>
      <c r="CM100" s="51">
        <f t="shared" si="74"/>
        <v>1</v>
      </c>
    </row>
    <row r="101" spans="1:91" ht="12.95" customHeight="1" x14ac:dyDescent="0.3">
      <c r="A101" s="52">
        <f t="shared" si="58"/>
        <v>101</v>
      </c>
      <c r="B101" s="69"/>
      <c r="C101" s="69"/>
      <c r="D101" s="69"/>
      <c r="E101" s="69"/>
      <c r="F101" s="74"/>
      <c r="G101" s="69"/>
      <c r="H101" s="69" t="s">
        <v>58</v>
      </c>
      <c r="I101" s="69" t="s">
        <v>59</v>
      </c>
      <c r="J101" s="59">
        <f t="shared" si="59"/>
        <v>428137.97</v>
      </c>
      <c r="K101" s="70"/>
      <c r="L101" s="70">
        <v>30.69</v>
      </c>
      <c r="M101" s="70">
        <v>7222.78</v>
      </c>
      <c r="N101" s="70"/>
      <c r="O101" s="70">
        <v>217.81</v>
      </c>
      <c r="P101" s="70"/>
      <c r="Q101" s="70">
        <v>56866.06</v>
      </c>
      <c r="R101" s="70">
        <v>2127.27</v>
      </c>
      <c r="S101" s="70">
        <v>8788.8799999999992</v>
      </c>
      <c r="T101" s="70"/>
      <c r="U101" s="70">
        <v>60548.68</v>
      </c>
      <c r="V101" s="70"/>
      <c r="W101" s="70"/>
      <c r="X101" s="70"/>
      <c r="Y101" s="70">
        <v>5255.72</v>
      </c>
      <c r="Z101" s="70"/>
      <c r="AA101" s="70">
        <v>50873.93</v>
      </c>
      <c r="AB101" s="70">
        <v>13315.55</v>
      </c>
      <c r="AC101" s="70">
        <v>3715.07</v>
      </c>
      <c r="AD101" s="70">
        <v>154574.5</v>
      </c>
      <c r="AE101" s="70">
        <v>255.87</v>
      </c>
      <c r="AF101" s="70">
        <v>467.85</v>
      </c>
      <c r="AG101" s="70">
        <v>329.77</v>
      </c>
      <c r="AH101" s="70">
        <v>353.35</v>
      </c>
      <c r="AI101" s="70">
        <v>1228.18</v>
      </c>
      <c r="AJ101" s="70">
        <v>3583.4</v>
      </c>
      <c r="AK101" s="70">
        <v>52696.94</v>
      </c>
      <c r="AL101" s="70">
        <v>5685.67</v>
      </c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1"/>
      <c r="CH101" s="8"/>
      <c r="CI101" s="19"/>
      <c r="CJ101" s="20"/>
      <c r="CM101" s="51">
        <f t="shared" si="74"/>
        <v>1</v>
      </c>
    </row>
    <row r="102" spans="1:91" ht="12.95" customHeight="1" x14ac:dyDescent="0.3">
      <c r="A102" s="52">
        <f t="shared" si="58"/>
        <v>102</v>
      </c>
      <c r="B102" s="69"/>
      <c r="C102" s="69"/>
      <c r="D102" s="69"/>
      <c r="E102" s="69"/>
      <c r="F102" s="74"/>
      <c r="G102" s="69"/>
      <c r="H102" s="69" t="s">
        <v>60</v>
      </c>
      <c r="I102" s="69" t="s">
        <v>61</v>
      </c>
      <c r="J102" s="59">
        <f t="shared" si="59"/>
        <v>58475.450000000004</v>
      </c>
      <c r="K102" s="70"/>
      <c r="L102" s="70">
        <v>107.25</v>
      </c>
      <c r="M102" s="70">
        <v>4398.22</v>
      </c>
      <c r="N102" s="70"/>
      <c r="O102" s="70">
        <v>1995.22</v>
      </c>
      <c r="P102" s="70"/>
      <c r="Q102" s="70">
        <v>5355.52</v>
      </c>
      <c r="R102" s="70"/>
      <c r="S102" s="70">
        <v>3567.8</v>
      </c>
      <c r="T102" s="70"/>
      <c r="U102" s="70">
        <v>11057.43</v>
      </c>
      <c r="V102" s="70"/>
      <c r="W102" s="70"/>
      <c r="X102" s="70"/>
      <c r="Y102" s="70">
        <v>1039.96</v>
      </c>
      <c r="Z102" s="70"/>
      <c r="AA102" s="70">
        <v>815.9</v>
      </c>
      <c r="AB102" s="70">
        <v>1846.88</v>
      </c>
      <c r="AC102" s="70">
        <v>674.33</v>
      </c>
      <c r="AD102" s="70">
        <v>24698.82</v>
      </c>
      <c r="AE102" s="70">
        <v>1360.57</v>
      </c>
      <c r="AF102" s="70">
        <v>577.21</v>
      </c>
      <c r="AG102" s="70">
        <v>470.05</v>
      </c>
      <c r="AH102" s="70">
        <v>446.69</v>
      </c>
      <c r="AI102" s="70">
        <v>63.6</v>
      </c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1"/>
      <c r="CH102" s="8"/>
      <c r="CI102" s="19"/>
      <c r="CJ102" s="20"/>
      <c r="CM102" s="51">
        <f t="shared" si="74"/>
        <v>1</v>
      </c>
    </row>
    <row r="103" spans="1:91" ht="12.95" customHeight="1" x14ac:dyDescent="0.3">
      <c r="A103" s="52">
        <f t="shared" si="58"/>
        <v>103</v>
      </c>
      <c r="B103" s="69"/>
      <c r="C103" s="69"/>
      <c r="D103" s="69"/>
      <c r="E103" s="69"/>
      <c r="F103" s="74"/>
      <c r="G103" s="69"/>
      <c r="H103" s="69" t="s">
        <v>75</v>
      </c>
      <c r="I103" s="69" t="s">
        <v>6</v>
      </c>
      <c r="J103" s="59">
        <f t="shared" si="59"/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1"/>
      <c r="CH103" s="8"/>
      <c r="CI103" s="19"/>
      <c r="CJ103" s="20"/>
      <c r="CM103" s="51">
        <f t="shared" si="74"/>
        <v>0</v>
      </c>
    </row>
    <row r="104" spans="1:91" s="51" customFormat="1" ht="12.95" customHeight="1" x14ac:dyDescent="0.3">
      <c r="A104" s="52">
        <f t="shared" si="58"/>
        <v>104</v>
      </c>
      <c r="B104" s="67"/>
      <c r="C104" s="67"/>
      <c r="D104" s="67"/>
      <c r="E104" s="67"/>
      <c r="F104" s="85"/>
      <c r="G104" s="67" t="s">
        <v>50</v>
      </c>
      <c r="H104" s="67" t="str">
        <f>$H$51</f>
        <v xml:space="preserve">דרוג BBB- ועד A+ </v>
      </c>
      <c r="I104" s="67"/>
      <c r="J104" s="59">
        <f t="shared" si="59"/>
        <v>562356.84000000008</v>
      </c>
      <c r="K104" s="83">
        <f>SUM(K105:K108)</f>
        <v>0</v>
      </c>
      <c r="L104" s="83">
        <f t="shared" ref="L104:BW104" si="79">SUM(L105:L108)</f>
        <v>816.41</v>
      </c>
      <c r="M104" s="83">
        <f t="shared" si="79"/>
        <v>43473.42</v>
      </c>
      <c r="N104" s="83">
        <f t="shared" si="79"/>
        <v>0</v>
      </c>
      <c r="O104" s="83">
        <f t="shared" si="79"/>
        <v>19082.25</v>
      </c>
      <c r="P104" s="83">
        <f t="shared" si="79"/>
        <v>0</v>
      </c>
      <c r="Q104" s="83">
        <f t="shared" si="79"/>
        <v>80129.77</v>
      </c>
      <c r="R104" s="83">
        <f t="shared" si="79"/>
        <v>708.38</v>
      </c>
      <c r="S104" s="83">
        <f t="shared" si="79"/>
        <v>1279.42</v>
      </c>
      <c r="T104" s="83">
        <f t="shared" si="79"/>
        <v>0</v>
      </c>
      <c r="U104" s="83">
        <f t="shared" si="79"/>
        <v>5787.51</v>
      </c>
      <c r="V104" s="83">
        <f t="shared" si="79"/>
        <v>0</v>
      </c>
      <c r="W104" s="83">
        <f t="shared" si="79"/>
        <v>0</v>
      </c>
      <c r="X104" s="83">
        <f t="shared" si="79"/>
        <v>0</v>
      </c>
      <c r="Y104" s="83">
        <f t="shared" si="79"/>
        <v>7698.05</v>
      </c>
      <c r="Z104" s="83">
        <f t="shared" si="79"/>
        <v>1061.3699999999999</v>
      </c>
      <c r="AA104" s="83">
        <f t="shared" si="79"/>
        <v>51505.880000000005</v>
      </c>
      <c r="AB104" s="83">
        <f t="shared" si="79"/>
        <v>11464.95</v>
      </c>
      <c r="AC104" s="83">
        <f t="shared" si="79"/>
        <v>3711.5</v>
      </c>
      <c r="AD104" s="83">
        <f t="shared" si="79"/>
        <v>190179.81</v>
      </c>
      <c r="AE104" s="83">
        <f t="shared" si="79"/>
        <v>10897.98</v>
      </c>
      <c r="AF104" s="83">
        <f t="shared" si="79"/>
        <v>7401.32</v>
      </c>
      <c r="AG104" s="83">
        <f t="shared" si="79"/>
        <v>5869.46</v>
      </c>
      <c r="AH104" s="83">
        <f t="shared" si="79"/>
        <v>7640.03</v>
      </c>
      <c r="AI104" s="83">
        <f t="shared" si="79"/>
        <v>1656.45</v>
      </c>
      <c r="AJ104" s="83">
        <f t="shared" si="79"/>
        <v>9894.9700000000012</v>
      </c>
      <c r="AK104" s="83">
        <f t="shared" si="79"/>
        <v>98013.599999999991</v>
      </c>
      <c r="AL104" s="83">
        <f t="shared" si="79"/>
        <v>4084.31</v>
      </c>
      <c r="AM104" s="83">
        <f t="shared" si="79"/>
        <v>0</v>
      </c>
      <c r="AN104" s="83">
        <f t="shared" si="79"/>
        <v>0</v>
      </c>
      <c r="AO104" s="83">
        <f t="shared" si="79"/>
        <v>0</v>
      </c>
      <c r="AP104" s="83">
        <f t="shared" si="79"/>
        <v>0</v>
      </c>
      <c r="AQ104" s="83">
        <f t="shared" si="79"/>
        <v>0</v>
      </c>
      <c r="AR104" s="83">
        <f t="shared" si="79"/>
        <v>0</v>
      </c>
      <c r="AS104" s="83">
        <f t="shared" si="79"/>
        <v>0</v>
      </c>
      <c r="AT104" s="83">
        <f t="shared" si="79"/>
        <v>0</v>
      </c>
      <c r="AU104" s="83">
        <f t="shared" si="79"/>
        <v>0</v>
      </c>
      <c r="AV104" s="83">
        <f t="shared" si="79"/>
        <v>0</v>
      </c>
      <c r="AW104" s="83">
        <f t="shared" si="79"/>
        <v>0</v>
      </c>
      <c r="AX104" s="83">
        <f t="shared" si="79"/>
        <v>0</v>
      </c>
      <c r="AY104" s="83">
        <f t="shared" si="79"/>
        <v>0</v>
      </c>
      <c r="AZ104" s="83">
        <f t="shared" si="79"/>
        <v>0</v>
      </c>
      <c r="BA104" s="83">
        <f t="shared" si="79"/>
        <v>0</v>
      </c>
      <c r="BB104" s="83">
        <f t="shared" si="79"/>
        <v>0</v>
      </c>
      <c r="BC104" s="83">
        <f t="shared" si="79"/>
        <v>0</v>
      </c>
      <c r="BD104" s="83">
        <f t="shared" si="79"/>
        <v>0</v>
      </c>
      <c r="BE104" s="83">
        <f t="shared" si="79"/>
        <v>0</v>
      </c>
      <c r="BF104" s="83">
        <f t="shared" si="79"/>
        <v>0</v>
      </c>
      <c r="BG104" s="83">
        <f t="shared" si="79"/>
        <v>0</v>
      </c>
      <c r="BH104" s="83">
        <f t="shared" si="79"/>
        <v>0</v>
      </c>
      <c r="BI104" s="83">
        <f t="shared" si="79"/>
        <v>0</v>
      </c>
      <c r="BJ104" s="83">
        <f t="shared" si="79"/>
        <v>0</v>
      </c>
      <c r="BK104" s="83">
        <f t="shared" si="79"/>
        <v>0</v>
      </c>
      <c r="BL104" s="83">
        <f t="shared" si="79"/>
        <v>0</v>
      </c>
      <c r="BM104" s="83">
        <f t="shared" si="79"/>
        <v>0</v>
      </c>
      <c r="BN104" s="83">
        <f t="shared" si="79"/>
        <v>0</v>
      </c>
      <c r="BO104" s="83">
        <f t="shared" si="79"/>
        <v>0</v>
      </c>
      <c r="BP104" s="83">
        <f t="shared" si="79"/>
        <v>0</v>
      </c>
      <c r="BQ104" s="83">
        <f t="shared" si="79"/>
        <v>0</v>
      </c>
      <c r="BR104" s="83">
        <f t="shared" si="79"/>
        <v>0</v>
      </c>
      <c r="BS104" s="83">
        <f t="shared" si="79"/>
        <v>0</v>
      </c>
      <c r="BT104" s="83">
        <f t="shared" si="79"/>
        <v>0</v>
      </c>
      <c r="BU104" s="83">
        <f t="shared" si="79"/>
        <v>0</v>
      </c>
      <c r="BV104" s="83">
        <f t="shared" si="79"/>
        <v>0</v>
      </c>
      <c r="BW104" s="83">
        <f t="shared" si="79"/>
        <v>0</v>
      </c>
      <c r="BX104" s="83">
        <f t="shared" ref="BX104:CV104" si="80">SUM(BX105:BX108)</f>
        <v>0</v>
      </c>
      <c r="BY104" s="83">
        <f t="shared" si="80"/>
        <v>0</v>
      </c>
      <c r="BZ104" s="83">
        <f t="shared" si="80"/>
        <v>0</v>
      </c>
      <c r="CA104" s="83">
        <f t="shared" si="80"/>
        <v>0</v>
      </c>
      <c r="CB104" s="83">
        <f t="shared" si="80"/>
        <v>0</v>
      </c>
      <c r="CC104" s="83">
        <f t="shared" si="80"/>
        <v>0</v>
      </c>
      <c r="CD104" s="83">
        <f t="shared" si="80"/>
        <v>0</v>
      </c>
      <c r="CE104" s="83">
        <f t="shared" si="80"/>
        <v>0</v>
      </c>
      <c r="CF104" s="83">
        <f t="shared" si="80"/>
        <v>0</v>
      </c>
      <c r="CG104" s="84">
        <f>SUM(CG105:CG108)</f>
        <v>0</v>
      </c>
      <c r="CH104" s="58"/>
      <c r="CI104" s="10"/>
      <c r="CJ104" s="11"/>
      <c r="CM104" s="51">
        <f t="shared" si="74"/>
        <v>1</v>
      </c>
    </row>
    <row r="105" spans="1:91" ht="12.95" customHeight="1" x14ac:dyDescent="0.3">
      <c r="A105" s="52">
        <f t="shared" si="58"/>
        <v>105</v>
      </c>
      <c r="B105" s="69"/>
      <c r="C105" s="69"/>
      <c r="D105" s="69"/>
      <c r="E105" s="69"/>
      <c r="F105" s="74"/>
      <c r="G105" s="67"/>
      <c r="H105" s="69" t="s">
        <v>56</v>
      </c>
      <c r="I105" s="69" t="s">
        <v>76</v>
      </c>
      <c r="J105" s="59">
        <f t="shared" si="59"/>
        <v>240764.48</v>
      </c>
      <c r="K105" s="70"/>
      <c r="L105" s="70">
        <v>412.48</v>
      </c>
      <c r="M105" s="70">
        <v>22173.74</v>
      </c>
      <c r="N105" s="70"/>
      <c r="O105" s="70">
        <v>9193.4500000000007</v>
      </c>
      <c r="P105" s="70"/>
      <c r="Q105" s="70">
        <v>42948.01</v>
      </c>
      <c r="R105" s="70"/>
      <c r="S105" s="70"/>
      <c r="T105" s="70"/>
      <c r="U105" s="70"/>
      <c r="V105" s="70"/>
      <c r="W105" s="70"/>
      <c r="X105" s="70"/>
      <c r="Y105" s="70">
        <v>2377.27</v>
      </c>
      <c r="Z105" s="70"/>
      <c r="AA105" s="70">
        <v>28364.05</v>
      </c>
      <c r="AB105" s="70">
        <v>3738.55</v>
      </c>
      <c r="AC105" s="70">
        <v>951.67</v>
      </c>
      <c r="AD105" s="70">
        <v>62541.14</v>
      </c>
      <c r="AE105" s="70">
        <v>6301.98</v>
      </c>
      <c r="AF105" s="70">
        <v>3850.25</v>
      </c>
      <c r="AG105" s="70">
        <v>3003.33</v>
      </c>
      <c r="AH105" s="70">
        <v>4777.59</v>
      </c>
      <c r="AI105" s="70">
        <v>360.5</v>
      </c>
      <c r="AJ105" s="70">
        <v>4743.63</v>
      </c>
      <c r="AK105" s="70">
        <v>43195.25</v>
      </c>
      <c r="AL105" s="70">
        <v>1831.59</v>
      </c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1"/>
      <c r="CH105" s="8"/>
      <c r="CI105" s="19"/>
      <c r="CJ105" s="20"/>
      <c r="CM105" s="51">
        <f t="shared" si="74"/>
        <v>1</v>
      </c>
    </row>
    <row r="106" spans="1:91" ht="12.95" customHeight="1" x14ac:dyDescent="0.3">
      <c r="A106" s="52">
        <f t="shared" si="58"/>
        <v>106</v>
      </c>
      <c r="B106" s="69"/>
      <c r="C106" s="69"/>
      <c r="D106" s="69"/>
      <c r="E106" s="69"/>
      <c r="F106" s="74"/>
      <c r="G106" s="69"/>
      <c r="H106" s="69" t="s">
        <v>58</v>
      </c>
      <c r="I106" s="69" t="s">
        <v>59</v>
      </c>
      <c r="J106" s="59">
        <f t="shared" si="59"/>
        <v>274611.64</v>
      </c>
      <c r="K106" s="70"/>
      <c r="L106" s="70">
        <v>374.38</v>
      </c>
      <c r="M106" s="70">
        <v>18473.400000000001</v>
      </c>
      <c r="N106" s="70"/>
      <c r="O106" s="70">
        <v>6830.94</v>
      </c>
      <c r="P106" s="70"/>
      <c r="Q106" s="70">
        <v>33994.019999999997</v>
      </c>
      <c r="R106" s="70">
        <v>708.38</v>
      </c>
      <c r="S106" s="70"/>
      <c r="T106" s="70"/>
      <c r="U106" s="70"/>
      <c r="V106" s="70"/>
      <c r="W106" s="70"/>
      <c r="X106" s="70"/>
      <c r="Y106" s="70">
        <v>2899.15</v>
      </c>
      <c r="Z106" s="70">
        <v>1061.3699999999999</v>
      </c>
      <c r="AA106" s="70">
        <v>19991.78</v>
      </c>
      <c r="AB106" s="70">
        <v>6542.51</v>
      </c>
      <c r="AC106" s="70">
        <v>2451.62</v>
      </c>
      <c r="AD106" s="70">
        <v>107154.55</v>
      </c>
      <c r="AE106" s="70">
        <v>3202.56</v>
      </c>
      <c r="AF106" s="70">
        <v>2988.83</v>
      </c>
      <c r="AG106" s="70">
        <v>2418</v>
      </c>
      <c r="AH106" s="70">
        <v>2363.8200000000002</v>
      </c>
      <c r="AI106" s="70">
        <v>1164.17</v>
      </c>
      <c r="AJ106" s="70">
        <v>5151.34</v>
      </c>
      <c r="AK106" s="70">
        <v>54775.74</v>
      </c>
      <c r="AL106" s="70">
        <v>2065.08</v>
      </c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1"/>
      <c r="CH106" s="8"/>
      <c r="CI106" s="19"/>
      <c r="CJ106" s="20"/>
      <c r="CM106" s="51">
        <f t="shared" si="74"/>
        <v>1</v>
      </c>
    </row>
    <row r="107" spans="1:91" ht="12.95" customHeight="1" x14ac:dyDescent="0.3">
      <c r="A107" s="52">
        <f t="shared" si="58"/>
        <v>107</v>
      </c>
      <c r="B107" s="69"/>
      <c r="C107" s="69"/>
      <c r="D107" s="69"/>
      <c r="E107" s="69"/>
      <c r="F107" s="74"/>
      <c r="G107" s="69"/>
      <c r="H107" s="69" t="s">
        <v>60</v>
      </c>
      <c r="I107" s="69" t="s">
        <v>61</v>
      </c>
      <c r="J107" s="59">
        <f t="shared" si="59"/>
        <v>46980.719999999994</v>
      </c>
      <c r="K107" s="70"/>
      <c r="L107" s="70">
        <v>29.55</v>
      </c>
      <c r="M107" s="70">
        <v>2826.28</v>
      </c>
      <c r="N107" s="70"/>
      <c r="O107" s="70">
        <v>3057.86</v>
      </c>
      <c r="P107" s="70"/>
      <c r="Q107" s="70">
        <v>3187.74</v>
      </c>
      <c r="R107" s="70"/>
      <c r="S107" s="70">
        <v>1279.42</v>
      </c>
      <c r="T107" s="70"/>
      <c r="U107" s="70">
        <v>5787.51</v>
      </c>
      <c r="V107" s="70"/>
      <c r="W107" s="70"/>
      <c r="X107" s="70"/>
      <c r="Y107" s="70">
        <v>2421.63</v>
      </c>
      <c r="Z107" s="70"/>
      <c r="AA107" s="70">
        <v>3150.05</v>
      </c>
      <c r="AB107" s="70">
        <v>1183.8900000000001</v>
      </c>
      <c r="AC107" s="70">
        <v>308.20999999999998</v>
      </c>
      <c r="AD107" s="70">
        <v>20484.12</v>
      </c>
      <c r="AE107" s="70">
        <v>1393.44</v>
      </c>
      <c r="AF107" s="70">
        <v>562.24</v>
      </c>
      <c r="AG107" s="70">
        <v>448.13</v>
      </c>
      <c r="AH107" s="70">
        <v>498.62</v>
      </c>
      <c r="AI107" s="70">
        <v>131.78</v>
      </c>
      <c r="AJ107" s="70"/>
      <c r="AK107" s="70">
        <v>42.61</v>
      </c>
      <c r="AL107" s="70">
        <v>187.64</v>
      </c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1"/>
      <c r="CH107" s="8"/>
      <c r="CI107" s="19"/>
      <c r="CJ107" s="20"/>
      <c r="CM107" s="51">
        <f t="shared" si="74"/>
        <v>1</v>
      </c>
    </row>
    <row r="108" spans="1:91" ht="12.95" customHeight="1" x14ac:dyDescent="0.3">
      <c r="A108" s="52">
        <f t="shared" si="58"/>
        <v>108</v>
      </c>
      <c r="B108" s="69"/>
      <c r="C108" s="69"/>
      <c r="D108" s="69"/>
      <c r="E108" s="69"/>
      <c r="F108" s="74"/>
      <c r="G108" s="69"/>
      <c r="H108" s="69" t="s">
        <v>75</v>
      </c>
      <c r="I108" s="69" t="s">
        <v>6</v>
      </c>
      <c r="J108" s="59">
        <f t="shared" si="59"/>
        <v>0</v>
      </c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1"/>
      <c r="CH108" s="8"/>
      <c r="CI108" s="19"/>
      <c r="CJ108" s="20"/>
      <c r="CM108" s="51">
        <f t="shared" si="74"/>
        <v>0</v>
      </c>
    </row>
    <row r="109" spans="1:91" ht="12.95" customHeight="1" x14ac:dyDescent="0.3">
      <c r="A109" s="52">
        <f t="shared" si="58"/>
        <v>109</v>
      </c>
      <c r="B109" s="69"/>
      <c r="C109" s="69"/>
      <c r="D109" s="69"/>
      <c r="E109" s="69"/>
      <c r="F109" s="74"/>
      <c r="G109" s="67" t="s">
        <v>39</v>
      </c>
      <c r="H109" s="86" t="str">
        <f>$H$55</f>
        <v xml:space="preserve">דרוג נמוך מ- BBB- או לא מדורג </v>
      </c>
      <c r="I109" s="69"/>
      <c r="J109" s="59">
        <f t="shared" si="59"/>
        <v>105425.66000000002</v>
      </c>
      <c r="K109" s="83">
        <f>SUM(K110:K113)</f>
        <v>0</v>
      </c>
      <c r="L109" s="83">
        <f t="shared" ref="L109:BW109" si="81">SUM(L110:L113)</f>
        <v>0</v>
      </c>
      <c r="M109" s="83">
        <f t="shared" si="81"/>
        <v>0</v>
      </c>
      <c r="N109" s="83">
        <f t="shared" si="81"/>
        <v>0</v>
      </c>
      <c r="O109" s="83">
        <f t="shared" si="81"/>
        <v>0</v>
      </c>
      <c r="P109" s="83">
        <f t="shared" si="81"/>
        <v>0</v>
      </c>
      <c r="Q109" s="83">
        <f t="shared" si="81"/>
        <v>0</v>
      </c>
      <c r="R109" s="83">
        <f t="shared" si="81"/>
        <v>0</v>
      </c>
      <c r="S109" s="83">
        <f t="shared" si="81"/>
        <v>0</v>
      </c>
      <c r="T109" s="83">
        <f t="shared" si="81"/>
        <v>0</v>
      </c>
      <c r="U109" s="83">
        <f t="shared" si="81"/>
        <v>1448.34</v>
      </c>
      <c r="V109" s="83">
        <f t="shared" si="81"/>
        <v>0</v>
      </c>
      <c r="W109" s="83">
        <f t="shared" si="81"/>
        <v>0</v>
      </c>
      <c r="X109" s="83">
        <f t="shared" si="81"/>
        <v>0</v>
      </c>
      <c r="Y109" s="83">
        <f t="shared" si="81"/>
        <v>259.17</v>
      </c>
      <c r="Z109" s="83">
        <f t="shared" si="81"/>
        <v>0</v>
      </c>
      <c r="AA109" s="83">
        <f t="shared" si="81"/>
        <v>6277.9800000000005</v>
      </c>
      <c r="AB109" s="83">
        <f t="shared" si="81"/>
        <v>3026.3</v>
      </c>
      <c r="AC109" s="83">
        <f t="shared" si="81"/>
        <v>1420.88</v>
      </c>
      <c r="AD109" s="83">
        <f t="shared" si="81"/>
        <v>47800.32</v>
      </c>
      <c r="AE109" s="83">
        <f t="shared" si="81"/>
        <v>0</v>
      </c>
      <c r="AF109" s="83">
        <f t="shared" si="81"/>
        <v>0</v>
      </c>
      <c r="AG109" s="83">
        <f t="shared" si="81"/>
        <v>0</v>
      </c>
      <c r="AH109" s="83">
        <f t="shared" si="81"/>
        <v>0</v>
      </c>
      <c r="AI109" s="83">
        <f t="shared" si="81"/>
        <v>0.41</v>
      </c>
      <c r="AJ109" s="83">
        <f t="shared" si="81"/>
        <v>1330.08</v>
      </c>
      <c r="AK109" s="83">
        <f t="shared" si="81"/>
        <v>43705.35</v>
      </c>
      <c r="AL109" s="83">
        <f t="shared" si="81"/>
        <v>156.83000000000001</v>
      </c>
      <c r="AM109" s="83">
        <f t="shared" si="81"/>
        <v>0</v>
      </c>
      <c r="AN109" s="83">
        <f t="shared" si="81"/>
        <v>0</v>
      </c>
      <c r="AO109" s="83">
        <f t="shared" si="81"/>
        <v>0</v>
      </c>
      <c r="AP109" s="83">
        <f t="shared" si="81"/>
        <v>0</v>
      </c>
      <c r="AQ109" s="83">
        <f t="shared" si="81"/>
        <v>0</v>
      </c>
      <c r="AR109" s="83">
        <f t="shared" si="81"/>
        <v>0</v>
      </c>
      <c r="AS109" s="83">
        <f t="shared" si="81"/>
        <v>0</v>
      </c>
      <c r="AT109" s="83">
        <f t="shared" si="81"/>
        <v>0</v>
      </c>
      <c r="AU109" s="83">
        <f t="shared" si="81"/>
        <v>0</v>
      </c>
      <c r="AV109" s="83">
        <f t="shared" si="81"/>
        <v>0</v>
      </c>
      <c r="AW109" s="83">
        <f t="shared" si="81"/>
        <v>0</v>
      </c>
      <c r="AX109" s="83">
        <f t="shared" si="81"/>
        <v>0</v>
      </c>
      <c r="AY109" s="83">
        <f t="shared" si="81"/>
        <v>0</v>
      </c>
      <c r="AZ109" s="83">
        <f t="shared" si="81"/>
        <v>0</v>
      </c>
      <c r="BA109" s="83">
        <f t="shared" si="81"/>
        <v>0</v>
      </c>
      <c r="BB109" s="83">
        <f t="shared" si="81"/>
        <v>0</v>
      </c>
      <c r="BC109" s="83">
        <f t="shared" si="81"/>
        <v>0</v>
      </c>
      <c r="BD109" s="83">
        <f t="shared" si="81"/>
        <v>0</v>
      </c>
      <c r="BE109" s="83">
        <f t="shared" si="81"/>
        <v>0</v>
      </c>
      <c r="BF109" s="83">
        <f t="shared" si="81"/>
        <v>0</v>
      </c>
      <c r="BG109" s="83">
        <f t="shared" si="81"/>
        <v>0</v>
      </c>
      <c r="BH109" s="83">
        <f t="shared" si="81"/>
        <v>0</v>
      </c>
      <c r="BI109" s="83">
        <f t="shared" si="81"/>
        <v>0</v>
      </c>
      <c r="BJ109" s="83">
        <f t="shared" si="81"/>
        <v>0</v>
      </c>
      <c r="BK109" s="83">
        <f t="shared" si="81"/>
        <v>0</v>
      </c>
      <c r="BL109" s="83">
        <f t="shared" si="81"/>
        <v>0</v>
      </c>
      <c r="BM109" s="83">
        <f t="shared" si="81"/>
        <v>0</v>
      </c>
      <c r="BN109" s="83">
        <f t="shared" si="81"/>
        <v>0</v>
      </c>
      <c r="BO109" s="83">
        <f t="shared" si="81"/>
        <v>0</v>
      </c>
      <c r="BP109" s="83">
        <f t="shared" si="81"/>
        <v>0</v>
      </c>
      <c r="BQ109" s="83">
        <f t="shared" si="81"/>
        <v>0</v>
      </c>
      <c r="BR109" s="83">
        <f t="shared" si="81"/>
        <v>0</v>
      </c>
      <c r="BS109" s="83">
        <f t="shared" si="81"/>
        <v>0</v>
      </c>
      <c r="BT109" s="83">
        <f t="shared" si="81"/>
        <v>0</v>
      </c>
      <c r="BU109" s="83">
        <f t="shared" si="81"/>
        <v>0</v>
      </c>
      <c r="BV109" s="83">
        <f t="shared" si="81"/>
        <v>0</v>
      </c>
      <c r="BW109" s="83">
        <f t="shared" si="81"/>
        <v>0</v>
      </c>
      <c r="BX109" s="83">
        <f t="shared" ref="BX109:CV109" si="82">SUM(BX110:BX113)</f>
        <v>0</v>
      </c>
      <c r="BY109" s="83">
        <f t="shared" si="82"/>
        <v>0</v>
      </c>
      <c r="BZ109" s="83">
        <f t="shared" si="82"/>
        <v>0</v>
      </c>
      <c r="CA109" s="83">
        <f t="shared" si="82"/>
        <v>0</v>
      </c>
      <c r="CB109" s="83">
        <f t="shared" si="82"/>
        <v>0</v>
      </c>
      <c r="CC109" s="83">
        <f t="shared" si="82"/>
        <v>0</v>
      </c>
      <c r="CD109" s="83">
        <f t="shared" si="82"/>
        <v>0</v>
      </c>
      <c r="CE109" s="83">
        <f t="shared" si="82"/>
        <v>0</v>
      </c>
      <c r="CF109" s="83">
        <f t="shared" si="82"/>
        <v>0</v>
      </c>
      <c r="CG109" s="84">
        <f>SUM(CG110:CG113)</f>
        <v>0</v>
      </c>
      <c r="CH109" s="8"/>
      <c r="CI109" s="19"/>
      <c r="CJ109" s="20"/>
      <c r="CM109" s="51">
        <f t="shared" si="74"/>
        <v>1</v>
      </c>
    </row>
    <row r="110" spans="1:91" ht="12.95" customHeight="1" x14ac:dyDescent="0.3">
      <c r="A110" s="52">
        <f t="shared" si="58"/>
        <v>110</v>
      </c>
      <c r="B110" s="69"/>
      <c r="C110" s="69"/>
      <c r="D110" s="69"/>
      <c r="E110" s="69"/>
      <c r="F110" s="74"/>
      <c r="G110" s="74"/>
      <c r="H110" s="69" t="s">
        <v>56</v>
      </c>
      <c r="I110" s="69" t="s">
        <v>57</v>
      </c>
      <c r="J110" s="59">
        <f t="shared" si="59"/>
        <v>46131.82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>
        <v>5266.38</v>
      </c>
      <c r="AB110" s="70">
        <v>1393.24</v>
      </c>
      <c r="AC110" s="70">
        <v>476.9</v>
      </c>
      <c r="AD110" s="70">
        <v>19928.57</v>
      </c>
      <c r="AE110" s="70"/>
      <c r="AF110" s="70"/>
      <c r="AG110" s="70"/>
      <c r="AH110" s="70"/>
      <c r="AI110" s="70"/>
      <c r="AJ110" s="70">
        <v>543.51</v>
      </c>
      <c r="AK110" s="70">
        <v>18523.22</v>
      </c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1"/>
      <c r="CH110" s="8"/>
      <c r="CI110" s="19"/>
      <c r="CJ110" s="20"/>
      <c r="CM110" s="51">
        <f t="shared" si="74"/>
        <v>1</v>
      </c>
    </row>
    <row r="111" spans="1:91" ht="14.1" customHeight="1" x14ac:dyDescent="0.3">
      <c r="A111" s="52">
        <f t="shared" si="58"/>
        <v>111</v>
      </c>
      <c r="B111" s="69"/>
      <c r="C111" s="69"/>
      <c r="D111" s="69"/>
      <c r="E111" s="69"/>
      <c r="F111" s="74"/>
      <c r="G111" s="69"/>
      <c r="H111" s="69" t="s">
        <v>58</v>
      </c>
      <c r="I111" s="69" t="s">
        <v>59</v>
      </c>
      <c r="J111" s="59">
        <f t="shared" si="59"/>
        <v>56281.39</v>
      </c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>
        <v>1448.34</v>
      </c>
      <c r="V111" s="70"/>
      <c r="W111" s="70"/>
      <c r="X111" s="70"/>
      <c r="Y111" s="70">
        <v>166.86</v>
      </c>
      <c r="Z111" s="70"/>
      <c r="AA111" s="70">
        <v>184.55</v>
      </c>
      <c r="AB111" s="70">
        <v>1633.06</v>
      </c>
      <c r="AC111" s="70">
        <v>931.54</v>
      </c>
      <c r="AD111" s="70">
        <v>27637.5</v>
      </c>
      <c r="AE111" s="70"/>
      <c r="AF111" s="70"/>
      <c r="AG111" s="70"/>
      <c r="AH111" s="70"/>
      <c r="AI111" s="70">
        <v>0.41</v>
      </c>
      <c r="AJ111" s="70">
        <v>786.57</v>
      </c>
      <c r="AK111" s="70">
        <v>23335.73</v>
      </c>
      <c r="AL111" s="70">
        <v>156.83000000000001</v>
      </c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1"/>
      <c r="CH111" s="8"/>
      <c r="CI111" s="19"/>
      <c r="CJ111" s="20"/>
      <c r="CM111" s="51">
        <f t="shared" si="74"/>
        <v>1</v>
      </c>
    </row>
    <row r="112" spans="1:91" ht="14.1" customHeight="1" x14ac:dyDescent="0.3">
      <c r="A112" s="52">
        <f t="shared" si="58"/>
        <v>112</v>
      </c>
      <c r="B112" s="69"/>
      <c r="C112" s="69"/>
      <c r="D112" s="69"/>
      <c r="E112" s="69"/>
      <c r="F112" s="74"/>
      <c r="G112" s="69"/>
      <c r="H112" s="69" t="s">
        <v>60</v>
      </c>
      <c r="I112" s="69" t="s">
        <v>61</v>
      </c>
      <c r="J112" s="59">
        <f t="shared" si="59"/>
        <v>3012.45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>
        <v>92.31</v>
      </c>
      <c r="Z112" s="70"/>
      <c r="AA112" s="70">
        <v>827.05</v>
      </c>
      <c r="AB112" s="70"/>
      <c r="AC112" s="70">
        <v>12.44</v>
      </c>
      <c r="AD112" s="70">
        <v>234.25</v>
      </c>
      <c r="AE112" s="70"/>
      <c r="AF112" s="70"/>
      <c r="AG112" s="70"/>
      <c r="AH112" s="70"/>
      <c r="AI112" s="70"/>
      <c r="AJ112" s="70"/>
      <c r="AK112" s="70">
        <v>1846.4</v>
      </c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1"/>
      <c r="CH112" s="8"/>
      <c r="CI112" s="19"/>
      <c r="CJ112" s="20"/>
      <c r="CM112" s="51">
        <f t="shared" si="74"/>
        <v>1</v>
      </c>
    </row>
    <row r="113" spans="1:91" ht="14.1" customHeight="1" x14ac:dyDescent="0.3">
      <c r="A113" s="52">
        <f t="shared" si="58"/>
        <v>113</v>
      </c>
      <c r="B113" s="69"/>
      <c r="C113" s="69"/>
      <c r="D113" s="69"/>
      <c r="E113" s="69"/>
      <c r="F113" s="74"/>
      <c r="G113" s="69"/>
      <c r="H113" s="69" t="s">
        <v>75</v>
      </c>
      <c r="I113" s="69" t="s">
        <v>6</v>
      </c>
      <c r="J113" s="59">
        <f t="shared" si="59"/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  <c r="CH113" s="8"/>
      <c r="CI113" s="19"/>
      <c r="CJ113" s="20"/>
      <c r="CM113" s="51">
        <f t="shared" si="74"/>
        <v>0</v>
      </c>
    </row>
    <row r="114" spans="1:91" ht="14.1" customHeight="1" x14ac:dyDescent="0.3">
      <c r="A114" s="52">
        <f t="shared" si="58"/>
        <v>114</v>
      </c>
      <c r="B114" s="69"/>
      <c r="C114" s="69"/>
      <c r="D114" s="69"/>
      <c r="E114" s="69"/>
      <c r="F114" s="85" t="s">
        <v>47</v>
      </c>
      <c r="G114" s="86" t="s">
        <v>48</v>
      </c>
      <c r="H114" s="69"/>
      <c r="I114" s="69"/>
      <c r="J114" s="59">
        <f t="shared" si="59"/>
        <v>219826.61</v>
      </c>
      <c r="K114" s="60">
        <f>SUM(K115,K120,K125,K130)</f>
        <v>0</v>
      </c>
      <c r="L114" s="60">
        <f t="shared" ref="L114:BW114" si="83">SUM(L115,L120,L125,L130)</f>
        <v>230.62</v>
      </c>
      <c r="M114" s="60">
        <f t="shared" si="83"/>
        <v>10004.06</v>
      </c>
      <c r="N114" s="60">
        <f t="shared" si="83"/>
        <v>0</v>
      </c>
      <c r="O114" s="60">
        <f t="shared" si="83"/>
        <v>1540.54</v>
      </c>
      <c r="P114" s="60">
        <f t="shared" si="83"/>
        <v>0</v>
      </c>
      <c r="Q114" s="60">
        <f t="shared" si="83"/>
        <v>10919.960000000001</v>
      </c>
      <c r="R114" s="60">
        <f t="shared" si="83"/>
        <v>0</v>
      </c>
      <c r="S114" s="60">
        <f t="shared" si="83"/>
        <v>14302.24</v>
      </c>
      <c r="T114" s="60">
        <f t="shared" si="83"/>
        <v>0</v>
      </c>
      <c r="U114" s="60">
        <f t="shared" si="83"/>
        <v>80907.75</v>
      </c>
      <c r="V114" s="60">
        <f t="shared" si="83"/>
        <v>0</v>
      </c>
      <c r="W114" s="60">
        <f t="shared" si="83"/>
        <v>0</v>
      </c>
      <c r="X114" s="60">
        <f t="shared" si="83"/>
        <v>0</v>
      </c>
      <c r="Y114" s="60">
        <f t="shared" si="83"/>
        <v>373.75</v>
      </c>
      <c r="Z114" s="60">
        <f t="shared" si="83"/>
        <v>87.18</v>
      </c>
      <c r="AA114" s="60">
        <f t="shared" si="83"/>
        <v>4553.83</v>
      </c>
      <c r="AB114" s="60">
        <f t="shared" si="83"/>
        <v>3273.2700000000004</v>
      </c>
      <c r="AC114" s="60">
        <f t="shared" si="83"/>
        <v>537.6</v>
      </c>
      <c r="AD114" s="60">
        <f t="shared" si="83"/>
        <v>39728.270000000004</v>
      </c>
      <c r="AE114" s="60">
        <f t="shared" si="83"/>
        <v>1393.61</v>
      </c>
      <c r="AF114" s="60">
        <f t="shared" si="83"/>
        <v>505.47</v>
      </c>
      <c r="AG114" s="60">
        <f t="shared" si="83"/>
        <v>404.74</v>
      </c>
      <c r="AH114" s="60">
        <f t="shared" si="83"/>
        <v>216.5</v>
      </c>
      <c r="AI114" s="60">
        <f t="shared" si="83"/>
        <v>0</v>
      </c>
      <c r="AJ114" s="60">
        <f t="shared" si="83"/>
        <v>5891.76</v>
      </c>
      <c r="AK114" s="60">
        <f t="shared" si="83"/>
        <v>39583.33</v>
      </c>
      <c r="AL114" s="60">
        <f t="shared" si="83"/>
        <v>5372.13</v>
      </c>
      <c r="AM114" s="60">
        <f t="shared" si="83"/>
        <v>0</v>
      </c>
      <c r="AN114" s="60">
        <f t="shared" si="83"/>
        <v>0</v>
      </c>
      <c r="AO114" s="60">
        <f t="shared" si="83"/>
        <v>0</v>
      </c>
      <c r="AP114" s="60">
        <f t="shared" si="83"/>
        <v>0</v>
      </c>
      <c r="AQ114" s="60">
        <f t="shared" si="83"/>
        <v>0</v>
      </c>
      <c r="AR114" s="60">
        <f t="shared" si="83"/>
        <v>0</v>
      </c>
      <c r="AS114" s="60">
        <f t="shared" si="83"/>
        <v>0</v>
      </c>
      <c r="AT114" s="60">
        <f t="shared" si="83"/>
        <v>0</v>
      </c>
      <c r="AU114" s="60">
        <f t="shared" si="83"/>
        <v>0</v>
      </c>
      <c r="AV114" s="60">
        <f t="shared" si="83"/>
        <v>0</v>
      </c>
      <c r="AW114" s="60">
        <f t="shared" si="83"/>
        <v>0</v>
      </c>
      <c r="AX114" s="60">
        <f t="shared" si="83"/>
        <v>0</v>
      </c>
      <c r="AY114" s="60">
        <f t="shared" si="83"/>
        <v>0</v>
      </c>
      <c r="AZ114" s="60">
        <f t="shared" si="83"/>
        <v>0</v>
      </c>
      <c r="BA114" s="60">
        <f t="shared" si="83"/>
        <v>0</v>
      </c>
      <c r="BB114" s="60">
        <f t="shared" si="83"/>
        <v>0</v>
      </c>
      <c r="BC114" s="60">
        <f t="shared" si="83"/>
        <v>0</v>
      </c>
      <c r="BD114" s="60">
        <f t="shared" si="83"/>
        <v>0</v>
      </c>
      <c r="BE114" s="60">
        <f t="shared" si="83"/>
        <v>0</v>
      </c>
      <c r="BF114" s="60">
        <f t="shared" si="83"/>
        <v>0</v>
      </c>
      <c r="BG114" s="60">
        <f t="shared" si="83"/>
        <v>0</v>
      </c>
      <c r="BH114" s="60">
        <f t="shared" si="83"/>
        <v>0</v>
      </c>
      <c r="BI114" s="60">
        <f t="shared" si="83"/>
        <v>0</v>
      </c>
      <c r="BJ114" s="60">
        <f t="shared" si="83"/>
        <v>0</v>
      </c>
      <c r="BK114" s="60">
        <f t="shared" si="83"/>
        <v>0</v>
      </c>
      <c r="BL114" s="60">
        <f t="shared" si="83"/>
        <v>0</v>
      </c>
      <c r="BM114" s="60">
        <f t="shared" si="83"/>
        <v>0</v>
      </c>
      <c r="BN114" s="60">
        <f t="shared" si="83"/>
        <v>0</v>
      </c>
      <c r="BO114" s="60">
        <f t="shared" si="83"/>
        <v>0</v>
      </c>
      <c r="BP114" s="60">
        <f t="shared" si="83"/>
        <v>0</v>
      </c>
      <c r="BQ114" s="60">
        <f t="shared" si="83"/>
        <v>0</v>
      </c>
      <c r="BR114" s="60">
        <f t="shared" si="83"/>
        <v>0</v>
      </c>
      <c r="BS114" s="60">
        <f t="shared" si="83"/>
        <v>0</v>
      </c>
      <c r="BT114" s="60">
        <f t="shared" si="83"/>
        <v>0</v>
      </c>
      <c r="BU114" s="60">
        <f t="shared" si="83"/>
        <v>0</v>
      </c>
      <c r="BV114" s="60">
        <f t="shared" si="83"/>
        <v>0</v>
      </c>
      <c r="BW114" s="60">
        <f t="shared" si="83"/>
        <v>0</v>
      </c>
      <c r="BX114" s="60">
        <f t="shared" ref="BX114:CV114" si="84">SUM(BX115,BX120,BX125,BX130)</f>
        <v>0</v>
      </c>
      <c r="BY114" s="60">
        <f t="shared" si="84"/>
        <v>0</v>
      </c>
      <c r="BZ114" s="60">
        <f t="shared" si="84"/>
        <v>0</v>
      </c>
      <c r="CA114" s="60">
        <f t="shared" si="84"/>
        <v>0</v>
      </c>
      <c r="CB114" s="60">
        <f t="shared" si="84"/>
        <v>0</v>
      </c>
      <c r="CC114" s="60">
        <f t="shared" si="84"/>
        <v>0</v>
      </c>
      <c r="CD114" s="60">
        <f t="shared" si="84"/>
        <v>0</v>
      </c>
      <c r="CE114" s="60">
        <f t="shared" si="84"/>
        <v>0</v>
      </c>
      <c r="CF114" s="60">
        <f t="shared" si="84"/>
        <v>0</v>
      </c>
      <c r="CG114" s="61">
        <f>SUM(CG115,CG120,CG125,CG130)</f>
        <v>0</v>
      </c>
      <c r="CH114" s="8"/>
      <c r="CI114" s="19"/>
      <c r="CJ114" s="20"/>
      <c r="CM114" s="51">
        <f t="shared" si="74"/>
        <v>1</v>
      </c>
    </row>
    <row r="115" spans="1:91" ht="14.1" customHeight="1" x14ac:dyDescent="0.3">
      <c r="A115" s="52">
        <f t="shared" si="58"/>
        <v>115</v>
      </c>
      <c r="B115" s="69"/>
      <c r="C115" s="69"/>
      <c r="D115" s="69"/>
      <c r="E115" s="69"/>
      <c r="F115" s="74"/>
      <c r="G115" s="67" t="s">
        <v>37</v>
      </c>
      <c r="H115" s="86" t="str">
        <f>$H$47</f>
        <v xml:space="preserve">דרוג AA- ומעלה </v>
      </c>
      <c r="I115" s="86"/>
      <c r="J115" s="59">
        <f t="shared" si="59"/>
        <v>131670.16999999998</v>
      </c>
      <c r="K115" s="83">
        <f>SUM(K116:K119)</f>
        <v>0</v>
      </c>
      <c r="L115" s="83">
        <f t="shared" ref="L115:BW115" si="85">SUM(L116:L119)</f>
        <v>0</v>
      </c>
      <c r="M115" s="83">
        <f t="shared" si="85"/>
        <v>787.6</v>
      </c>
      <c r="N115" s="83">
        <f t="shared" si="85"/>
        <v>0</v>
      </c>
      <c r="O115" s="83">
        <f t="shared" si="85"/>
        <v>0</v>
      </c>
      <c r="P115" s="83">
        <f t="shared" si="85"/>
        <v>0</v>
      </c>
      <c r="Q115" s="83">
        <f t="shared" si="85"/>
        <v>0</v>
      </c>
      <c r="R115" s="83">
        <f t="shared" si="85"/>
        <v>0</v>
      </c>
      <c r="S115" s="83">
        <f t="shared" si="85"/>
        <v>10267.24</v>
      </c>
      <c r="T115" s="83">
        <f t="shared" si="85"/>
        <v>0</v>
      </c>
      <c r="U115" s="83">
        <f t="shared" si="85"/>
        <v>61029.18</v>
      </c>
      <c r="V115" s="83">
        <f t="shared" si="85"/>
        <v>0</v>
      </c>
      <c r="W115" s="83">
        <f t="shared" si="85"/>
        <v>0</v>
      </c>
      <c r="X115" s="83">
        <f t="shared" si="85"/>
        <v>0</v>
      </c>
      <c r="Y115" s="83">
        <f t="shared" si="85"/>
        <v>0</v>
      </c>
      <c r="Z115" s="83">
        <f t="shared" si="85"/>
        <v>0</v>
      </c>
      <c r="AA115" s="83">
        <f t="shared" si="85"/>
        <v>281.01</v>
      </c>
      <c r="AB115" s="83">
        <f t="shared" si="85"/>
        <v>2074.61</v>
      </c>
      <c r="AC115" s="83">
        <f t="shared" si="85"/>
        <v>253.35000000000002</v>
      </c>
      <c r="AD115" s="83">
        <f t="shared" si="85"/>
        <v>23225.45</v>
      </c>
      <c r="AE115" s="83">
        <f t="shared" si="85"/>
        <v>0</v>
      </c>
      <c r="AF115" s="83">
        <f t="shared" si="85"/>
        <v>0</v>
      </c>
      <c r="AG115" s="83">
        <f t="shared" si="85"/>
        <v>0</v>
      </c>
      <c r="AH115" s="83">
        <f t="shared" si="85"/>
        <v>0</v>
      </c>
      <c r="AI115" s="83">
        <f t="shared" si="85"/>
        <v>0</v>
      </c>
      <c r="AJ115" s="83">
        <f t="shared" si="85"/>
        <v>3735.8599999999997</v>
      </c>
      <c r="AK115" s="83">
        <f t="shared" si="85"/>
        <v>27644.04</v>
      </c>
      <c r="AL115" s="83">
        <f t="shared" si="85"/>
        <v>2371.83</v>
      </c>
      <c r="AM115" s="83">
        <f t="shared" si="85"/>
        <v>0</v>
      </c>
      <c r="AN115" s="83">
        <f t="shared" si="85"/>
        <v>0</v>
      </c>
      <c r="AO115" s="83">
        <f t="shared" si="85"/>
        <v>0</v>
      </c>
      <c r="AP115" s="83">
        <f t="shared" si="85"/>
        <v>0</v>
      </c>
      <c r="AQ115" s="83">
        <f t="shared" si="85"/>
        <v>0</v>
      </c>
      <c r="AR115" s="83">
        <f t="shared" si="85"/>
        <v>0</v>
      </c>
      <c r="AS115" s="83">
        <f t="shared" si="85"/>
        <v>0</v>
      </c>
      <c r="AT115" s="83">
        <f t="shared" si="85"/>
        <v>0</v>
      </c>
      <c r="AU115" s="83">
        <f t="shared" si="85"/>
        <v>0</v>
      </c>
      <c r="AV115" s="83">
        <f t="shared" si="85"/>
        <v>0</v>
      </c>
      <c r="AW115" s="83">
        <f t="shared" si="85"/>
        <v>0</v>
      </c>
      <c r="AX115" s="83">
        <f t="shared" si="85"/>
        <v>0</v>
      </c>
      <c r="AY115" s="83">
        <f t="shared" si="85"/>
        <v>0</v>
      </c>
      <c r="AZ115" s="83">
        <f t="shared" si="85"/>
        <v>0</v>
      </c>
      <c r="BA115" s="83">
        <f t="shared" si="85"/>
        <v>0</v>
      </c>
      <c r="BB115" s="83">
        <f t="shared" si="85"/>
        <v>0</v>
      </c>
      <c r="BC115" s="83">
        <f t="shared" si="85"/>
        <v>0</v>
      </c>
      <c r="BD115" s="83">
        <f t="shared" si="85"/>
        <v>0</v>
      </c>
      <c r="BE115" s="83">
        <f t="shared" si="85"/>
        <v>0</v>
      </c>
      <c r="BF115" s="83">
        <f t="shared" si="85"/>
        <v>0</v>
      </c>
      <c r="BG115" s="83">
        <f t="shared" si="85"/>
        <v>0</v>
      </c>
      <c r="BH115" s="83">
        <f t="shared" si="85"/>
        <v>0</v>
      </c>
      <c r="BI115" s="83">
        <f t="shared" si="85"/>
        <v>0</v>
      </c>
      <c r="BJ115" s="83">
        <f t="shared" si="85"/>
        <v>0</v>
      </c>
      <c r="BK115" s="83">
        <f t="shared" si="85"/>
        <v>0</v>
      </c>
      <c r="BL115" s="83">
        <f t="shared" si="85"/>
        <v>0</v>
      </c>
      <c r="BM115" s="83">
        <f t="shared" si="85"/>
        <v>0</v>
      </c>
      <c r="BN115" s="83">
        <f t="shared" si="85"/>
        <v>0</v>
      </c>
      <c r="BO115" s="83">
        <f t="shared" si="85"/>
        <v>0</v>
      </c>
      <c r="BP115" s="83">
        <f t="shared" si="85"/>
        <v>0</v>
      </c>
      <c r="BQ115" s="83">
        <f t="shared" si="85"/>
        <v>0</v>
      </c>
      <c r="BR115" s="83">
        <f t="shared" si="85"/>
        <v>0</v>
      </c>
      <c r="BS115" s="83">
        <f t="shared" si="85"/>
        <v>0</v>
      </c>
      <c r="BT115" s="83">
        <f t="shared" si="85"/>
        <v>0</v>
      </c>
      <c r="BU115" s="83">
        <f t="shared" si="85"/>
        <v>0</v>
      </c>
      <c r="BV115" s="83">
        <f t="shared" si="85"/>
        <v>0</v>
      </c>
      <c r="BW115" s="83">
        <f t="shared" si="85"/>
        <v>0</v>
      </c>
      <c r="BX115" s="83">
        <f t="shared" ref="BX115:CV115" si="86">SUM(BX116:BX119)</f>
        <v>0</v>
      </c>
      <c r="BY115" s="83">
        <f t="shared" si="86"/>
        <v>0</v>
      </c>
      <c r="BZ115" s="83">
        <f t="shared" si="86"/>
        <v>0</v>
      </c>
      <c r="CA115" s="83">
        <f t="shared" si="86"/>
        <v>0</v>
      </c>
      <c r="CB115" s="83">
        <f t="shared" si="86"/>
        <v>0</v>
      </c>
      <c r="CC115" s="83">
        <f t="shared" si="86"/>
        <v>0</v>
      </c>
      <c r="CD115" s="83">
        <f t="shared" si="86"/>
        <v>0</v>
      </c>
      <c r="CE115" s="83">
        <f t="shared" si="86"/>
        <v>0</v>
      </c>
      <c r="CF115" s="83">
        <f t="shared" si="86"/>
        <v>0</v>
      </c>
      <c r="CG115" s="84">
        <f>SUM(CG116:CG119)</f>
        <v>0</v>
      </c>
      <c r="CH115" s="8"/>
      <c r="CI115" s="19"/>
      <c r="CJ115" s="20"/>
      <c r="CM115" s="51">
        <f t="shared" si="74"/>
        <v>1</v>
      </c>
    </row>
    <row r="116" spans="1:91" ht="14.1" customHeight="1" x14ac:dyDescent="0.3">
      <c r="A116" s="52">
        <f t="shared" si="58"/>
        <v>116</v>
      </c>
      <c r="B116" s="69"/>
      <c r="C116" s="69"/>
      <c r="D116" s="69"/>
      <c r="E116" s="69"/>
      <c r="F116" s="74"/>
      <c r="G116" s="74"/>
      <c r="H116" s="69" t="s">
        <v>56</v>
      </c>
      <c r="I116" s="69" t="s">
        <v>57</v>
      </c>
      <c r="J116" s="59">
        <f t="shared" si="59"/>
        <v>66055.12000000001</v>
      </c>
      <c r="K116" s="70"/>
      <c r="L116" s="70"/>
      <c r="M116" s="70">
        <v>787.6</v>
      </c>
      <c r="N116" s="70"/>
      <c r="O116" s="70"/>
      <c r="P116" s="70"/>
      <c r="Q116" s="70"/>
      <c r="R116" s="70"/>
      <c r="S116" s="70">
        <v>5659.41</v>
      </c>
      <c r="T116" s="70"/>
      <c r="U116" s="70">
        <v>31807.21</v>
      </c>
      <c r="V116" s="70"/>
      <c r="W116" s="70"/>
      <c r="X116" s="70"/>
      <c r="Y116" s="70"/>
      <c r="Z116" s="70"/>
      <c r="AA116" s="70"/>
      <c r="AB116" s="70">
        <v>1256.6500000000001</v>
      </c>
      <c r="AC116" s="70">
        <v>121.12</v>
      </c>
      <c r="AD116" s="70">
        <v>13191.77</v>
      </c>
      <c r="AE116" s="70"/>
      <c r="AF116" s="70"/>
      <c r="AG116" s="70"/>
      <c r="AH116" s="70"/>
      <c r="AI116" s="70"/>
      <c r="AJ116" s="70">
        <v>1963.07</v>
      </c>
      <c r="AK116" s="70">
        <v>10266.790000000001</v>
      </c>
      <c r="AL116" s="70">
        <v>1001.5</v>
      </c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1"/>
      <c r="CH116" s="8"/>
      <c r="CI116" s="19"/>
      <c r="CJ116" s="20"/>
      <c r="CM116" s="51">
        <f t="shared" si="74"/>
        <v>1</v>
      </c>
    </row>
    <row r="117" spans="1:91" ht="14.1" customHeight="1" x14ac:dyDescent="0.3">
      <c r="A117" s="52">
        <f t="shared" si="58"/>
        <v>117</v>
      </c>
      <c r="B117" s="69"/>
      <c r="C117" s="69"/>
      <c r="D117" s="69"/>
      <c r="E117" s="69"/>
      <c r="F117" s="74"/>
      <c r="G117" s="69"/>
      <c r="H117" s="69" t="s">
        <v>58</v>
      </c>
      <c r="I117" s="69" t="s">
        <v>59</v>
      </c>
      <c r="J117" s="59">
        <f t="shared" si="59"/>
        <v>61623.62000000001</v>
      </c>
      <c r="K117" s="70"/>
      <c r="L117" s="70"/>
      <c r="M117" s="70"/>
      <c r="N117" s="70"/>
      <c r="O117" s="70"/>
      <c r="P117" s="70"/>
      <c r="Q117" s="70"/>
      <c r="R117" s="70"/>
      <c r="S117" s="70">
        <v>4607.83</v>
      </c>
      <c r="T117" s="70"/>
      <c r="U117" s="70">
        <v>29221.97</v>
      </c>
      <c r="V117" s="70"/>
      <c r="W117" s="70"/>
      <c r="X117" s="70"/>
      <c r="Y117" s="70"/>
      <c r="Z117" s="70"/>
      <c r="AA117" s="70">
        <v>281.01</v>
      </c>
      <c r="AB117" s="70">
        <v>658.3</v>
      </c>
      <c r="AC117" s="70">
        <v>100.3</v>
      </c>
      <c r="AD117" s="70">
        <v>7830.41</v>
      </c>
      <c r="AE117" s="70"/>
      <c r="AF117" s="70"/>
      <c r="AG117" s="70"/>
      <c r="AH117" s="70"/>
      <c r="AI117" s="70"/>
      <c r="AJ117" s="70">
        <v>1677</v>
      </c>
      <c r="AK117" s="70">
        <v>15876.47</v>
      </c>
      <c r="AL117" s="70">
        <v>1370.33</v>
      </c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  <c r="CH117" s="8"/>
      <c r="CI117" s="19"/>
      <c r="CJ117" s="20"/>
      <c r="CM117" s="51">
        <f t="shared" si="74"/>
        <v>1</v>
      </c>
    </row>
    <row r="118" spans="1:91" ht="14.1" customHeight="1" x14ac:dyDescent="0.3">
      <c r="A118" s="52">
        <f t="shared" si="58"/>
        <v>118</v>
      </c>
      <c r="B118" s="69"/>
      <c r="C118" s="69"/>
      <c r="D118" s="69"/>
      <c r="E118" s="69"/>
      <c r="F118" s="74"/>
      <c r="G118" s="69"/>
      <c r="H118" s="69" t="s">
        <v>60</v>
      </c>
      <c r="I118" s="69" t="s">
        <v>61</v>
      </c>
      <c r="J118" s="59">
        <f t="shared" si="59"/>
        <v>3991.4300000000003</v>
      </c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>
        <v>159.66</v>
      </c>
      <c r="AC118" s="70">
        <v>31.93</v>
      </c>
      <c r="AD118" s="70">
        <v>2203.27</v>
      </c>
      <c r="AE118" s="70"/>
      <c r="AF118" s="70"/>
      <c r="AG118" s="70"/>
      <c r="AH118" s="70"/>
      <c r="AI118" s="70"/>
      <c r="AJ118" s="70">
        <v>95.79</v>
      </c>
      <c r="AK118" s="70">
        <v>1500.78</v>
      </c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  <c r="CH118" s="8"/>
      <c r="CI118" s="19"/>
      <c r="CJ118" s="20"/>
      <c r="CM118" s="51">
        <f t="shared" si="74"/>
        <v>1</v>
      </c>
    </row>
    <row r="119" spans="1:91" ht="14.1" customHeight="1" x14ac:dyDescent="0.3">
      <c r="A119" s="52">
        <f t="shared" si="58"/>
        <v>119</v>
      </c>
      <c r="B119" s="69"/>
      <c r="C119" s="69"/>
      <c r="D119" s="69"/>
      <c r="E119" s="69"/>
      <c r="F119" s="74"/>
      <c r="G119" s="69"/>
      <c r="H119" s="69" t="s">
        <v>75</v>
      </c>
      <c r="I119" s="69" t="s">
        <v>6</v>
      </c>
      <c r="J119" s="59">
        <f t="shared" si="59"/>
        <v>0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1"/>
      <c r="CH119" s="8"/>
      <c r="CI119" s="19"/>
      <c r="CJ119" s="20"/>
      <c r="CM119" s="51">
        <f t="shared" si="74"/>
        <v>0</v>
      </c>
    </row>
    <row r="120" spans="1:91" ht="14.1" customHeight="1" x14ac:dyDescent="0.3">
      <c r="A120" s="52">
        <f t="shared" si="58"/>
        <v>120</v>
      </c>
      <c r="B120" s="69"/>
      <c r="C120" s="69"/>
      <c r="D120" s="69"/>
      <c r="E120" s="69"/>
      <c r="F120" s="74"/>
      <c r="G120" s="67" t="s">
        <v>50</v>
      </c>
      <c r="H120" s="67" t="str">
        <f>$H$51</f>
        <v xml:space="preserve">דרוג BBB- ועד A+ </v>
      </c>
      <c r="I120" s="69"/>
      <c r="J120" s="59">
        <f t="shared" si="59"/>
        <v>81361.700000000012</v>
      </c>
      <c r="K120" s="83">
        <f>SUM(K121:K124)</f>
        <v>0</v>
      </c>
      <c r="L120" s="83">
        <f t="shared" ref="L120:BW120" si="87">SUM(L121:L124)</f>
        <v>230.62</v>
      </c>
      <c r="M120" s="83">
        <f t="shared" si="87"/>
        <v>9216.4599999999991</v>
      </c>
      <c r="N120" s="83">
        <f t="shared" si="87"/>
        <v>0</v>
      </c>
      <c r="O120" s="83">
        <f t="shared" si="87"/>
        <v>1540.54</v>
      </c>
      <c r="P120" s="83">
        <f t="shared" si="87"/>
        <v>0</v>
      </c>
      <c r="Q120" s="83">
        <f t="shared" si="87"/>
        <v>10919.960000000001</v>
      </c>
      <c r="R120" s="83">
        <f t="shared" si="87"/>
        <v>0</v>
      </c>
      <c r="S120" s="83">
        <f t="shared" si="87"/>
        <v>4035</v>
      </c>
      <c r="T120" s="83">
        <f t="shared" si="87"/>
        <v>0</v>
      </c>
      <c r="U120" s="83">
        <f t="shared" si="87"/>
        <v>19878.57</v>
      </c>
      <c r="V120" s="83">
        <f t="shared" si="87"/>
        <v>0</v>
      </c>
      <c r="W120" s="83">
        <f t="shared" si="87"/>
        <v>0</v>
      </c>
      <c r="X120" s="83">
        <f t="shared" si="87"/>
        <v>0</v>
      </c>
      <c r="Y120" s="83">
        <f t="shared" si="87"/>
        <v>373.75</v>
      </c>
      <c r="Z120" s="83">
        <f t="shared" si="87"/>
        <v>87.18</v>
      </c>
      <c r="AA120" s="83">
        <f t="shared" si="87"/>
        <v>4272.82</v>
      </c>
      <c r="AB120" s="83">
        <f t="shared" si="87"/>
        <v>1143.57</v>
      </c>
      <c r="AC120" s="83">
        <f t="shared" si="87"/>
        <v>233.23</v>
      </c>
      <c r="AD120" s="83">
        <f t="shared" si="87"/>
        <v>14785.29</v>
      </c>
      <c r="AE120" s="83">
        <f t="shared" si="87"/>
        <v>1393.61</v>
      </c>
      <c r="AF120" s="83">
        <f t="shared" si="87"/>
        <v>505.47</v>
      </c>
      <c r="AG120" s="83">
        <f t="shared" si="87"/>
        <v>404.74</v>
      </c>
      <c r="AH120" s="83">
        <f t="shared" si="87"/>
        <v>216.5</v>
      </c>
      <c r="AI120" s="83">
        <f t="shared" si="87"/>
        <v>0</v>
      </c>
      <c r="AJ120" s="83">
        <f t="shared" si="87"/>
        <v>1759.3</v>
      </c>
      <c r="AK120" s="83">
        <f t="shared" si="87"/>
        <v>7364.79</v>
      </c>
      <c r="AL120" s="83">
        <f t="shared" si="87"/>
        <v>3000.3</v>
      </c>
      <c r="AM120" s="83">
        <f t="shared" si="87"/>
        <v>0</v>
      </c>
      <c r="AN120" s="83">
        <f t="shared" si="87"/>
        <v>0</v>
      </c>
      <c r="AO120" s="83">
        <f t="shared" si="87"/>
        <v>0</v>
      </c>
      <c r="AP120" s="83">
        <f t="shared" si="87"/>
        <v>0</v>
      </c>
      <c r="AQ120" s="83">
        <f t="shared" si="87"/>
        <v>0</v>
      </c>
      <c r="AR120" s="83">
        <f t="shared" si="87"/>
        <v>0</v>
      </c>
      <c r="AS120" s="83">
        <f t="shared" si="87"/>
        <v>0</v>
      </c>
      <c r="AT120" s="83">
        <f t="shared" si="87"/>
        <v>0</v>
      </c>
      <c r="AU120" s="83">
        <f t="shared" si="87"/>
        <v>0</v>
      </c>
      <c r="AV120" s="83">
        <f t="shared" si="87"/>
        <v>0</v>
      </c>
      <c r="AW120" s="83">
        <f t="shared" si="87"/>
        <v>0</v>
      </c>
      <c r="AX120" s="83">
        <f t="shared" si="87"/>
        <v>0</v>
      </c>
      <c r="AY120" s="83">
        <f t="shared" si="87"/>
        <v>0</v>
      </c>
      <c r="AZ120" s="83">
        <f t="shared" si="87"/>
        <v>0</v>
      </c>
      <c r="BA120" s="83">
        <f t="shared" si="87"/>
        <v>0</v>
      </c>
      <c r="BB120" s="83">
        <f t="shared" si="87"/>
        <v>0</v>
      </c>
      <c r="BC120" s="83">
        <f t="shared" si="87"/>
        <v>0</v>
      </c>
      <c r="BD120" s="83">
        <f t="shared" si="87"/>
        <v>0</v>
      </c>
      <c r="BE120" s="83">
        <f t="shared" si="87"/>
        <v>0</v>
      </c>
      <c r="BF120" s="83">
        <f t="shared" si="87"/>
        <v>0</v>
      </c>
      <c r="BG120" s="83">
        <f t="shared" si="87"/>
        <v>0</v>
      </c>
      <c r="BH120" s="83">
        <f t="shared" si="87"/>
        <v>0</v>
      </c>
      <c r="BI120" s="83">
        <f t="shared" si="87"/>
        <v>0</v>
      </c>
      <c r="BJ120" s="83">
        <f t="shared" si="87"/>
        <v>0</v>
      </c>
      <c r="BK120" s="83">
        <f t="shared" si="87"/>
        <v>0</v>
      </c>
      <c r="BL120" s="83">
        <f t="shared" si="87"/>
        <v>0</v>
      </c>
      <c r="BM120" s="83">
        <f t="shared" si="87"/>
        <v>0</v>
      </c>
      <c r="BN120" s="83">
        <f t="shared" si="87"/>
        <v>0</v>
      </c>
      <c r="BO120" s="83">
        <f t="shared" si="87"/>
        <v>0</v>
      </c>
      <c r="BP120" s="83">
        <f t="shared" si="87"/>
        <v>0</v>
      </c>
      <c r="BQ120" s="83">
        <f t="shared" si="87"/>
        <v>0</v>
      </c>
      <c r="BR120" s="83">
        <f t="shared" si="87"/>
        <v>0</v>
      </c>
      <c r="BS120" s="83">
        <f t="shared" si="87"/>
        <v>0</v>
      </c>
      <c r="BT120" s="83">
        <f t="shared" si="87"/>
        <v>0</v>
      </c>
      <c r="BU120" s="83">
        <f t="shared" si="87"/>
        <v>0</v>
      </c>
      <c r="BV120" s="83">
        <f t="shared" si="87"/>
        <v>0</v>
      </c>
      <c r="BW120" s="83">
        <f t="shared" si="87"/>
        <v>0</v>
      </c>
      <c r="BX120" s="83">
        <f t="shared" ref="BX120:CV120" si="88">SUM(BX121:BX124)</f>
        <v>0</v>
      </c>
      <c r="BY120" s="83">
        <f t="shared" si="88"/>
        <v>0</v>
      </c>
      <c r="BZ120" s="83">
        <f t="shared" si="88"/>
        <v>0</v>
      </c>
      <c r="CA120" s="83">
        <f t="shared" si="88"/>
        <v>0</v>
      </c>
      <c r="CB120" s="83">
        <f t="shared" si="88"/>
        <v>0</v>
      </c>
      <c r="CC120" s="83">
        <f t="shared" si="88"/>
        <v>0</v>
      </c>
      <c r="CD120" s="83">
        <f t="shared" si="88"/>
        <v>0</v>
      </c>
      <c r="CE120" s="83">
        <f t="shared" si="88"/>
        <v>0</v>
      </c>
      <c r="CF120" s="83">
        <f t="shared" si="88"/>
        <v>0</v>
      </c>
      <c r="CG120" s="84">
        <f>SUM(CG121:CG124)</f>
        <v>0</v>
      </c>
      <c r="CH120" s="8"/>
      <c r="CI120" s="19"/>
      <c r="CJ120" s="20"/>
      <c r="CM120" s="51">
        <f t="shared" si="74"/>
        <v>1</v>
      </c>
    </row>
    <row r="121" spans="1:91" ht="14.1" customHeight="1" x14ac:dyDescent="0.3">
      <c r="A121" s="52">
        <f t="shared" si="58"/>
        <v>121</v>
      </c>
      <c r="B121" s="69"/>
      <c r="C121" s="69"/>
      <c r="D121" s="69"/>
      <c r="E121" s="69"/>
      <c r="F121" s="74"/>
      <c r="G121" s="74"/>
      <c r="H121" s="69" t="s">
        <v>56</v>
      </c>
      <c r="I121" s="69" t="s">
        <v>57</v>
      </c>
      <c r="J121" s="59">
        <f t="shared" si="59"/>
        <v>4546.76</v>
      </c>
      <c r="K121" s="70"/>
      <c r="L121" s="70"/>
      <c r="M121" s="70">
        <v>1503.23</v>
      </c>
      <c r="N121" s="70"/>
      <c r="O121" s="70">
        <v>250.54</v>
      </c>
      <c r="P121" s="70"/>
      <c r="Q121" s="70">
        <v>1678.61</v>
      </c>
      <c r="R121" s="70"/>
      <c r="S121" s="70"/>
      <c r="T121" s="70"/>
      <c r="U121" s="70"/>
      <c r="V121" s="70"/>
      <c r="W121" s="70"/>
      <c r="X121" s="70"/>
      <c r="Y121" s="70">
        <v>155.80000000000001</v>
      </c>
      <c r="Z121" s="70"/>
      <c r="AA121" s="70">
        <v>912.01</v>
      </c>
      <c r="AB121" s="70"/>
      <c r="AC121" s="70"/>
      <c r="AD121" s="70"/>
      <c r="AE121" s="70"/>
      <c r="AF121" s="70"/>
      <c r="AG121" s="70"/>
      <c r="AH121" s="70"/>
      <c r="AI121" s="70"/>
      <c r="AJ121" s="70"/>
      <c r="AK121" s="70">
        <v>46.57</v>
      </c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1"/>
      <c r="CH121" s="8"/>
      <c r="CI121" s="19"/>
      <c r="CJ121" s="20"/>
      <c r="CM121" s="51">
        <f t="shared" si="74"/>
        <v>1</v>
      </c>
    </row>
    <row r="122" spans="1:91" ht="14.1" customHeight="1" x14ac:dyDescent="0.3">
      <c r="A122" s="52">
        <f t="shared" si="58"/>
        <v>122</v>
      </c>
      <c r="B122" s="69"/>
      <c r="C122" s="69"/>
      <c r="D122" s="69"/>
      <c r="E122" s="69"/>
      <c r="F122" s="74"/>
      <c r="G122" s="69"/>
      <c r="H122" s="69" t="s">
        <v>58</v>
      </c>
      <c r="I122" s="69" t="s">
        <v>59</v>
      </c>
      <c r="J122" s="59">
        <f t="shared" si="59"/>
        <v>76814.94</v>
      </c>
      <c r="K122" s="70"/>
      <c r="L122" s="70">
        <v>230.62</v>
      </c>
      <c r="M122" s="70">
        <v>7713.23</v>
      </c>
      <c r="N122" s="70"/>
      <c r="O122" s="70">
        <v>1290</v>
      </c>
      <c r="P122" s="70"/>
      <c r="Q122" s="70">
        <v>9241.35</v>
      </c>
      <c r="R122" s="70"/>
      <c r="S122" s="70">
        <v>4035</v>
      </c>
      <c r="T122" s="70"/>
      <c r="U122" s="70">
        <v>19878.57</v>
      </c>
      <c r="V122" s="70"/>
      <c r="W122" s="70"/>
      <c r="X122" s="70"/>
      <c r="Y122" s="70">
        <v>217.95</v>
      </c>
      <c r="Z122" s="70">
        <v>87.18</v>
      </c>
      <c r="AA122" s="70">
        <v>3360.81</v>
      </c>
      <c r="AB122" s="70">
        <v>1143.57</v>
      </c>
      <c r="AC122" s="70">
        <v>233.23</v>
      </c>
      <c r="AD122" s="70">
        <v>14785.29</v>
      </c>
      <c r="AE122" s="70">
        <v>1393.61</v>
      </c>
      <c r="AF122" s="70">
        <v>505.47</v>
      </c>
      <c r="AG122" s="70">
        <v>404.74</v>
      </c>
      <c r="AH122" s="70">
        <v>216.5</v>
      </c>
      <c r="AI122" s="70"/>
      <c r="AJ122" s="70">
        <v>1759.3</v>
      </c>
      <c r="AK122" s="70">
        <v>7318.22</v>
      </c>
      <c r="AL122" s="70">
        <v>3000.3</v>
      </c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1"/>
      <c r="CH122" s="8"/>
      <c r="CI122" s="19"/>
      <c r="CJ122" s="20"/>
      <c r="CM122" s="51">
        <f t="shared" si="74"/>
        <v>1</v>
      </c>
    </row>
    <row r="123" spans="1:91" ht="14.1" customHeight="1" x14ac:dyDescent="0.3">
      <c r="A123" s="52">
        <f t="shared" si="58"/>
        <v>123</v>
      </c>
      <c r="B123" s="69"/>
      <c r="C123" s="69"/>
      <c r="D123" s="69"/>
      <c r="E123" s="69"/>
      <c r="F123" s="74"/>
      <c r="G123" s="69"/>
      <c r="H123" s="69" t="s">
        <v>60</v>
      </c>
      <c r="I123" s="69" t="s">
        <v>61</v>
      </c>
      <c r="J123" s="59">
        <f t="shared" si="59"/>
        <v>0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1"/>
      <c r="CH123" s="8"/>
      <c r="CI123" s="19"/>
      <c r="CJ123" s="20"/>
      <c r="CM123" s="51">
        <f t="shared" si="74"/>
        <v>0</v>
      </c>
    </row>
    <row r="124" spans="1:91" ht="14.1" customHeight="1" x14ac:dyDescent="0.3">
      <c r="A124" s="52">
        <f t="shared" si="58"/>
        <v>124</v>
      </c>
      <c r="B124" s="69"/>
      <c r="C124" s="69"/>
      <c r="D124" s="69"/>
      <c r="E124" s="69"/>
      <c r="F124" s="74"/>
      <c r="G124" s="69"/>
      <c r="H124" s="69" t="s">
        <v>75</v>
      </c>
      <c r="I124" s="69" t="s">
        <v>6</v>
      </c>
      <c r="J124" s="59">
        <f t="shared" si="59"/>
        <v>0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1"/>
      <c r="CH124" s="8"/>
      <c r="CI124" s="19"/>
      <c r="CJ124" s="20"/>
      <c r="CM124" s="51">
        <f t="shared" si="74"/>
        <v>0</v>
      </c>
    </row>
    <row r="125" spans="1:91" ht="14.1" customHeight="1" x14ac:dyDescent="0.3">
      <c r="A125" s="52">
        <f t="shared" si="58"/>
        <v>125</v>
      </c>
      <c r="B125" s="69"/>
      <c r="C125" s="69"/>
      <c r="D125" s="69"/>
      <c r="E125" s="69"/>
      <c r="F125" s="74"/>
      <c r="G125" s="67" t="s">
        <v>39</v>
      </c>
      <c r="H125" s="67" t="str">
        <f>$H$68</f>
        <v xml:space="preserve">בדרוג נמוך מ- BBB- או לא מדורג עם בטוחה מספקת </v>
      </c>
      <c r="I125" s="69"/>
      <c r="J125" s="59">
        <f t="shared" si="59"/>
        <v>0</v>
      </c>
      <c r="K125" s="83">
        <f>SUM(K126:K129)</f>
        <v>0</v>
      </c>
      <c r="L125" s="83">
        <f t="shared" ref="L125:BW125" si="89">SUM(L126:L129)</f>
        <v>0</v>
      </c>
      <c r="M125" s="83">
        <f t="shared" si="89"/>
        <v>0</v>
      </c>
      <c r="N125" s="83">
        <f t="shared" si="89"/>
        <v>0</v>
      </c>
      <c r="O125" s="83">
        <f t="shared" si="89"/>
        <v>0</v>
      </c>
      <c r="P125" s="83">
        <f t="shared" si="89"/>
        <v>0</v>
      </c>
      <c r="Q125" s="83">
        <f t="shared" si="89"/>
        <v>0</v>
      </c>
      <c r="R125" s="83">
        <f t="shared" si="89"/>
        <v>0</v>
      </c>
      <c r="S125" s="83">
        <f t="shared" si="89"/>
        <v>0</v>
      </c>
      <c r="T125" s="83">
        <f t="shared" si="89"/>
        <v>0</v>
      </c>
      <c r="U125" s="83">
        <f t="shared" si="89"/>
        <v>0</v>
      </c>
      <c r="V125" s="83">
        <f t="shared" si="89"/>
        <v>0</v>
      </c>
      <c r="W125" s="83">
        <f t="shared" si="89"/>
        <v>0</v>
      </c>
      <c r="X125" s="83">
        <f t="shared" si="89"/>
        <v>0</v>
      </c>
      <c r="Y125" s="83">
        <f t="shared" si="89"/>
        <v>0</v>
      </c>
      <c r="Z125" s="83">
        <f t="shared" si="89"/>
        <v>0</v>
      </c>
      <c r="AA125" s="83">
        <f t="shared" si="89"/>
        <v>0</v>
      </c>
      <c r="AB125" s="83">
        <f t="shared" si="89"/>
        <v>0</v>
      </c>
      <c r="AC125" s="83">
        <f t="shared" si="89"/>
        <v>0</v>
      </c>
      <c r="AD125" s="83">
        <f t="shared" si="89"/>
        <v>0</v>
      </c>
      <c r="AE125" s="83">
        <f t="shared" si="89"/>
        <v>0</v>
      </c>
      <c r="AF125" s="83">
        <f t="shared" si="89"/>
        <v>0</v>
      </c>
      <c r="AG125" s="83">
        <f t="shared" si="89"/>
        <v>0</v>
      </c>
      <c r="AH125" s="83">
        <f t="shared" si="89"/>
        <v>0</v>
      </c>
      <c r="AI125" s="83">
        <f t="shared" si="89"/>
        <v>0</v>
      </c>
      <c r="AJ125" s="83">
        <f t="shared" si="89"/>
        <v>0</v>
      </c>
      <c r="AK125" s="83">
        <f t="shared" si="89"/>
        <v>0</v>
      </c>
      <c r="AL125" s="83">
        <f t="shared" si="89"/>
        <v>0</v>
      </c>
      <c r="AM125" s="83">
        <f t="shared" si="89"/>
        <v>0</v>
      </c>
      <c r="AN125" s="83">
        <f t="shared" si="89"/>
        <v>0</v>
      </c>
      <c r="AO125" s="83">
        <f t="shared" si="89"/>
        <v>0</v>
      </c>
      <c r="AP125" s="83">
        <f t="shared" si="89"/>
        <v>0</v>
      </c>
      <c r="AQ125" s="83">
        <f t="shared" si="89"/>
        <v>0</v>
      </c>
      <c r="AR125" s="83">
        <f t="shared" si="89"/>
        <v>0</v>
      </c>
      <c r="AS125" s="83">
        <f t="shared" si="89"/>
        <v>0</v>
      </c>
      <c r="AT125" s="83">
        <f t="shared" si="89"/>
        <v>0</v>
      </c>
      <c r="AU125" s="83">
        <f t="shared" si="89"/>
        <v>0</v>
      </c>
      <c r="AV125" s="83">
        <f t="shared" si="89"/>
        <v>0</v>
      </c>
      <c r="AW125" s="83">
        <f t="shared" si="89"/>
        <v>0</v>
      </c>
      <c r="AX125" s="83">
        <f t="shared" si="89"/>
        <v>0</v>
      </c>
      <c r="AY125" s="83">
        <f t="shared" si="89"/>
        <v>0</v>
      </c>
      <c r="AZ125" s="83">
        <f t="shared" si="89"/>
        <v>0</v>
      </c>
      <c r="BA125" s="83">
        <f t="shared" si="89"/>
        <v>0</v>
      </c>
      <c r="BB125" s="83">
        <f t="shared" si="89"/>
        <v>0</v>
      </c>
      <c r="BC125" s="83">
        <f t="shared" si="89"/>
        <v>0</v>
      </c>
      <c r="BD125" s="83">
        <f t="shared" si="89"/>
        <v>0</v>
      </c>
      <c r="BE125" s="83">
        <f t="shared" si="89"/>
        <v>0</v>
      </c>
      <c r="BF125" s="83">
        <f t="shared" si="89"/>
        <v>0</v>
      </c>
      <c r="BG125" s="83">
        <f t="shared" si="89"/>
        <v>0</v>
      </c>
      <c r="BH125" s="83">
        <f t="shared" si="89"/>
        <v>0</v>
      </c>
      <c r="BI125" s="83">
        <f t="shared" si="89"/>
        <v>0</v>
      </c>
      <c r="BJ125" s="83">
        <f t="shared" si="89"/>
        <v>0</v>
      </c>
      <c r="BK125" s="83">
        <f t="shared" si="89"/>
        <v>0</v>
      </c>
      <c r="BL125" s="83">
        <f t="shared" si="89"/>
        <v>0</v>
      </c>
      <c r="BM125" s="83">
        <f t="shared" si="89"/>
        <v>0</v>
      </c>
      <c r="BN125" s="83">
        <f t="shared" si="89"/>
        <v>0</v>
      </c>
      <c r="BO125" s="83">
        <f t="shared" si="89"/>
        <v>0</v>
      </c>
      <c r="BP125" s="83">
        <f t="shared" si="89"/>
        <v>0</v>
      </c>
      <c r="BQ125" s="83">
        <f t="shared" si="89"/>
        <v>0</v>
      </c>
      <c r="BR125" s="83">
        <f t="shared" si="89"/>
        <v>0</v>
      </c>
      <c r="BS125" s="83">
        <f t="shared" si="89"/>
        <v>0</v>
      </c>
      <c r="BT125" s="83">
        <f t="shared" si="89"/>
        <v>0</v>
      </c>
      <c r="BU125" s="83">
        <f t="shared" si="89"/>
        <v>0</v>
      </c>
      <c r="BV125" s="83">
        <f t="shared" si="89"/>
        <v>0</v>
      </c>
      <c r="BW125" s="83">
        <f t="shared" si="89"/>
        <v>0</v>
      </c>
      <c r="BX125" s="83">
        <f t="shared" ref="BX125:CV125" si="90">SUM(BX126:BX129)</f>
        <v>0</v>
      </c>
      <c r="BY125" s="83">
        <f t="shared" si="90"/>
        <v>0</v>
      </c>
      <c r="BZ125" s="83">
        <f t="shared" si="90"/>
        <v>0</v>
      </c>
      <c r="CA125" s="83">
        <f t="shared" si="90"/>
        <v>0</v>
      </c>
      <c r="CB125" s="83">
        <f t="shared" si="90"/>
        <v>0</v>
      </c>
      <c r="CC125" s="83">
        <f t="shared" si="90"/>
        <v>0</v>
      </c>
      <c r="CD125" s="83">
        <f t="shared" si="90"/>
        <v>0</v>
      </c>
      <c r="CE125" s="83">
        <f t="shared" si="90"/>
        <v>0</v>
      </c>
      <c r="CF125" s="83">
        <f t="shared" si="90"/>
        <v>0</v>
      </c>
      <c r="CG125" s="84">
        <f>SUM(CG126:CG129)</f>
        <v>0</v>
      </c>
      <c r="CH125" s="8"/>
      <c r="CI125" s="19"/>
      <c r="CJ125" s="20"/>
      <c r="CM125" s="51"/>
    </row>
    <row r="126" spans="1:91" ht="14.1" customHeight="1" x14ac:dyDescent="0.3">
      <c r="A126" s="52">
        <f t="shared" si="58"/>
        <v>126</v>
      </c>
      <c r="B126" s="69"/>
      <c r="C126" s="69"/>
      <c r="D126" s="69"/>
      <c r="E126" s="69"/>
      <c r="F126" s="74"/>
      <c r="G126" s="74"/>
      <c r="H126" s="69" t="s">
        <v>56</v>
      </c>
      <c r="I126" s="69" t="s">
        <v>57</v>
      </c>
      <c r="J126" s="59">
        <f t="shared" si="59"/>
        <v>0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1"/>
      <c r="CH126" s="8"/>
      <c r="CI126" s="19"/>
      <c r="CJ126" s="20"/>
      <c r="CM126" s="51"/>
    </row>
    <row r="127" spans="1:91" ht="14.1" customHeight="1" x14ac:dyDescent="0.3">
      <c r="A127" s="52">
        <f t="shared" si="58"/>
        <v>127</v>
      </c>
      <c r="B127" s="69"/>
      <c r="C127" s="69"/>
      <c r="D127" s="69"/>
      <c r="E127" s="69"/>
      <c r="F127" s="74"/>
      <c r="G127" s="69"/>
      <c r="H127" s="69" t="s">
        <v>58</v>
      </c>
      <c r="I127" s="69" t="s">
        <v>59</v>
      </c>
      <c r="J127" s="59">
        <f t="shared" si="59"/>
        <v>0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1"/>
      <c r="CH127" s="8"/>
      <c r="CI127" s="19"/>
      <c r="CJ127" s="20"/>
      <c r="CM127" s="51"/>
    </row>
    <row r="128" spans="1:91" ht="14.1" customHeight="1" x14ac:dyDescent="0.3">
      <c r="A128" s="52">
        <f t="shared" si="58"/>
        <v>128</v>
      </c>
      <c r="B128" s="69"/>
      <c r="C128" s="69"/>
      <c r="D128" s="69"/>
      <c r="E128" s="69"/>
      <c r="F128" s="74"/>
      <c r="G128" s="69"/>
      <c r="H128" s="69" t="s">
        <v>60</v>
      </c>
      <c r="I128" s="69" t="s">
        <v>61</v>
      </c>
      <c r="J128" s="59">
        <f t="shared" si="59"/>
        <v>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1"/>
      <c r="CH128" s="8"/>
      <c r="CI128" s="19"/>
      <c r="CJ128" s="20"/>
      <c r="CM128" s="51"/>
    </row>
    <row r="129" spans="1:91" ht="14.1" customHeight="1" x14ac:dyDescent="0.3">
      <c r="A129" s="52">
        <f t="shared" si="58"/>
        <v>129</v>
      </c>
      <c r="B129" s="69"/>
      <c r="C129" s="69"/>
      <c r="D129" s="69"/>
      <c r="E129" s="69"/>
      <c r="F129" s="74"/>
      <c r="G129" s="69"/>
      <c r="H129" s="69" t="s">
        <v>75</v>
      </c>
      <c r="I129" s="69" t="s">
        <v>6</v>
      </c>
      <c r="J129" s="59">
        <f t="shared" si="59"/>
        <v>0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1"/>
      <c r="CH129" s="8"/>
      <c r="CI129" s="19"/>
      <c r="CJ129" s="20"/>
      <c r="CM129" s="51"/>
    </row>
    <row r="130" spans="1:91" ht="14.1" customHeight="1" x14ac:dyDescent="0.3">
      <c r="A130" s="52">
        <f t="shared" si="58"/>
        <v>130</v>
      </c>
      <c r="B130" s="69"/>
      <c r="C130" s="69"/>
      <c r="D130" s="69"/>
      <c r="E130" s="69"/>
      <c r="F130" s="74"/>
      <c r="G130" s="67" t="s">
        <v>41</v>
      </c>
      <c r="H130" s="86" t="str">
        <f>$H$55</f>
        <v xml:space="preserve">דרוג נמוך מ- BBB- או לא מדורג </v>
      </c>
      <c r="I130" s="69"/>
      <c r="J130" s="59">
        <f t="shared" si="59"/>
        <v>6794.74</v>
      </c>
      <c r="K130" s="83">
        <f>SUM(K131:K134)</f>
        <v>0</v>
      </c>
      <c r="L130" s="83">
        <f t="shared" ref="L130:BW130" si="91">SUM(L131:L134)</f>
        <v>0</v>
      </c>
      <c r="M130" s="83">
        <f t="shared" si="91"/>
        <v>0</v>
      </c>
      <c r="N130" s="83">
        <f t="shared" si="91"/>
        <v>0</v>
      </c>
      <c r="O130" s="83">
        <f t="shared" si="91"/>
        <v>0</v>
      </c>
      <c r="P130" s="83">
        <f t="shared" si="91"/>
        <v>0</v>
      </c>
      <c r="Q130" s="83">
        <f t="shared" si="91"/>
        <v>0</v>
      </c>
      <c r="R130" s="83">
        <f t="shared" si="91"/>
        <v>0</v>
      </c>
      <c r="S130" s="83">
        <f t="shared" si="91"/>
        <v>0</v>
      </c>
      <c r="T130" s="83">
        <f t="shared" si="91"/>
        <v>0</v>
      </c>
      <c r="U130" s="83">
        <f t="shared" si="91"/>
        <v>0</v>
      </c>
      <c r="V130" s="83">
        <f t="shared" si="91"/>
        <v>0</v>
      </c>
      <c r="W130" s="83">
        <f t="shared" si="91"/>
        <v>0</v>
      </c>
      <c r="X130" s="83">
        <f t="shared" si="91"/>
        <v>0</v>
      </c>
      <c r="Y130" s="83">
        <f t="shared" si="91"/>
        <v>0</v>
      </c>
      <c r="Z130" s="83">
        <f t="shared" si="91"/>
        <v>0</v>
      </c>
      <c r="AA130" s="83">
        <f t="shared" si="91"/>
        <v>0</v>
      </c>
      <c r="AB130" s="83">
        <f t="shared" si="91"/>
        <v>55.09</v>
      </c>
      <c r="AC130" s="83">
        <f t="shared" si="91"/>
        <v>51.02</v>
      </c>
      <c r="AD130" s="83">
        <f t="shared" si="91"/>
        <v>1717.53</v>
      </c>
      <c r="AE130" s="83">
        <f t="shared" si="91"/>
        <v>0</v>
      </c>
      <c r="AF130" s="83">
        <f t="shared" si="91"/>
        <v>0</v>
      </c>
      <c r="AG130" s="83">
        <f t="shared" si="91"/>
        <v>0</v>
      </c>
      <c r="AH130" s="83">
        <f t="shared" si="91"/>
        <v>0</v>
      </c>
      <c r="AI130" s="83">
        <f t="shared" si="91"/>
        <v>0</v>
      </c>
      <c r="AJ130" s="83">
        <f t="shared" si="91"/>
        <v>396.6</v>
      </c>
      <c r="AK130" s="83">
        <f t="shared" si="91"/>
        <v>4574.5</v>
      </c>
      <c r="AL130" s="83">
        <f t="shared" si="91"/>
        <v>0</v>
      </c>
      <c r="AM130" s="83">
        <f t="shared" si="91"/>
        <v>0</v>
      </c>
      <c r="AN130" s="83">
        <f t="shared" si="91"/>
        <v>0</v>
      </c>
      <c r="AO130" s="83">
        <f t="shared" si="91"/>
        <v>0</v>
      </c>
      <c r="AP130" s="83">
        <f t="shared" si="91"/>
        <v>0</v>
      </c>
      <c r="AQ130" s="83">
        <f t="shared" si="91"/>
        <v>0</v>
      </c>
      <c r="AR130" s="83">
        <f t="shared" si="91"/>
        <v>0</v>
      </c>
      <c r="AS130" s="83">
        <f t="shared" si="91"/>
        <v>0</v>
      </c>
      <c r="AT130" s="83">
        <f t="shared" si="91"/>
        <v>0</v>
      </c>
      <c r="AU130" s="83">
        <f t="shared" si="91"/>
        <v>0</v>
      </c>
      <c r="AV130" s="83">
        <f t="shared" si="91"/>
        <v>0</v>
      </c>
      <c r="AW130" s="83">
        <f t="shared" si="91"/>
        <v>0</v>
      </c>
      <c r="AX130" s="83">
        <f t="shared" si="91"/>
        <v>0</v>
      </c>
      <c r="AY130" s="83">
        <f t="shared" si="91"/>
        <v>0</v>
      </c>
      <c r="AZ130" s="83">
        <f t="shared" si="91"/>
        <v>0</v>
      </c>
      <c r="BA130" s="83">
        <f t="shared" si="91"/>
        <v>0</v>
      </c>
      <c r="BB130" s="83">
        <f t="shared" si="91"/>
        <v>0</v>
      </c>
      <c r="BC130" s="83">
        <f t="shared" si="91"/>
        <v>0</v>
      </c>
      <c r="BD130" s="83">
        <f t="shared" si="91"/>
        <v>0</v>
      </c>
      <c r="BE130" s="83">
        <f t="shared" si="91"/>
        <v>0</v>
      </c>
      <c r="BF130" s="83">
        <f t="shared" si="91"/>
        <v>0</v>
      </c>
      <c r="BG130" s="83">
        <f t="shared" si="91"/>
        <v>0</v>
      </c>
      <c r="BH130" s="83">
        <f t="shared" si="91"/>
        <v>0</v>
      </c>
      <c r="BI130" s="83">
        <f t="shared" si="91"/>
        <v>0</v>
      </c>
      <c r="BJ130" s="83">
        <f t="shared" si="91"/>
        <v>0</v>
      </c>
      <c r="BK130" s="83">
        <f t="shared" si="91"/>
        <v>0</v>
      </c>
      <c r="BL130" s="83">
        <f t="shared" si="91"/>
        <v>0</v>
      </c>
      <c r="BM130" s="83">
        <f t="shared" si="91"/>
        <v>0</v>
      </c>
      <c r="BN130" s="83">
        <f t="shared" si="91"/>
        <v>0</v>
      </c>
      <c r="BO130" s="83">
        <f t="shared" si="91"/>
        <v>0</v>
      </c>
      <c r="BP130" s="83">
        <f t="shared" si="91"/>
        <v>0</v>
      </c>
      <c r="BQ130" s="83">
        <f t="shared" si="91"/>
        <v>0</v>
      </c>
      <c r="BR130" s="83">
        <f t="shared" si="91"/>
        <v>0</v>
      </c>
      <c r="BS130" s="83">
        <f t="shared" si="91"/>
        <v>0</v>
      </c>
      <c r="BT130" s="83">
        <f t="shared" si="91"/>
        <v>0</v>
      </c>
      <c r="BU130" s="83">
        <f t="shared" si="91"/>
        <v>0</v>
      </c>
      <c r="BV130" s="83">
        <f t="shared" si="91"/>
        <v>0</v>
      </c>
      <c r="BW130" s="83">
        <f t="shared" si="91"/>
        <v>0</v>
      </c>
      <c r="BX130" s="83">
        <f t="shared" ref="BX130:CV130" si="92">SUM(BX131:BX134)</f>
        <v>0</v>
      </c>
      <c r="BY130" s="83">
        <f t="shared" si="92"/>
        <v>0</v>
      </c>
      <c r="BZ130" s="83">
        <f t="shared" si="92"/>
        <v>0</v>
      </c>
      <c r="CA130" s="83">
        <f t="shared" si="92"/>
        <v>0</v>
      </c>
      <c r="CB130" s="83">
        <f t="shared" si="92"/>
        <v>0</v>
      </c>
      <c r="CC130" s="83">
        <f t="shared" si="92"/>
        <v>0</v>
      </c>
      <c r="CD130" s="83">
        <f t="shared" si="92"/>
        <v>0</v>
      </c>
      <c r="CE130" s="83">
        <f t="shared" si="92"/>
        <v>0</v>
      </c>
      <c r="CF130" s="83">
        <f t="shared" si="92"/>
        <v>0</v>
      </c>
      <c r="CG130" s="84">
        <f>SUM(CG131:CG134)</f>
        <v>0</v>
      </c>
      <c r="CH130" s="8"/>
      <c r="CI130" s="19"/>
      <c r="CJ130" s="20"/>
      <c r="CM130" s="51">
        <f t="shared" ref="CM130:CM142" si="93">IF(J130&gt;0,1,0)</f>
        <v>1</v>
      </c>
    </row>
    <row r="131" spans="1:91" ht="14.1" customHeight="1" x14ac:dyDescent="0.3">
      <c r="A131" s="52">
        <f t="shared" si="58"/>
        <v>131</v>
      </c>
      <c r="B131" s="69"/>
      <c r="C131" s="69"/>
      <c r="D131" s="69"/>
      <c r="E131" s="69"/>
      <c r="F131" s="74"/>
      <c r="G131" s="74"/>
      <c r="H131" s="69" t="s">
        <v>56</v>
      </c>
      <c r="I131" s="69" t="s">
        <v>57</v>
      </c>
      <c r="J131" s="59">
        <f t="shared" si="59"/>
        <v>0</v>
      </c>
      <c r="K131" s="70"/>
      <c r="L131" s="70"/>
      <c r="M131" s="70">
        <v>0</v>
      </c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1"/>
      <c r="CH131" s="8"/>
      <c r="CI131" s="19"/>
      <c r="CJ131" s="20"/>
      <c r="CM131" s="51">
        <f t="shared" si="93"/>
        <v>0</v>
      </c>
    </row>
    <row r="132" spans="1:91" ht="14.1" customHeight="1" x14ac:dyDescent="0.3">
      <c r="A132" s="52">
        <f t="shared" si="58"/>
        <v>132</v>
      </c>
      <c r="B132" s="69"/>
      <c r="C132" s="69"/>
      <c r="D132" s="69"/>
      <c r="E132" s="69"/>
      <c r="F132" s="74"/>
      <c r="G132" s="69"/>
      <c r="H132" s="69" t="s">
        <v>58</v>
      </c>
      <c r="I132" s="69" t="s">
        <v>59</v>
      </c>
      <c r="J132" s="59">
        <f t="shared" si="59"/>
        <v>6794.74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>
        <v>55.09</v>
      </c>
      <c r="AC132" s="70">
        <v>51.02</v>
      </c>
      <c r="AD132" s="70">
        <v>1717.53</v>
      </c>
      <c r="AE132" s="70"/>
      <c r="AF132" s="70"/>
      <c r="AG132" s="70"/>
      <c r="AH132" s="70"/>
      <c r="AI132" s="70"/>
      <c r="AJ132" s="70">
        <v>396.6</v>
      </c>
      <c r="AK132" s="70">
        <v>4574.5</v>
      </c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1"/>
      <c r="CH132" s="8"/>
      <c r="CI132" s="19"/>
      <c r="CJ132" s="20"/>
      <c r="CM132" s="51">
        <f t="shared" si="93"/>
        <v>1</v>
      </c>
    </row>
    <row r="133" spans="1:91" ht="14.1" customHeight="1" x14ac:dyDescent="0.3">
      <c r="A133" s="52">
        <f t="shared" si="58"/>
        <v>133</v>
      </c>
      <c r="B133" s="69"/>
      <c r="C133" s="69"/>
      <c r="D133" s="69"/>
      <c r="E133" s="69"/>
      <c r="F133" s="74"/>
      <c r="G133" s="69"/>
      <c r="H133" s="69" t="s">
        <v>60</v>
      </c>
      <c r="I133" s="69" t="s">
        <v>61</v>
      </c>
      <c r="J133" s="59">
        <f t="shared" si="59"/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1"/>
      <c r="CH133" s="8"/>
      <c r="CI133" s="19"/>
      <c r="CJ133" s="20"/>
      <c r="CM133" s="51">
        <f t="shared" si="93"/>
        <v>0</v>
      </c>
    </row>
    <row r="134" spans="1:91" ht="14.1" customHeight="1" x14ac:dyDescent="0.3">
      <c r="A134" s="52">
        <f t="shared" si="58"/>
        <v>134</v>
      </c>
      <c r="B134" s="69"/>
      <c r="C134" s="69"/>
      <c r="D134" s="69"/>
      <c r="E134" s="69"/>
      <c r="F134" s="74"/>
      <c r="G134" s="69"/>
      <c r="H134" s="69" t="s">
        <v>75</v>
      </c>
      <c r="I134" s="69" t="s">
        <v>6</v>
      </c>
      <c r="J134" s="59">
        <f t="shared" si="59"/>
        <v>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1"/>
      <c r="CH134" s="8"/>
      <c r="CI134" s="19"/>
      <c r="CJ134" s="20"/>
      <c r="CM134" s="51">
        <f t="shared" si="93"/>
        <v>0</v>
      </c>
    </row>
    <row r="135" spans="1:91" s="51" customFormat="1" ht="14.1" customHeight="1" x14ac:dyDescent="0.3">
      <c r="A135" s="52">
        <f t="shared" si="58"/>
        <v>135</v>
      </c>
      <c r="B135" s="67"/>
      <c r="C135" s="67"/>
      <c r="D135" s="67"/>
      <c r="E135" s="67" t="s">
        <v>17</v>
      </c>
      <c r="F135" s="92" t="s">
        <v>30</v>
      </c>
      <c r="G135" s="67"/>
      <c r="H135" s="67"/>
      <c r="I135" s="67"/>
      <c r="J135" s="59">
        <f t="shared" si="59"/>
        <v>210986.78</v>
      </c>
      <c r="K135" s="60">
        <f>SUM(K136,K140,K145,K149)</f>
        <v>0</v>
      </c>
      <c r="L135" s="60">
        <f t="shared" ref="L135:BW135" si="94">SUM(L136,L140,L145,L149)</f>
        <v>0</v>
      </c>
      <c r="M135" s="60">
        <f t="shared" si="94"/>
        <v>2243.8200000000002</v>
      </c>
      <c r="N135" s="60">
        <f t="shared" si="94"/>
        <v>0</v>
      </c>
      <c r="O135" s="60">
        <f t="shared" si="94"/>
        <v>519</v>
      </c>
      <c r="P135" s="60">
        <f t="shared" si="94"/>
        <v>0</v>
      </c>
      <c r="Q135" s="60">
        <f t="shared" si="94"/>
        <v>5587.79</v>
      </c>
      <c r="R135" s="60">
        <f t="shared" si="94"/>
        <v>0</v>
      </c>
      <c r="S135" s="60">
        <f t="shared" si="94"/>
        <v>18538.11</v>
      </c>
      <c r="T135" s="60">
        <f t="shared" si="94"/>
        <v>0</v>
      </c>
      <c r="U135" s="60">
        <f t="shared" si="94"/>
        <v>110842.81</v>
      </c>
      <c r="V135" s="60">
        <f t="shared" si="94"/>
        <v>0</v>
      </c>
      <c r="W135" s="60">
        <f t="shared" si="94"/>
        <v>0</v>
      </c>
      <c r="X135" s="60">
        <f t="shared" si="94"/>
        <v>0</v>
      </c>
      <c r="Y135" s="60">
        <f t="shared" si="94"/>
        <v>0</v>
      </c>
      <c r="Z135" s="60">
        <f t="shared" si="94"/>
        <v>0</v>
      </c>
      <c r="AA135" s="60">
        <f t="shared" si="94"/>
        <v>2174.38</v>
      </c>
      <c r="AB135" s="60">
        <f t="shared" si="94"/>
        <v>742.74</v>
      </c>
      <c r="AC135" s="60">
        <f t="shared" si="94"/>
        <v>531.69000000000005</v>
      </c>
      <c r="AD135" s="60">
        <f t="shared" si="94"/>
        <v>15113.1</v>
      </c>
      <c r="AE135" s="60">
        <f t="shared" si="94"/>
        <v>323.20999999999998</v>
      </c>
      <c r="AF135" s="60">
        <f t="shared" si="94"/>
        <v>183.36</v>
      </c>
      <c r="AG135" s="60">
        <f t="shared" si="94"/>
        <v>127.42</v>
      </c>
      <c r="AH135" s="60">
        <f t="shared" si="94"/>
        <v>214.44</v>
      </c>
      <c r="AI135" s="60">
        <f t="shared" si="94"/>
        <v>0</v>
      </c>
      <c r="AJ135" s="60">
        <f t="shared" si="94"/>
        <v>660.17</v>
      </c>
      <c r="AK135" s="60">
        <f t="shared" si="94"/>
        <v>53018.33</v>
      </c>
      <c r="AL135" s="60">
        <f t="shared" si="94"/>
        <v>166.41</v>
      </c>
      <c r="AM135" s="60">
        <f t="shared" si="94"/>
        <v>0</v>
      </c>
      <c r="AN135" s="60">
        <f t="shared" si="94"/>
        <v>0</v>
      </c>
      <c r="AO135" s="60">
        <f t="shared" si="94"/>
        <v>0</v>
      </c>
      <c r="AP135" s="60">
        <f t="shared" si="94"/>
        <v>0</v>
      </c>
      <c r="AQ135" s="60">
        <f t="shared" si="94"/>
        <v>0</v>
      </c>
      <c r="AR135" s="60">
        <f t="shared" si="94"/>
        <v>0</v>
      </c>
      <c r="AS135" s="60">
        <f t="shared" si="94"/>
        <v>0</v>
      </c>
      <c r="AT135" s="60">
        <f t="shared" si="94"/>
        <v>0</v>
      </c>
      <c r="AU135" s="60">
        <f t="shared" si="94"/>
        <v>0</v>
      </c>
      <c r="AV135" s="60">
        <f t="shared" si="94"/>
        <v>0</v>
      </c>
      <c r="AW135" s="60">
        <f t="shared" si="94"/>
        <v>0</v>
      </c>
      <c r="AX135" s="60">
        <f t="shared" si="94"/>
        <v>0</v>
      </c>
      <c r="AY135" s="60">
        <f t="shared" si="94"/>
        <v>0</v>
      </c>
      <c r="AZ135" s="60">
        <f t="shared" si="94"/>
        <v>0</v>
      </c>
      <c r="BA135" s="60">
        <f t="shared" si="94"/>
        <v>0</v>
      </c>
      <c r="BB135" s="60">
        <f t="shared" si="94"/>
        <v>0</v>
      </c>
      <c r="BC135" s="60">
        <f t="shared" si="94"/>
        <v>0</v>
      </c>
      <c r="BD135" s="60">
        <f t="shared" si="94"/>
        <v>0</v>
      </c>
      <c r="BE135" s="60">
        <f t="shared" si="94"/>
        <v>0</v>
      </c>
      <c r="BF135" s="60">
        <f t="shared" si="94"/>
        <v>0</v>
      </c>
      <c r="BG135" s="60">
        <f t="shared" si="94"/>
        <v>0</v>
      </c>
      <c r="BH135" s="60">
        <f t="shared" si="94"/>
        <v>0</v>
      </c>
      <c r="BI135" s="60">
        <f t="shared" si="94"/>
        <v>0</v>
      </c>
      <c r="BJ135" s="60">
        <f t="shared" si="94"/>
        <v>0</v>
      </c>
      <c r="BK135" s="60">
        <f t="shared" si="94"/>
        <v>0</v>
      </c>
      <c r="BL135" s="60">
        <f t="shared" si="94"/>
        <v>0</v>
      </c>
      <c r="BM135" s="60">
        <f t="shared" si="94"/>
        <v>0</v>
      </c>
      <c r="BN135" s="60">
        <f t="shared" si="94"/>
        <v>0</v>
      </c>
      <c r="BO135" s="60">
        <f t="shared" si="94"/>
        <v>0</v>
      </c>
      <c r="BP135" s="60">
        <f t="shared" si="94"/>
        <v>0</v>
      </c>
      <c r="BQ135" s="60">
        <f t="shared" si="94"/>
        <v>0</v>
      </c>
      <c r="BR135" s="60">
        <f t="shared" si="94"/>
        <v>0</v>
      </c>
      <c r="BS135" s="60">
        <f t="shared" si="94"/>
        <v>0</v>
      </c>
      <c r="BT135" s="60">
        <f t="shared" si="94"/>
        <v>0</v>
      </c>
      <c r="BU135" s="60">
        <f t="shared" si="94"/>
        <v>0</v>
      </c>
      <c r="BV135" s="60">
        <f t="shared" si="94"/>
        <v>0</v>
      </c>
      <c r="BW135" s="60">
        <f t="shared" si="94"/>
        <v>0</v>
      </c>
      <c r="BX135" s="60">
        <f t="shared" ref="BX135:CV135" si="95">SUM(BX136,BX140,BX145,BX149)</f>
        <v>0</v>
      </c>
      <c r="BY135" s="60">
        <f t="shared" si="95"/>
        <v>0</v>
      </c>
      <c r="BZ135" s="60">
        <f t="shared" si="95"/>
        <v>0</v>
      </c>
      <c r="CA135" s="60">
        <f t="shared" si="95"/>
        <v>0</v>
      </c>
      <c r="CB135" s="60">
        <f t="shared" si="95"/>
        <v>0</v>
      </c>
      <c r="CC135" s="60">
        <f t="shared" si="95"/>
        <v>0</v>
      </c>
      <c r="CD135" s="60">
        <f t="shared" si="95"/>
        <v>0</v>
      </c>
      <c r="CE135" s="60">
        <f t="shared" si="95"/>
        <v>0</v>
      </c>
      <c r="CF135" s="60">
        <f t="shared" si="95"/>
        <v>0</v>
      </c>
      <c r="CG135" s="61">
        <f>SUM(CG136,CG140,CG145,CG149)</f>
        <v>0</v>
      </c>
      <c r="CH135" s="58"/>
      <c r="CI135" s="10"/>
      <c r="CJ135" s="11"/>
      <c r="CM135" s="51">
        <f t="shared" si="93"/>
        <v>1</v>
      </c>
    </row>
    <row r="136" spans="1:91" s="51" customFormat="1" ht="14.1" customHeight="1" x14ac:dyDescent="0.3">
      <c r="A136" s="52">
        <f t="shared" si="58"/>
        <v>136</v>
      </c>
      <c r="B136" s="67"/>
      <c r="C136" s="67"/>
      <c r="D136" s="67"/>
      <c r="E136" s="67"/>
      <c r="F136" s="85" t="s">
        <v>35</v>
      </c>
      <c r="G136" s="86" t="s">
        <v>65</v>
      </c>
      <c r="H136" s="67"/>
      <c r="I136" s="67"/>
      <c r="J136" s="59">
        <f t="shared" si="59"/>
        <v>54192.850000000006</v>
      </c>
      <c r="K136" s="70">
        <f>SUM(K137:K139)</f>
        <v>0</v>
      </c>
      <c r="L136" s="70">
        <f t="shared" ref="L136:BW136" si="96">SUM(L137:L139)</f>
        <v>0</v>
      </c>
      <c r="M136" s="70">
        <f t="shared" si="96"/>
        <v>0</v>
      </c>
      <c r="N136" s="70">
        <f t="shared" si="96"/>
        <v>0</v>
      </c>
      <c r="O136" s="70">
        <f t="shared" si="96"/>
        <v>0</v>
      </c>
      <c r="P136" s="70">
        <f t="shared" si="96"/>
        <v>0</v>
      </c>
      <c r="Q136" s="70">
        <f t="shared" si="96"/>
        <v>0</v>
      </c>
      <c r="R136" s="70">
        <f t="shared" si="96"/>
        <v>0</v>
      </c>
      <c r="S136" s="70">
        <f t="shared" si="96"/>
        <v>4712.58</v>
      </c>
      <c r="T136" s="70">
        <f t="shared" si="96"/>
        <v>0</v>
      </c>
      <c r="U136" s="70">
        <f t="shared" si="96"/>
        <v>25155.01</v>
      </c>
      <c r="V136" s="70">
        <f t="shared" si="96"/>
        <v>0</v>
      </c>
      <c r="W136" s="70">
        <f t="shared" si="96"/>
        <v>0</v>
      </c>
      <c r="X136" s="70">
        <f t="shared" si="96"/>
        <v>0</v>
      </c>
      <c r="Y136" s="70">
        <f t="shared" si="96"/>
        <v>0</v>
      </c>
      <c r="Z136" s="70">
        <f t="shared" si="96"/>
        <v>0</v>
      </c>
      <c r="AA136" s="70">
        <f t="shared" si="96"/>
        <v>0</v>
      </c>
      <c r="AB136" s="70">
        <f t="shared" si="96"/>
        <v>201.49</v>
      </c>
      <c r="AC136" s="70">
        <f t="shared" si="96"/>
        <v>201.49</v>
      </c>
      <c r="AD136" s="70">
        <f t="shared" si="96"/>
        <v>6653.68</v>
      </c>
      <c r="AE136" s="70">
        <f t="shared" si="96"/>
        <v>0</v>
      </c>
      <c r="AF136" s="70">
        <f t="shared" si="96"/>
        <v>0</v>
      </c>
      <c r="AG136" s="70">
        <f t="shared" si="96"/>
        <v>0</v>
      </c>
      <c r="AH136" s="70">
        <f t="shared" si="96"/>
        <v>0</v>
      </c>
      <c r="AI136" s="70">
        <f t="shared" si="96"/>
        <v>0</v>
      </c>
      <c r="AJ136" s="70">
        <f t="shared" si="96"/>
        <v>219.67</v>
      </c>
      <c r="AK136" s="70">
        <f t="shared" si="96"/>
        <v>16882.52</v>
      </c>
      <c r="AL136" s="70">
        <f t="shared" si="96"/>
        <v>166.41</v>
      </c>
      <c r="AM136" s="70">
        <f t="shared" si="96"/>
        <v>0</v>
      </c>
      <c r="AN136" s="70">
        <f t="shared" si="96"/>
        <v>0</v>
      </c>
      <c r="AO136" s="70">
        <f t="shared" si="96"/>
        <v>0</v>
      </c>
      <c r="AP136" s="70">
        <f t="shared" si="96"/>
        <v>0</v>
      </c>
      <c r="AQ136" s="70">
        <f t="shared" si="96"/>
        <v>0</v>
      </c>
      <c r="AR136" s="70">
        <f t="shared" si="96"/>
        <v>0</v>
      </c>
      <c r="AS136" s="70">
        <f t="shared" si="96"/>
        <v>0</v>
      </c>
      <c r="AT136" s="70">
        <f t="shared" si="96"/>
        <v>0</v>
      </c>
      <c r="AU136" s="70">
        <f t="shared" si="96"/>
        <v>0</v>
      </c>
      <c r="AV136" s="70">
        <f t="shared" si="96"/>
        <v>0</v>
      </c>
      <c r="AW136" s="70">
        <f t="shared" si="96"/>
        <v>0</v>
      </c>
      <c r="AX136" s="70">
        <f t="shared" si="96"/>
        <v>0</v>
      </c>
      <c r="AY136" s="70">
        <f t="shared" si="96"/>
        <v>0</v>
      </c>
      <c r="AZ136" s="70">
        <f t="shared" si="96"/>
        <v>0</v>
      </c>
      <c r="BA136" s="70">
        <f t="shared" si="96"/>
        <v>0</v>
      </c>
      <c r="BB136" s="70">
        <f t="shared" si="96"/>
        <v>0</v>
      </c>
      <c r="BC136" s="70">
        <f t="shared" si="96"/>
        <v>0</v>
      </c>
      <c r="BD136" s="70">
        <f t="shared" si="96"/>
        <v>0</v>
      </c>
      <c r="BE136" s="70">
        <f t="shared" si="96"/>
        <v>0</v>
      </c>
      <c r="BF136" s="70">
        <f t="shared" si="96"/>
        <v>0</v>
      </c>
      <c r="BG136" s="70">
        <f t="shared" si="96"/>
        <v>0</v>
      </c>
      <c r="BH136" s="70">
        <f t="shared" si="96"/>
        <v>0</v>
      </c>
      <c r="BI136" s="70">
        <f t="shared" si="96"/>
        <v>0</v>
      </c>
      <c r="BJ136" s="70">
        <f t="shared" si="96"/>
        <v>0</v>
      </c>
      <c r="BK136" s="70">
        <f t="shared" si="96"/>
        <v>0</v>
      </c>
      <c r="BL136" s="70">
        <f t="shared" si="96"/>
        <v>0</v>
      </c>
      <c r="BM136" s="70">
        <f t="shared" si="96"/>
        <v>0</v>
      </c>
      <c r="BN136" s="70">
        <f t="shared" si="96"/>
        <v>0</v>
      </c>
      <c r="BO136" s="70">
        <f t="shared" si="96"/>
        <v>0</v>
      </c>
      <c r="BP136" s="70">
        <f t="shared" si="96"/>
        <v>0</v>
      </c>
      <c r="BQ136" s="70">
        <f t="shared" si="96"/>
        <v>0</v>
      </c>
      <c r="BR136" s="70">
        <f t="shared" si="96"/>
        <v>0</v>
      </c>
      <c r="BS136" s="70">
        <f t="shared" si="96"/>
        <v>0</v>
      </c>
      <c r="BT136" s="70">
        <f t="shared" si="96"/>
        <v>0</v>
      </c>
      <c r="BU136" s="70">
        <f t="shared" si="96"/>
        <v>0</v>
      </c>
      <c r="BV136" s="70">
        <f t="shared" si="96"/>
        <v>0</v>
      </c>
      <c r="BW136" s="70">
        <f t="shared" si="96"/>
        <v>0</v>
      </c>
      <c r="BX136" s="70">
        <f t="shared" ref="BX136:CV136" si="97">SUM(BX137:BX139)</f>
        <v>0</v>
      </c>
      <c r="BY136" s="70">
        <f t="shared" si="97"/>
        <v>0</v>
      </c>
      <c r="BZ136" s="70">
        <f t="shared" si="97"/>
        <v>0</v>
      </c>
      <c r="CA136" s="70">
        <f t="shared" si="97"/>
        <v>0</v>
      </c>
      <c r="CB136" s="70">
        <f t="shared" si="97"/>
        <v>0</v>
      </c>
      <c r="CC136" s="70">
        <f t="shared" si="97"/>
        <v>0</v>
      </c>
      <c r="CD136" s="70">
        <f t="shared" si="97"/>
        <v>0</v>
      </c>
      <c r="CE136" s="70">
        <f t="shared" si="97"/>
        <v>0</v>
      </c>
      <c r="CF136" s="70">
        <f t="shared" si="97"/>
        <v>0</v>
      </c>
      <c r="CG136" s="71">
        <f>SUM(CG137:CG139)</f>
        <v>0</v>
      </c>
      <c r="CH136" s="58"/>
      <c r="CI136" s="10"/>
      <c r="CJ136" s="11"/>
      <c r="CM136" s="51">
        <f t="shared" si="93"/>
        <v>1</v>
      </c>
    </row>
    <row r="137" spans="1:91" ht="14.1" customHeight="1" x14ac:dyDescent="0.3">
      <c r="A137" s="52">
        <f t="shared" si="58"/>
        <v>137</v>
      </c>
      <c r="B137" s="69"/>
      <c r="C137" s="69"/>
      <c r="D137" s="69"/>
      <c r="E137" s="69"/>
      <c r="F137" s="85"/>
      <c r="G137" s="69" t="s">
        <v>37</v>
      </c>
      <c r="H137" s="88" t="str">
        <f>$H$78</f>
        <v xml:space="preserve">דרוג A- ומעלה </v>
      </c>
      <c r="I137" s="88"/>
      <c r="J137" s="59">
        <f t="shared" si="59"/>
        <v>0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1"/>
      <c r="CH137" s="8"/>
      <c r="CI137" s="93"/>
      <c r="CJ137" s="20"/>
      <c r="CM137" s="51">
        <f t="shared" si="93"/>
        <v>0</v>
      </c>
    </row>
    <row r="138" spans="1:91" ht="14.1" customHeight="1" x14ac:dyDescent="0.3">
      <c r="A138" s="52">
        <f t="shared" si="58"/>
        <v>138</v>
      </c>
      <c r="B138" s="69"/>
      <c r="C138" s="69"/>
      <c r="D138" s="69"/>
      <c r="E138" s="69"/>
      <c r="F138" s="85"/>
      <c r="G138" s="69" t="s">
        <v>50</v>
      </c>
      <c r="H138" s="88" t="str">
        <f>$H$79</f>
        <v>דרוג BBB- ועד BBB+</v>
      </c>
      <c r="I138" s="69"/>
      <c r="J138" s="59">
        <f t="shared" si="59"/>
        <v>3339.93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>
        <v>3339.93</v>
      </c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1"/>
      <c r="CH138" s="8"/>
      <c r="CI138" s="93"/>
      <c r="CJ138" s="20"/>
      <c r="CM138" s="51">
        <f t="shared" si="93"/>
        <v>1</v>
      </c>
    </row>
    <row r="139" spans="1:91" ht="14.1" customHeight="1" x14ac:dyDescent="0.3">
      <c r="A139" s="52">
        <f t="shared" ref="A139:A202" si="98">A138+1</f>
        <v>139</v>
      </c>
      <c r="B139" s="69"/>
      <c r="C139" s="69"/>
      <c r="D139" s="69"/>
      <c r="E139" s="69"/>
      <c r="F139" s="74"/>
      <c r="G139" s="69" t="s">
        <v>39</v>
      </c>
      <c r="H139" s="88" t="str">
        <f>$H$80</f>
        <v xml:space="preserve">דרוג נמוך מ- BBB- או לא מדורג </v>
      </c>
      <c r="I139" s="69"/>
      <c r="J139" s="59">
        <f t="shared" ref="J139:J206" si="99">SUM(K139:CG139)</f>
        <v>50852.92</v>
      </c>
      <c r="K139" s="70"/>
      <c r="L139" s="70"/>
      <c r="M139" s="70"/>
      <c r="N139" s="70"/>
      <c r="O139" s="70"/>
      <c r="P139" s="70"/>
      <c r="Q139" s="70"/>
      <c r="R139" s="70"/>
      <c r="S139" s="70">
        <v>4712.58</v>
      </c>
      <c r="T139" s="70"/>
      <c r="U139" s="70">
        <v>25155.01</v>
      </c>
      <c r="V139" s="70"/>
      <c r="W139" s="70"/>
      <c r="X139" s="70"/>
      <c r="Y139" s="70"/>
      <c r="Z139" s="70"/>
      <c r="AA139" s="70"/>
      <c r="AB139" s="70">
        <v>201.49</v>
      </c>
      <c r="AC139" s="70">
        <v>201.49</v>
      </c>
      <c r="AD139" s="70">
        <v>6653.68</v>
      </c>
      <c r="AE139" s="70"/>
      <c r="AF139" s="70"/>
      <c r="AG139" s="70"/>
      <c r="AH139" s="70"/>
      <c r="AI139" s="70"/>
      <c r="AJ139" s="70">
        <v>219.67</v>
      </c>
      <c r="AK139" s="70">
        <v>13542.59</v>
      </c>
      <c r="AL139" s="70">
        <v>166.41</v>
      </c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1"/>
      <c r="CH139" s="8"/>
      <c r="CI139" s="93"/>
      <c r="CJ139" s="20"/>
      <c r="CM139" s="51">
        <f t="shared" si="93"/>
        <v>1</v>
      </c>
    </row>
    <row r="140" spans="1:91" s="51" customFormat="1" ht="14.1" customHeight="1" x14ac:dyDescent="0.3">
      <c r="A140" s="52">
        <f t="shared" si="98"/>
        <v>140</v>
      </c>
      <c r="B140" s="67"/>
      <c r="C140" s="67"/>
      <c r="D140" s="67"/>
      <c r="E140" s="67"/>
      <c r="F140" s="85" t="s">
        <v>47</v>
      </c>
      <c r="G140" s="86" t="s">
        <v>68</v>
      </c>
      <c r="H140" s="67"/>
      <c r="I140" s="67"/>
      <c r="J140" s="59">
        <f t="shared" si="99"/>
        <v>0</v>
      </c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>
        <f t="shared" ref="AM140:CF140" si="100">SUM(AM141:AM144)</f>
        <v>0</v>
      </c>
      <c r="AN140" s="70">
        <f t="shared" si="100"/>
        <v>0</v>
      </c>
      <c r="AO140" s="70">
        <f t="shared" si="100"/>
        <v>0</v>
      </c>
      <c r="AP140" s="70">
        <f t="shared" si="100"/>
        <v>0</v>
      </c>
      <c r="AQ140" s="70">
        <f t="shared" si="100"/>
        <v>0</v>
      </c>
      <c r="AR140" s="70">
        <f t="shared" si="100"/>
        <v>0</v>
      </c>
      <c r="AS140" s="70">
        <f t="shared" si="100"/>
        <v>0</v>
      </c>
      <c r="AT140" s="70">
        <f t="shared" si="100"/>
        <v>0</v>
      </c>
      <c r="AU140" s="70">
        <f t="shared" si="100"/>
        <v>0</v>
      </c>
      <c r="AV140" s="70">
        <f t="shared" si="100"/>
        <v>0</v>
      </c>
      <c r="AW140" s="70">
        <f t="shared" si="100"/>
        <v>0</v>
      </c>
      <c r="AX140" s="70">
        <f t="shared" si="100"/>
        <v>0</v>
      </c>
      <c r="AY140" s="70">
        <f t="shared" si="100"/>
        <v>0</v>
      </c>
      <c r="AZ140" s="70">
        <f t="shared" si="100"/>
        <v>0</v>
      </c>
      <c r="BA140" s="70">
        <f t="shared" si="100"/>
        <v>0</v>
      </c>
      <c r="BB140" s="70">
        <f t="shared" si="100"/>
        <v>0</v>
      </c>
      <c r="BC140" s="70">
        <f t="shared" si="100"/>
        <v>0</v>
      </c>
      <c r="BD140" s="70">
        <f t="shared" si="100"/>
        <v>0</v>
      </c>
      <c r="BE140" s="70">
        <f t="shared" si="100"/>
        <v>0</v>
      </c>
      <c r="BF140" s="70">
        <f t="shared" si="100"/>
        <v>0</v>
      </c>
      <c r="BG140" s="70">
        <f t="shared" si="100"/>
        <v>0</v>
      </c>
      <c r="BH140" s="70">
        <f t="shared" si="100"/>
        <v>0</v>
      </c>
      <c r="BI140" s="70">
        <f t="shared" si="100"/>
        <v>0</v>
      </c>
      <c r="BJ140" s="70">
        <f t="shared" si="100"/>
        <v>0</v>
      </c>
      <c r="BK140" s="70">
        <f t="shared" si="100"/>
        <v>0</v>
      </c>
      <c r="BL140" s="70">
        <f t="shared" si="100"/>
        <v>0</v>
      </c>
      <c r="BM140" s="70">
        <f t="shared" si="100"/>
        <v>0</v>
      </c>
      <c r="BN140" s="70">
        <f t="shared" si="100"/>
        <v>0</v>
      </c>
      <c r="BO140" s="70">
        <f t="shared" si="100"/>
        <v>0</v>
      </c>
      <c r="BP140" s="70">
        <f t="shared" si="100"/>
        <v>0</v>
      </c>
      <c r="BQ140" s="70">
        <f t="shared" si="100"/>
        <v>0</v>
      </c>
      <c r="BR140" s="70">
        <f t="shared" si="100"/>
        <v>0</v>
      </c>
      <c r="BS140" s="70">
        <f t="shared" si="100"/>
        <v>0</v>
      </c>
      <c r="BT140" s="70">
        <f t="shared" si="100"/>
        <v>0</v>
      </c>
      <c r="BU140" s="70">
        <f t="shared" si="100"/>
        <v>0</v>
      </c>
      <c r="BV140" s="70">
        <f t="shared" si="100"/>
        <v>0</v>
      </c>
      <c r="BW140" s="70">
        <f t="shared" si="100"/>
        <v>0</v>
      </c>
      <c r="BX140" s="70">
        <f t="shared" si="100"/>
        <v>0</v>
      </c>
      <c r="BY140" s="70">
        <f t="shared" si="100"/>
        <v>0</v>
      </c>
      <c r="BZ140" s="70">
        <f t="shared" si="100"/>
        <v>0</v>
      </c>
      <c r="CA140" s="70">
        <f t="shared" si="100"/>
        <v>0</v>
      </c>
      <c r="CB140" s="70">
        <f t="shared" si="100"/>
        <v>0</v>
      </c>
      <c r="CC140" s="70">
        <f t="shared" si="100"/>
        <v>0</v>
      </c>
      <c r="CD140" s="70">
        <f t="shared" si="100"/>
        <v>0</v>
      </c>
      <c r="CE140" s="70">
        <f t="shared" si="100"/>
        <v>0</v>
      </c>
      <c r="CF140" s="70">
        <f t="shared" si="100"/>
        <v>0</v>
      </c>
      <c r="CG140" s="71">
        <f>SUM(CG141:CG144)</f>
        <v>0</v>
      </c>
      <c r="CH140" s="58"/>
      <c r="CI140" s="93"/>
      <c r="CJ140" s="11"/>
      <c r="CM140" s="51">
        <f t="shared" si="93"/>
        <v>0</v>
      </c>
    </row>
    <row r="141" spans="1:91" ht="14.1" customHeight="1" x14ac:dyDescent="0.3">
      <c r="A141" s="52">
        <f t="shared" si="98"/>
        <v>141</v>
      </c>
      <c r="B141" s="69"/>
      <c r="C141" s="69"/>
      <c r="D141" s="69"/>
      <c r="E141" s="69"/>
      <c r="F141" s="85"/>
      <c r="G141" s="69" t="s">
        <v>37</v>
      </c>
      <c r="H141" s="88" t="str">
        <f>$H$78</f>
        <v xml:space="preserve">דרוג A- ומעלה </v>
      </c>
      <c r="I141" s="88"/>
      <c r="J141" s="59">
        <f t="shared" si="99"/>
        <v>0</v>
      </c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1"/>
      <c r="CH141" s="8"/>
      <c r="CI141" s="19"/>
      <c r="CJ141" s="20"/>
      <c r="CM141" s="51">
        <f t="shared" si="93"/>
        <v>0</v>
      </c>
    </row>
    <row r="142" spans="1:91" ht="14.1" customHeight="1" x14ac:dyDescent="0.3">
      <c r="A142" s="52">
        <f t="shared" si="98"/>
        <v>142</v>
      </c>
      <c r="B142" s="69"/>
      <c r="C142" s="69"/>
      <c r="D142" s="69"/>
      <c r="E142" s="69"/>
      <c r="F142" s="74"/>
      <c r="G142" s="69" t="s">
        <v>50</v>
      </c>
      <c r="H142" s="88" t="str">
        <f>$H$79</f>
        <v>דרוג BBB- ועד BBB+</v>
      </c>
      <c r="I142" s="69"/>
      <c r="J142" s="59">
        <f t="shared" si="99"/>
        <v>0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1"/>
      <c r="CH142" s="8"/>
      <c r="CI142" s="19"/>
      <c r="CJ142" s="20"/>
      <c r="CM142" s="51">
        <f t="shared" si="93"/>
        <v>0</v>
      </c>
    </row>
    <row r="143" spans="1:91" ht="14.1" customHeight="1" x14ac:dyDescent="0.3">
      <c r="A143" s="52">
        <f t="shared" si="98"/>
        <v>143</v>
      </c>
      <c r="B143" s="69"/>
      <c r="C143" s="69"/>
      <c r="D143" s="69"/>
      <c r="E143" s="69"/>
      <c r="F143" s="74"/>
      <c r="G143" s="69" t="s">
        <v>39</v>
      </c>
      <c r="H143" s="69" t="str">
        <f>$H$68</f>
        <v xml:space="preserve">בדרוג נמוך מ- BBB- או לא מדורג עם בטוחה מספקת </v>
      </c>
      <c r="I143" s="69"/>
      <c r="J143" s="59">
        <f t="shared" si="99"/>
        <v>0</v>
      </c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1"/>
      <c r="CH143" s="8"/>
      <c r="CI143" s="19"/>
      <c r="CJ143" s="20"/>
      <c r="CM143" s="51"/>
    </row>
    <row r="144" spans="1:91" ht="14.1" customHeight="1" x14ac:dyDescent="0.3">
      <c r="A144" s="52">
        <f t="shared" si="98"/>
        <v>144</v>
      </c>
      <c r="B144" s="69"/>
      <c r="C144" s="69"/>
      <c r="D144" s="69"/>
      <c r="E144" s="69"/>
      <c r="F144" s="74"/>
      <c r="G144" s="69" t="s">
        <v>41</v>
      </c>
      <c r="H144" s="88" t="str">
        <f>H139</f>
        <v xml:space="preserve">דרוג נמוך מ- BBB- או לא מדורג </v>
      </c>
      <c r="I144" s="69"/>
      <c r="J144" s="59">
        <f t="shared" si="99"/>
        <v>0</v>
      </c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1"/>
      <c r="CH144" s="8"/>
      <c r="CI144" s="19"/>
      <c r="CJ144" s="20"/>
      <c r="CM144" s="51">
        <f t="shared" ref="CM144:CM151" si="101">IF(J144&gt;0,1,0)</f>
        <v>0</v>
      </c>
    </row>
    <row r="145" spans="1:96" ht="14.1" customHeight="1" x14ac:dyDescent="0.3">
      <c r="A145" s="52">
        <f t="shared" si="98"/>
        <v>145</v>
      </c>
      <c r="B145" s="69"/>
      <c r="C145" s="69"/>
      <c r="D145" s="69"/>
      <c r="E145" s="69"/>
      <c r="F145" s="85" t="s">
        <v>69</v>
      </c>
      <c r="G145" s="86" t="s">
        <v>70</v>
      </c>
      <c r="H145" s="69"/>
      <c r="I145" s="69"/>
      <c r="J145" s="59">
        <f t="shared" si="99"/>
        <v>156793.93</v>
      </c>
      <c r="K145" s="70">
        <f>SUM(K146:K148)</f>
        <v>0</v>
      </c>
      <c r="L145" s="70"/>
      <c r="M145" s="70">
        <f t="shared" ref="M145:BX145" si="102">SUM(M146:M148)</f>
        <v>2243.8200000000002</v>
      </c>
      <c r="N145" s="70">
        <f t="shared" si="102"/>
        <v>0</v>
      </c>
      <c r="O145" s="70">
        <f t="shared" si="102"/>
        <v>519</v>
      </c>
      <c r="P145" s="70">
        <f t="shared" si="102"/>
        <v>0</v>
      </c>
      <c r="Q145" s="70">
        <f t="shared" si="102"/>
        <v>5587.79</v>
      </c>
      <c r="R145" s="70">
        <f t="shared" si="102"/>
        <v>0</v>
      </c>
      <c r="S145" s="70">
        <f t="shared" si="102"/>
        <v>13825.529999999999</v>
      </c>
      <c r="T145" s="70">
        <f t="shared" si="102"/>
        <v>0</v>
      </c>
      <c r="U145" s="70">
        <f t="shared" si="102"/>
        <v>85687.8</v>
      </c>
      <c r="V145" s="70">
        <f t="shared" si="102"/>
        <v>0</v>
      </c>
      <c r="W145" s="70">
        <f t="shared" si="102"/>
        <v>0</v>
      </c>
      <c r="X145" s="70">
        <f t="shared" si="102"/>
        <v>0</v>
      </c>
      <c r="Y145" s="70">
        <f t="shared" si="102"/>
        <v>0</v>
      </c>
      <c r="Z145" s="70">
        <f t="shared" si="102"/>
        <v>0</v>
      </c>
      <c r="AA145" s="70">
        <f t="shared" si="102"/>
        <v>2174.38</v>
      </c>
      <c r="AB145" s="70">
        <f t="shared" si="102"/>
        <v>541.25</v>
      </c>
      <c r="AC145" s="70">
        <f t="shared" si="102"/>
        <v>330.2</v>
      </c>
      <c r="AD145" s="70">
        <f t="shared" si="102"/>
        <v>8459.42</v>
      </c>
      <c r="AE145" s="70">
        <f t="shared" si="102"/>
        <v>323.20999999999998</v>
      </c>
      <c r="AF145" s="70">
        <f t="shared" si="102"/>
        <v>183.36</v>
      </c>
      <c r="AG145" s="70">
        <f t="shared" si="102"/>
        <v>127.42</v>
      </c>
      <c r="AH145" s="70">
        <f t="shared" si="102"/>
        <v>214.44</v>
      </c>
      <c r="AI145" s="70">
        <f t="shared" si="102"/>
        <v>0</v>
      </c>
      <c r="AJ145" s="70">
        <f t="shared" si="102"/>
        <v>440.5</v>
      </c>
      <c r="AK145" s="70">
        <f t="shared" si="102"/>
        <v>36135.81</v>
      </c>
      <c r="AL145" s="70">
        <f t="shared" si="102"/>
        <v>0</v>
      </c>
      <c r="AM145" s="70">
        <f t="shared" si="102"/>
        <v>0</v>
      </c>
      <c r="AN145" s="70">
        <f t="shared" si="102"/>
        <v>0</v>
      </c>
      <c r="AO145" s="70">
        <f t="shared" si="102"/>
        <v>0</v>
      </c>
      <c r="AP145" s="70">
        <f t="shared" si="102"/>
        <v>0</v>
      </c>
      <c r="AQ145" s="70">
        <f t="shared" si="102"/>
        <v>0</v>
      </c>
      <c r="AR145" s="70">
        <f t="shared" si="102"/>
        <v>0</v>
      </c>
      <c r="AS145" s="70">
        <f t="shared" si="102"/>
        <v>0</v>
      </c>
      <c r="AT145" s="70">
        <f t="shared" si="102"/>
        <v>0</v>
      </c>
      <c r="AU145" s="70">
        <f t="shared" si="102"/>
        <v>0</v>
      </c>
      <c r="AV145" s="70">
        <f t="shared" si="102"/>
        <v>0</v>
      </c>
      <c r="AW145" s="70">
        <f t="shared" si="102"/>
        <v>0</v>
      </c>
      <c r="AX145" s="70">
        <f t="shared" si="102"/>
        <v>0</v>
      </c>
      <c r="AY145" s="70">
        <f t="shared" si="102"/>
        <v>0</v>
      </c>
      <c r="AZ145" s="70">
        <f t="shared" si="102"/>
        <v>0</v>
      </c>
      <c r="BA145" s="70">
        <f t="shared" si="102"/>
        <v>0</v>
      </c>
      <c r="BB145" s="70">
        <f t="shared" si="102"/>
        <v>0</v>
      </c>
      <c r="BC145" s="70">
        <f t="shared" si="102"/>
        <v>0</v>
      </c>
      <c r="BD145" s="70">
        <f t="shared" si="102"/>
        <v>0</v>
      </c>
      <c r="BE145" s="70">
        <f t="shared" si="102"/>
        <v>0</v>
      </c>
      <c r="BF145" s="70">
        <f t="shared" si="102"/>
        <v>0</v>
      </c>
      <c r="BG145" s="70">
        <f t="shared" si="102"/>
        <v>0</v>
      </c>
      <c r="BH145" s="70">
        <f t="shared" si="102"/>
        <v>0</v>
      </c>
      <c r="BI145" s="70">
        <f t="shared" si="102"/>
        <v>0</v>
      </c>
      <c r="BJ145" s="70">
        <f t="shared" si="102"/>
        <v>0</v>
      </c>
      <c r="BK145" s="70">
        <f t="shared" si="102"/>
        <v>0</v>
      </c>
      <c r="BL145" s="70">
        <f t="shared" si="102"/>
        <v>0</v>
      </c>
      <c r="BM145" s="70">
        <f t="shared" si="102"/>
        <v>0</v>
      </c>
      <c r="BN145" s="70">
        <f t="shared" si="102"/>
        <v>0</v>
      </c>
      <c r="BO145" s="70">
        <f t="shared" si="102"/>
        <v>0</v>
      </c>
      <c r="BP145" s="70">
        <f t="shared" si="102"/>
        <v>0</v>
      </c>
      <c r="BQ145" s="70">
        <f t="shared" si="102"/>
        <v>0</v>
      </c>
      <c r="BR145" s="70">
        <f t="shared" si="102"/>
        <v>0</v>
      </c>
      <c r="BS145" s="70">
        <f t="shared" si="102"/>
        <v>0</v>
      </c>
      <c r="BT145" s="70">
        <f t="shared" si="102"/>
        <v>0</v>
      </c>
      <c r="BU145" s="70">
        <f t="shared" si="102"/>
        <v>0</v>
      </c>
      <c r="BV145" s="70">
        <f t="shared" si="102"/>
        <v>0</v>
      </c>
      <c r="BW145" s="70">
        <f t="shared" si="102"/>
        <v>0</v>
      </c>
      <c r="BX145" s="70">
        <f t="shared" si="102"/>
        <v>0</v>
      </c>
      <c r="BY145" s="70">
        <f t="shared" ref="BY145:CW145" si="103">SUM(BY146:BY148)</f>
        <v>0</v>
      </c>
      <c r="BZ145" s="70">
        <f t="shared" si="103"/>
        <v>0</v>
      </c>
      <c r="CA145" s="70">
        <f t="shared" si="103"/>
        <v>0</v>
      </c>
      <c r="CB145" s="70">
        <f t="shared" si="103"/>
        <v>0</v>
      </c>
      <c r="CC145" s="70">
        <f t="shared" si="103"/>
        <v>0</v>
      </c>
      <c r="CD145" s="70">
        <f t="shared" si="103"/>
        <v>0</v>
      </c>
      <c r="CE145" s="70">
        <f t="shared" si="103"/>
        <v>0</v>
      </c>
      <c r="CF145" s="70">
        <f t="shared" si="103"/>
        <v>0</v>
      </c>
      <c r="CG145" s="71">
        <f>SUM(CG146:CG148)</f>
        <v>0</v>
      </c>
      <c r="CH145" s="8"/>
      <c r="CI145" s="19"/>
      <c r="CJ145" s="20"/>
      <c r="CM145" s="51">
        <f t="shared" si="101"/>
        <v>1</v>
      </c>
    </row>
    <row r="146" spans="1:96" ht="14.1" customHeight="1" x14ac:dyDescent="0.3">
      <c r="A146" s="52">
        <f t="shared" si="98"/>
        <v>146</v>
      </c>
      <c r="B146" s="69"/>
      <c r="C146" s="69"/>
      <c r="D146" s="69"/>
      <c r="E146" s="69"/>
      <c r="F146" s="85"/>
      <c r="G146" s="69" t="s">
        <v>37</v>
      </c>
      <c r="H146" s="88" t="str">
        <f>$H$78</f>
        <v xml:space="preserve">דרוג A- ומעלה </v>
      </c>
      <c r="I146" s="88"/>
      <c r="J146" s="59">
        <f t="shared" si="99"/>
        <v>5993.49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>
        <v>28.52</v>
      </c>
      <c r="AC146" s="70">
        <v>14.26</v>
      </c>
      <c r="AD146" s="70">
        <v>242.42</v>
      </c>
      <c r="AE146" s="70"/>
      <c r="AF146" s="70"/>
      <c r="AG146" s="70"/>
      <c r="AH146" s="70"/>
      <c r="AI146" s="70"/>
      <c r="AJ146" s="70"/>
      <c r="AK146" s="70">
        <v>5708.29</v>
      </c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1"/>
      <c r="CH146" s="8"/>
      <c r="CI146" s="19"/>
      <c r="CJ146" s="20"/>
      <c r="CM146" s="51">
        <f t="shared" si="101"/>
        <v>1</v>
      </c>
    </row>
    <row r="147" spans="1:96" ht="14.1" customHeight="1" x14ac:dyDescent="0.3">
      <c r="A147" s="52">
        <f t="shared" si="98"/>
        <v>147</v>
      </c>
      <c r="B147" s="69"/>
      <c r="C147" s="69"/>
      <c r="D147" s="69"/>
      <c r="E147" s="69"/>
      <c r="F147" s="74"/>
      <c r="G147" s="69" t="s">
        <v>50</v>
      </c>
      <c r="H147" s="88" t="str">
        <f>$H$79</f>
        <v>דרוג BBB- ועד BBB+</v>
      </c>
      <c r="I147" s="69"/>
      <c r="J147" s="59">
        <f t="shared" si="99"/>
        <v>68841.89</v>
      </c>
      <c r="K147" s="70"/>
      <c r="L147" s="70"/>
      <c r="M147" s="70"/>
      <c r="N147" s="70"/>
      <c r="O147" s="70"/>
      <c r="P147" s="70"/>
      <c r="Q147" s="70"/>
      <c r="R147" s="70"/>
      <c r="S147" s="70">
        <v>5965.95</v>
      </c>
      <c r="T147" s="70"/>
      <c r="U147" s="70">
        <v>38508.29</v>
      </c>
      <c r="V147" s="70"/>
      <c r="W147" s="70"/>
      <c r="X147" s="70"/>
      <c r="Y147" s="70"/>
      <c r="Z147" s="70"/>
      <c r="AA147" s="70">
        <v>1220.53</v>
      </c>
      <c r="AB147" s="70">
        <v>334.65</v>
      </c>
      <c r="AC147" s="70">
        <v>209.68</v>
      </c>
      <c r="AD147" s="70">
        <v>5205.08</v>
      </c>
      <c r="AE147" s="70"/>
      <c r="AF147" s="70"/>
      <c r="AG147" s="70"/>
      <c r="AH147" s="70"/>
      <c r="AI147" s="70"/>
      <c r="AJ147" s="70">
        <v>290.2</v>
      </c>
      <c r="AK147" s="70">
        <v>17107.509999999998</v>
      </c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1"/>
      <c r="CH147" s="8"/>
      <c r="CI147" s="19"/>
      <c r="CJ147" s="20"/>
      <c r="CM147" s="51">
        <f t="shared" si="101"/>
        <v>1</v>
      </c>
    </row>
    <row r="148" spans="1:96" ht="14.1" customHeight="1" x14ac:dyDescent="0.3">
      <c r="A148" s="52">
        <f t="shared" si="98"/>
        <v>148</v>
      </c>
      <c r="B148" s="69"/>
      <c r="C148" s="69"/>
      <c r="D148" s="69"/>
      <c r="E148" s="69"/>
      <c r="F148" s="74"/>
      <c r="G148" s="69" t="s">
        <v>39</v>
      </c>
      <c r="H148" s="88" t="str">
        <f>$H$80</f>
        <v xml:space="preserve">דרוג נמוך מ- BBB- או לא מדורג </v>
      </c>
      <c r="I148" s="69"/>
      <c r="J148" s="59">
        <f t="shared" si="99"/>
        <v>81958.550000000017</v>
      </c>
      <c r="K148" s="70"/>
      <c r="L148" s="70"/>
      <c r="M148" s="70">
        <v>2243.8200000000002</v>
      </c>
      <c r="N148" s="70"/>
      <c r="O148" s="70">
        <v>519</v>
      </c>
      <c r="P148" s="70"/>
      <c r="Q148" s="70">
        <v>5587.79</v>
      </c>
      <c r="R148" s="70"/>
      <c r="S148" s="70">
        <v>7859.58</v>
      </c>
      <c r="T148" s="70"/>
      <c r="U148" s="70">
        <v>47179.51</v>
      </c>
      <c r="V148" s="70"/>
      <c r="W148" s="70"/>
      <c r="X148" s="70"/>
      <c r="Y148" s="70"/>
      <c r="Z148" s="70"/>
      <c r="AA148" s="70">
        <v>953.85</v>
      </c>
      <c r="AB148" s="70">
        <v>178.08</v>
      </c>
      <c r="AC148" s="70">
        <v>106.26</v>
      </c>
      <c r="AD148" s="70">
        <v>3011.92</v>
      </c>
      <c r="AE148" s="70">
        <v>323.20999999999998</v>
      </c>
      <c r="AF148" s="70">
        <v>183.36</v>
      </c>
      <c r="AG148" s="70">
        <v>127.42</v>
      </c>
      <c r="AH148" s="70">
        <v>214.44</v>
      </c>
      <c r="AI148" s="70"/>
      <c r="AJ148" s="70">
        <v>150.30000000000001</v>
      </c>
      <c r="AK148" s="70">
        <v>13320.01</v>
      </c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1"/>
      <c r="CH148" s="8"/>
      <c r="CI148" s="19"/>
      <c r="CJ148" s="20"/>
      <c r="CM148" s="51">
        <f t="shared" si="101"/>
        <v>1</v>
      </c>
    </row>
    <row r="149" spans="1:96" ht="14.1" customHeight="1" x14ac:dyDescent="0.3">
      <c r="A149" s="52">
        <f t="shared" si="98"/>
        <v>149</v>
      </c>
      <c r="B149" s="69"/>
      <c r="C149" s="69"/>
      <c r="D149" s="69"/>
      <c r="E149" s="69"/>
      <c r="F149" s="85" t="s">
        <v>71</v>
      </c>
      <c r="G149" s="86" t="s">
        <v>72</v>
      </c>
      <c r="H149" s="69"/>
      <c r="I149" s="69"/>
      <c r="J149" s="59">
        <f t="shared" si="99"/>
        <v>0</v>
      </c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>
        <f t="shared" ref="AL149:CF149" si="104">SUM(AL150:AL153)</f>
        <v>0</v>
      </c>
      <c r="AM149" s="70">
        <f t="shared" si="104"/>
        <v>0</v>
      </c>
      <c r="AN149" s="70">
        <f t="shared" si="104"/>
        <v>0</v>
      </c>
      <c r="AO149" s="70">
        <f t="shared" si="104"/>
        <v>0</v>
      </c>
      <c r="AP149" s="70">
        <f t="shared" si="104"/>
        <v>0</v>
      </c>
      <c r="AQ149" s="70">
        <f t="shared" si="104"/>
        <v>0</v>
      </c>
      <c r="AR149" s="70">
        <f t="shared" si="104"/>
        <v>0</v>
      </c>
      <c r="AS149" s="70">
        <f t="shared" si="104"/>
        <v>0</v>
      </c>
      <c r="AT149" s="70">
        <f t="shared" si="104"/>
        <v>0</v>
      </c>
      <c r="AU149" s="70">
        <f t="shared" si="104"/>
        <v>0</v>
      </c>
      <c r="AV149" s="70">
        <f t="shared" si="104"/>
        <v>0</v>
      </c>
      <c r="AW149" s="70">
        <f t="shared" si="104"/>
        <v>0</v>
      </c>
      <c r="AX149" s="70">
        <f t="shared" si="104"/>
        <v>0</v>
      </c>
      <c r="AY149" s="70">
        <f t="shared" si="104"/>
        <v>0</v>
      </c>
      <c r="AZ149" s="70">
        <f t="shared" si="104"/>
        <v>0</v>
      </c>
      <c r="BA149" s="70">
        <f t="shared" si="104"/>
        <v>0</v>
      </c>
      <c r="BB149" s="70">
        <f t="shared" si="104"/>
        <v>0</v>
      </c>
      <c r="BC149" s="70">
        <f t="shared" si="104"/>
        <v>0</v>
      </c>
      <c r="BD149" s="70">
        <f t="shared" si="104"/>
        <v>0</v>
      </c>
      <c r="BE149" s="70">
        <f t="shared" si="104"/>
        <v>0</v>
      </c>
      <c r="BF149" s="70">
        <f t="shared" si="104"/>
        <v>0</v>
      </c>
      <c r="BG149" s="70">
        <f t="shared" si="104"/>
        <v>0</v>
      </c>
      <c r="BH149" s="70">
        <f t="shared" si="104"/>
        <v>0</v>
      </c>
      <c r="BI149" s="70">
        <f t="shared" si="104"/>
        <v>0</v>
      </c>
      <c r="BJ149" s="70">
        <f t="shared" si="104"/>
        <v>0</v>
      </c>
      <c r="BK149" s="70">
        <f t="shared" si="104"/>
        <v>0</v>
      </c>
      <c r="BL149" s="70">
        <f t="shared" si="104"/>
        <v>0</v>
      </c>
      <c r="BM149" s="70">
        <f t="shared" si="104"/>
        <v>0</v>
      </c>
      <c r="BN149" s="70">
        <f t="shared" si="104"/>
        <v>0</v>
      </c>
      <c r="BO149" s="70">
        <f t="shared" si="104"/>
        <v>0</v>
      </c>
      <c r="BP149" s="70">
        <f t="shared" si="104"/>
        <v>0</v>
      </c>
      <c r="BQ149" s="70">
        <f t="shared" si="104"/>
        <v>0</v>
      </c>
      <c r="BR149" s="70">
        <f t="shared" si="104"/>
        <v>0</v>
      </c>
      <c r="BS149" s="70">
        <f t="shared" si="104"/>
        <v>0</v>
      </c>
      <c r="BT149" s="70">
        <f t="shared" si="104"/>
        <v>0</v>
      </c>
      <c r="BU149" s="70">
        <f t="shared" si="104"/>
        <v>0</v>
      </c>
      <c r="BV149" s="70">
        <f t="shared" si="104"/>
        <v>0</v>
      </c>
      <c r="BW149" s="70">
        <f t="shared" si="104"/>
        <v>0</v>
      </c>
      <c r="BX149" s="70">
        <f t="shared" si="104"/>
        <v>0</v>
      </c>
      <c r="BY149" s="70">
        <f t="shared" si="104"/>
        <v>0</v>
      </c>
      <c r="BZ149" s="70">
        <f t="shared" si="104"/>
        <v>0</v>
      </c>
      <c r="CA149" s="70">
        <f t="shared" si="104"/>
        <v>0</v>
      </c>
      <c r="CB149" s="70">
        <f t="shared" si="104"/>
        <v>0</v>
      </c>
      <c r="CC149" s="70">
        <f t="shared" si="104"/>
        <v>0</v>
      </c>
      <c r="CD149" s="70">
        <f t="shared" si="104"/>
        <v>0</v>
      </c>
      <c r="CE149" s="70">
        <f t="shared" si="104"/>
        <v>0</v>
      </c>
      <c r="CF149" s="70">
        <f t="shared" si="104"/>
        <v>0</v>
      </c>
      <c r="CG149" s="71">
        <f>SUM(CG150:CG153)</f>
        <v>0</v>
      </c>
      <c r="CH149" s="8"/>
      <c r="CI149" s="19"/>
      <c r="CJ149" s="20"/>
      <c r="CM149" s="51">
        <f t="shared" si="101"/>
        <v>0</v>
      </c>
    </row>
    <row r="150" spans="1:96" ht="14.1" customHeight="1" x14ac:dyDescent="0.3">
      <c r="A150" s="52">
        <f t="shared" si="98"/>
        <v>150</v>
      </c>
      <c r="B150" s="69"/>
      <c r="C150" s="69"/>
      <c r="D150" s="69"/>
      <c r="E150" s="69"/>
      <c r="F150" s="74"/>
      <c r="G150" s="69" t="s">
        <v>37</v>
      </c>
      <c r="H150" s="88" t="str">
        <f>$H$78</f>
        <v xml:space="preserve">דרוג A- ומעלה </v>
      </c>
      <c r="I150" s="88"/>
      <c r="J150" s="59">
        <f t="shared" si="99"/>
        <v>0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1"/>
      <c r="CH150" s="8"/>
      <c r="CI150" s="19"/>
      <c r="CJ150" s="20"/>
      <c r="CM150" s="51">
        <f t="shared" si="101"/>
        <v>0</v>
      </c>
    </row>
    <row r="151" spans="1:96" ht="14.1" customHeight="1" x14ac:dyDescent="0.3">
      <c r="A151" s="52">
        <f t="shared" si="98"/>
        <v>151</v>
      </c>
      <c r="B151" s="69"/>
      <c r="C151" s="69"/>
      <c r="D151" s="69"/>
      <c r="E151" s="69"/>
      <c r="F151" s="74"/>
      <c r="G151" s="69" t="s">
        <v>50</v>
      </c>
      <c r="H151" s="88" t="str">
        <f>$H$79</f>
        <v>דרוג BBB- ועד BBB+</v>
      </c>
      <c r="I151" s="69"/>
      <c r="J151" s="59">
        <f t="shared" si="99"/>
        <v>0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1"/>
      <c r="CH151" s="8"/>
      <c r="CI151" s="19"/>
      <c r="CJ151" s="20"/>
      <c r="CM151" s="51">
        <f t="shared" si="101"/>
        <v>0</v>
      </c>
    </row>
    <row r="152" spans="1:96" ht="14.1" customHeight="1" x14ac:dyDescent="0.3">
      <c r="A152" s="52">
        <f t="shared" si="98"/>
        <v>152</v>
      </c>
      <c r="B152" s="69"/>
      <c r="C152" s="69"/>
      <c r="D152" s="69"/>
      <c r="E152" s="69"/>
      <c r="F152" s="74"/>
      <c r="G152" s="69" t="s">
        <v>39</v>
      </c>
      <c r="H152" s="69" t="str">
        <f>$H$68</f>
        <v xml:space="preserve">בדרוג נמוך מ- BBB- או לא מדורג עם בטוחה מספקת </v>
      </c>
      <c r="I152" s="69"/>
      <c r="J152" s="59">
        <f t="shared" si="99"/>
        <v>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1"/>
      <c r="CH152" s="8"/>
      <c r="CI152" s="19"/>
      <c r="CJ152" s="20"/>
      <c r="CM152" s="51"/>
    </row>
    <row r="153" spans="1:96" ht="14.1" customHeight="1" x14ac:dyDescent="0.3">
      <c r="A153" s="52">
        <f t="shared" si="98"/>
        <v>153</v>
      </c>
      <c r="B153" s="69"/>
      <c r="C153" s="69"/>
      <c r="D153" s="69"/>
      <c r="E153" s="69"/>
      <c r="F153" s="74"/>
      <c r="G153" s="69" t="s">
        <v>41</v>
      </c>
      <c r="H153" s="88" t="str">
        <f>H148</f>
        <v xml:space="preserve">דרוג נמוך מ- BBB- או לא מדורג </v>
      </c>
      <c r="I153" s="69"/>
      <c r="J153" s="59">
        <f t="shared" si="99"/>
        <v>0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1"/>
      <c r="CH153" s="8"/>
      <c r="CI153" s="94"/>
      <c r="CJ153" s="20"/>
      <c r="CM153" s="51">
        <f>IF(J153&gt;0,1,0)</f>
        <v>0</v>
      </c>
    </row>
    <row r="154" spans="1:96" ht="14.1" customHeight="1" x14ac:dyDescent="0.3">
      <c r="A154" s="52">
        <f t="shared" si="98"/>
        <v>154</v>
      </c>
      <c r="B154" s="74"/>
      <c r="C154" s="74"/>
      <c r="D154" s="74"/>
      <c r="E154" s="74"/>
      <c r="F154" s="74"/>
      <c r="G154" s="74"/>
      <c r="H154" s="74"/>
      <c r="I154" s="75"/>
      <c r="J154" s="7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8"/>
      <c r="CH154" s="8"/>
      <c r="CI154" s="19"/>
      <c r="CJ154" s="20"/>
      <c r="CM154" s="51">
        <f>IF(J154&gt;0,1,0)</f>
        <v>0</v>
      </c>
    </row>
    <row r="155" spans="1:96" ht="14.1" customHeight="1" x14ac:dyDescent="0.3">
      <c r="A155" s="52">
        <f t="shared" si="98"/>
        <v>155</v>
      </c>
      <c r="B155" s="69"/>
      <c r="C155" s="66"/>
      <c r="D155" s="53" t="s">
        <v>77</v>
      </c>
      <c r="E155" s="64" t="s">
        <v>78</v>
      </c>
      <c r="F155" s="65"/>
      <c r="G155" s="66"/>
      <c r="H155" s="66"/>
      <c r="I155" s="66"/>
      <c r="J155" s="59">
        <f t="shared" si="99"/>
        <v>4654157.7000000011</v>
      </c>
      <c r="K155" s="60">
        <f>SUM(K156,K166)</f>
        <v>0</v>
      </c>
      <c r="L155" s="60">
        <f t="shared" ref="L155:BW155" si="105">SUM(L156,L166)</f>
        <v>17930.2</v>
      </c>
      <c r="M155" s="60">
        <f t="shared" si="105"/>
        <v>530450.5</v>
      </c>
      <c r="N155" s="60">
        <f t="shared" si="105"/>
        <v>0</v>
      </c>
      <c r="O155" s="60">
        <f t="shared" si="105"/>
        <v>13846.720000000001</v>
      </c>
      <c r="P155" s="60">
        <f t="shared" si="105"/>
        <v>138804.22</v>
      </c>
      <c r="Q155" s="60">
        <f t="shared" si="105"/>
        <v>954946.04</v>
      </c>
      <c r="R155" s="60">
        <f t="shared" si="105"/>
        <v>0</v>
      </c>
      <c r="S155" s="60">
        <f t="shared" si="105"/>
        <v>0</v>
      </c>
      <c r="T155" s="60">
        <f t="shared" si="105"/>
        <v>219382.06</v>
      </c>
      <c r="U155" s="60">
        <f t="shared" si="105"/>
        <v>676981</v>
      </c>
      <c r="V155" s="60">
        <f t="shared" si="105"/>
        <v>0</v>
      </c>
      <c r="W155" s="60">
        <f t="shared" si="105"/>
        <v>0</v>
      </c>
      <c r="X155" s="60">
        <f t="shared" si="105"/>
        <v>0</v>
      </c>
      <c r="Y155" s="60">
        <f t="shared" si="105"/>
        <v>1292.02</v>
      </c>
      <c r="Z155" s="60">
        <f t="shared" si="105"/>
        <v>248400.91000000003</v>
      </c>
      <c r="AA155" s="60">
        <f t="shared" si="105"/>
        <v>304810.39</v>
      </c>
      <c r="AB155" s="60">
        <f t="shared" si="105"/>
        <v>0</v>
      </c>
      <c r="AC155" s="60">
        <f t="shared" si="105"/>
        <v>254472.28000000003</v>
      </c>
      <c r="AD155" s="60">
        <f t="shared" si="105"/>
        <v>628302.41999999993</v>
      </c>
      <c r="AE155" s="60">
        <f t="shared" si="105"/>
        <v>83045.600000000006</v>
      </c>
      <c r="AF155" s="60">
        <f t="shared" si="105"/>
        <v>29950.37</v>
      </c>
      <c r="AG155" s="60">
        <f t="shared" si="105"/>
        <v>15760.22</v>
      </c>
      <c r="AH155" s="60">
        <f t="shared" si="105"/>
        <v>22751.82</v>
      </c>
      <c r="AI155" s="60">
        <f t="shared" si="105"/>
        <v>4046.8500000000004</v>
      </c>
      <c r="AJ155" s="60">
        <f t="shared" si="105"/>
        <v>652.35</v>
      </c>
      <c r="AK155" s="60">
        <f t="shared" si="105"/>
        <v>355253.76000000001</v>
      </c>
      <c r="AL155" s="60">
        <f t="shared" si="105"/>
        <v>153077.97</v>
      </c>
      <c r="AM155" s="60">
        <f t="shared" si="105"/>
        <v>0</v>
      </c>
      <c r="AN155" s="60">
        <f t="shared" si="105"/>
        <v>0</v>
      </c>
      <c r="AO155" s="60">
        <f t="shared" si="105"/>
        <v>0</v>
      </c>
      <c r="AP155" s="60">
        <f t="shared" si="105"/>
        <v>0</v>
      </c>
      <c r="AQ155" s="60">
        <f t="shared" si="105"/>
        <v>0</v>
      </c>
      <c r="AR155" s="60">
        <f t="shared" si="105"/>
        <v>0</v>
      </c>
      <c r="AS155" s="60">
        <f t="shared" si="105"/>
        <v>0</v>
      </c>
      <c r="AT155" s="60">
        <f t="shared" si="105"/>
        <v>0</v>
      </c>
      <c r="AU155" s="60">
        <f t="shared" si="105"/>
        <v>0</v>
      </c>
      <c r="AV155" s="60">
        <f t="shared" si="105"/>
        <v>0</v>
      </c>
      <c r="AW155" s="60">
        <f t="shared" si="105"/>
        <v>0</v>
      </c>
      <c r="AX155" s="60">
        <f t="shared" si="105"/>
        <v>0</v>
      </c>
      <c r="AY155" s="60">
        <f t="shared" si="105"/>
        <v>0</v>
      </c>
      <c r="AZ155" s="60">
        <f t="shared" si="105"/>
        <v>0</v>
      </c>
      <c r="BA155" s="60">
        <f t="shared" si="105"/>
        <v>0</v>
      </c>
      <c r="BB155" s="60">
        <f t="shared" si="105"/>
        <v>0</v>
      </c>
      <c r="BC155" s="60">
        <f t="shared" si="105"/>
        <v>0</v>
      </c>
      <c r="BD155" s="60">
        <f t="shared" si="105"/>
        <v>0</v>
      </c>
      <c r="BE155" s="60">
        <f t="shared" si="105"/>
        <v>0</v>
      </c>
      <c r="BF155" s="60">
        <f t="shared" si="105"/>
        <v>0</v>
      </c>
      <c r="BG155" s="60">
        <f t="shared" si="105"/>
        <v>0</v>
      </c>
      <c r="BH155" s="60">
        <f t="shared" si="105"/>
        <v>0</v>
      </c>
      <c r="BI155" s="60">
        <f t="shared" si="105"/>
        <v>0</v>
      </c>
      <c r="BJ155" s="60">
        <f t="shared" si="105"/>
        <v>0</v>
      </c>
      <c r="BK155" s="60">
        <f t="shared" si="105"/>
        <v>0</v>
      </c>
      <c r="BL155" s="60">
        <f t="shared" si="105"/>
        <v>0</v>
      </c>
      <c r="BM155" s="60">
        <f t="shared" si="105"/>
        <v>0</v>
      </c>
      <c r="BN155" s="60">
        <f t="shared" si="105"/>
        <v>0</v>
      </c>
      <c r="BO155" s="60">
        <f t="shared" si="105"/>
        <v>0</v>
      </c>
      <c r="BP155" s="60">
        <f t="shared" si="105"/>
        <v>0</v>
      </c>
      <c r="BQ155" s="60">
        <f t="shared" si="105"/>
        <v>0</v>
      </c>
      <c r="BR155" s="60">
        <f t="shared" si="105"/>
        <v>0</v>
      </c>
      <c r="BS155" s="60">
        <f t="shared" si="105"/>
        <v>0</v>
      </c>
      <c r="BT155" s="60">
        <f t="shared" si="105"/>
        <v>0</v>
      </c>
      <c r="BU155" s="60">
        <f t="shared" si="105"/>
        <v>0</v>
      </c>
      <c r="BV155" s="60">
        <f t="shared" si="105"/>
        <v>0</v>
      </c>
      <c r="BW155" s="60">
        <f t="shared" si="105"/>
        <v>0</v>
      </c>
      <c r="BX155" s="60">
        <f t="shared" ref="BX155:CV155" si="106">SUM(BX156,BX166)</f>
        <v>0</v>
      </c>
      <c r="BY155" s="60">
        <f t="shared" si="106"/>
        <v>0</v>
      </c>
      <c r="BZ155" s="60">
        <f t="shared" si="106"/>
        <v>0</v>
      </c>
      <c r="CA155" s="60">
        <f t="shared" si="106"/>
        <v>0</v>
      </c>
      <c r="CB155" s="60">
        <f t="shared" si="106"/>
        <v>0</v>
      </c>
      <c r="CC155" s="60">
        <f t="shared" si="106"/>
        <v>0</v>
      </c>
      <c r="CD155" s="60">
        <f t="shared" si="106"/>
        <v>0</v>
      </c>
      <c r="CE155" s="60">
        <f t="shared" si="106"/>
        <v>0</v>
      </c>
      <c r="CF155" s="60">
        <f t="shared" si="106"/>
        <v>0</v>
      </c>
      <c r="CG155" s="61">
        <f>SUM(CG156,CG166)</f>
        <v>0</v>
      </c>
      <c r="CH155" s="8"/>
      <c r="CI155" s="19"/>
      <c r="CJ155" s="20"/>
      <c r="CM155" s="51">
        <v>1</v>
      </c>
    </row>
    <row r="156" spans="1:96" ht="14.1" customHeight="1" x14ac:dyDescent="0.3">
      <c r="A156" s="52">
        <f t="shared" si="98"/>
        <v>156</v>
      </c>
      <c r="B156" s="69"/>
      <c r="C156" s="69"/>
      <c r="D156" s="67"/>
      <c r="E156" s="67" t="s">
        <v>15</v>
      </c>
      <c r="F156" s="82" t="s">
        <v>14</v>
      </c>
      <c r="G156" s="69"/>
      <c r="H156" s="69"/>
      <c r="I156" s="69"/>
      <c r="J156" s="59">
        <f t="shared" si="99"/>
        <v>3704890.0000000005</v>
      </c>
      <c r="K156" s="60">
        <f>SUM(K157,K165)</f>
        <v>0</v>
      </c>
      <c r="L156" s="60">
        <f t="shared" ref="L156:BW156" si="107">SUM(L157,L165)</f>
        <v>13967.66</v>
      </c>
      <c r="M156" s="60">
        <f t="shared" si="107"/>
        <v>412852.28</v>
      </c>
      <c r="N156" s="60">
        <f t="shared" si="107"/>
        <v>0</v>
      </c>
      <c r="O156" s="60">
        <f t="shared" si="107"/>
        <v>9799.9500000000007</v>
      </c>
      <c r="P156" s="60">
        <f t="shared" si="107"/>
        <v>116903.26000000001</v>
      </c>
      <c r="Q156" s="60">
        <f t="shared" si="107"/>
        <v>737749.75</v>
      </c>
      <c r="R156" s="60">
        <f t="shared" si="107"/>
        <v>0</v>
      </c>
      <c r="S156" s="60">
        <f t="shared" si="107"/>
        <v>0</v>
      </c>
      <c r="T156" s="60">
        <f t="shared" si="107"/>
        <v>152285.12</v>
      </c>
      <c r="U156" s="60">
        <f t="shared" si="107"/>
        <v>456069.08000000007</v>
      </c>
      <c r="V156" s="60">
        <f t="shared" si="107"/>
        <v>0</v>
      </c>
      <c r="W156" s="60">
        <f t="shared" si="107"/>
        <v>0</v>
      </c>
      <c r="X156" s="60">
        <f t="shared" si="107"/>
        <v>0</v>
      </c>
      <c r="Y156" s="60">
        <f t="shared" si="107"/>
        <v>1022.02</v>
      </c>
      <c r="Z156" s="60">
        <f t="shared" si="107"/>
        <v>174404.93000000002</v>
      </c>
      <c r="AA156" s="60">
        <f t="shared" si="107"/>
        <v>224114.62</v>
      </c>
      <c r="AB156" s="60">
        <f t="shared" si="107"/>
        <v>0</v>
      </c>
      <c r="AC156" s="60">
        <f t="shared" si="107"/>
        <v>247475.99000000002</v>
      </c>
      <c r="AD156" s="60">
        <f t="shared" si="107"/>
        <v>602304.19999999995</v>
      </c>
      <c r="AE156" s="60">
        <f t="shared" si="107"/>
        <v>64034.5</v>
      </c>
      <c r="AF156" s="60">
        <f t="shared" si="107"/>
        <v>23203.1</v>
      </c>
      <c r="AG156" s="60">
        <f t="shared" si="107"/>
        <v>12073.619999999999</v>
      </c>
      <c r="AH156" s="60">
        <f t="shared" si="107"/>
        <v>17708.52</v>
      </c>
      <c r="AI156" s="60">
        <f t="shared" si="107"/>
        <v>4046.8500000000004</v>
      </c>
      <c r="AJ156" s="60">
        <f t="shared" si="107"/>
        <v>495.33000000000004</v>
      </c>
      <c r="AK156" s="60">
        <f t="shared" si="107"/>
        <v>303921.99</v>
      </c>
      <c r="AL156" s="60">
        <f t="shared" si="107"/>
        <v>130457.23000000001</v>
      </c>
      <c r="AM156" s="60">
        <f t="shared" si="107"/>
        <v>0</v>
      </c>
      <c r="AN156" s="60">
        <f t="shared" si="107"/>
        <v>0</v>
      </c>
      <c r="AO156" s="60">
        <f t="shared" si="107"/>
        <v>0</v>
      </c>
      <c r="AP156" s="60">
        <f t="shared" si="107"/>
        <v>0</v>
      </c>
      <c r="AQ156" s="60">
        <f t="shared" si="107"/>
        <v>0</v>
      </c>
      <c r="AR156" s="60">
        <f t="shared" si="107"/>
        <v>0</v>
      </c>
      <c r="AS156" s="60">
        <f t="shared" si="107"/>
        <v>0</v>
      </c>
      <c r="AT156" s="60">
        <f t="shared" si="107"/>
        <v>0</v>
      </c>
      <c r="AU156" s="60">
        <f t="shared" si="107"/>
        <v>0</v>
      </c>
      <c r="AV156" s="60">
        <f t="shared" si="107"/>
        <v>0</v>
      </c>
      <c r="AW156" s="60">
        <f t="shared" si="107"/>
        <v>0</v>
      </c>
      <c r="AX156" s="60">
        <f t="shared" si="107"/>
        <v>0</v>
      </c>
      <c r="AY156" s="60">
        <f t="shared" si="107"/>
        <v>0</v>
      </c>
      <c r="AZ156" s="60">
        <f t="shared" si="107"/>
        <v>0</v>
      </c>
      <c r="BA156" s="60">
        <f t="shared" si="107"/>
        <v>0</v>
      </c>
      <c r="BB156" s="60">
        <f t="shared" si="107"/>
        <v>0</v>
      </c>
      <c r="BC156" s="60">
        <f t="shared" si="107"/>
        <v>0</v>
      </c>
      <c r="BD156" s="60">
        <f t="shared" si="107"/>
        <v>0</v>
      </c>
      <c r="BE156" s="60">
        <f t="shared" si="107"/>
        <v>0</v>
      </c>
      <c r="BF156" s="60">
        <f t="shared" si="107"/>
        <v>0</v>
      </c>
      <c r="BG156" s="60">
        <f t="shared" si="107"/>
        <v>0</v>
      </c>
      <c r="BH156" s="60">
        <f t="shared" si="107"/>
        <v>0</v>
      </c>
      <c r="BI156" s="60">
        <f t="shared" si="107"/>
        <v>0</v>
      </c>
      <c r="BJ156" s="60">
        <f t="shared" si="107"/>
        <v>0</v>
      </c>
      <c r="BK156" s="60">
        <f t="shared" si="107"/>
        <v>0</v>
      </c>
      <c r="BL156" s="60">
        <f t="shared" si="107"/>
        <v>0</v>
      </c>
      <c r="BM156" s="60">
        <f t="shared" si="107"/>
        <v>0</v>
      </c>
      <c r="BN156" s="60">
        <f t="shared" si="107"/>
        <v>0</v>
      </c>
      <c r="BO156" s="60">
        <f t="shared" si="107"/>
        <v>0</v>
      </c>
      <c r="BP156" s="60">
        <f t="shared" si="107"/>
        <v>0</v>
      </c>
      <c r="BQ156" s="60">
        <f t="shared" si="107"/>
        <v>0</v>
      </c>
      <c r="BR156" s="60">
        <f t="shared" si="107"/>
        <v>0</v>
      </c>
      <c r="BS156" s="60">
        <f t="shared" si="107"/>
        <v>0</v>
      </c>
      <c r="BT156" s="60">
        <f t="shared" si="107"/>
        <v>0</v>
      </c>
      <c r="BU156" s="60">
        <f t="shared" si="107"/>
        <v>0</v>
      </c>
      <c r="BV156" s="60">
        <f t="shared" si="107"/>
        <v>0</v>
      </c>
      <c r="BW156" s="60">
        <f t="shared" si="107"/>
        <v>0</v>
      </c>
      <c r="BX156" s="60">
        <f t="shared" ref="BX156:CV156" si="108">SUM(BX157,BX165)</f>
        <v>0</v>
      </c>
      <c r="BY156" s="60">
        <f t="shared" si="108"/>
        <v>0</v>
      </c>
      <c r="BZ156" s="60">
        <f t="shared" si="108"/>
        <v>0</v>
      </c>
      <c r="CA156" s="60">
        <f t="shared" si="108"/>
        <v>0</v>
      </c>
      <c r="CB156" s="60">
        <f t="shared" si="108"/>
        <v>0</v>
      </c>
      <c r="CC156" s="60">
        <f t="shared" si="108"/>
        <v>0</v>
      </c>
      <c r="CD156" s="60">
        <f t="shared" si="108"/>
        <v>0</v>
      </c>
      <c r="CE156" s="60">
        <f t="shared" si="108"/>
        <v>0</v>
      </c>
      <c r="CF156" s="60">
        <f t="shared" si="108"/>
        <v>0</v>
      </c>
      <c r="CG156" s="61">
        <f>SUM(CG157,CG165)</f>
        <v>0</v>
      </c>
      <c r="CH156" s="8"/>
      <c r="CI156" s="19"/>
      <c r="CJ156" s="20"/>
      <c r="CM156" s="51">
        <f>IF(J156&gt;0,1,0)</f>
        <v>1</v>
      </c>
    </row>
    <row r="157" spans="1:96" s="51" customFormat="1" ht="14.1" customHeight="1" x14ac:dyDescent="0.3">
      <c r="A157" s="52">
        <f t="shared" si="98"/>
        <v>157</v>
      </c>
      <c r="B157" s="67"/>
      <c r="C157" s="67"/>
      <c r="D157" s="67"/>
      <c r="E157" s="67"/>
      <c r="F157" s="85" t="s">
        <v>35</v>
      </c>
      <c r="G157" s="86" t="s">
        <v>36</v>
      </c>
      <c r="H157" s="67"/>
      <c r="I157" s="67"/>
      <c r="J157" s="59">
        <f t="shared" si="99"/>
        <v>3476048.62</v>
      </c>
      <c r="K157" s="83">
        <f>SUM(K158,K162,K163,K164)</f>
        <v>0</v>
      </c>
      <c r="L157" s="83">
        <f t="shared" ref="L157:BW157" si="109">SUM(L158,L162,L163,L164)</f>
        <v>12818.03</v>
      </c>
      <c r="M157" s="83">
        <f t="shared" si="109"/>
        <v>339672.77</v>
      </c>
      <c r="N157" s="83">
        <f t="shared" si="109"/>
        <v>0</v>
      </c>
      <c r="O157" s="83">
        <f t="shared" si="109"/>
        <v>2287.11</v>
      </c>
      <c r="P157" s="83">
        <f t="shared" si="109"/>
        <v>111998.55</v>
      </c>
      <c r="Q157" s="83">
        <f t="shared" si="109"/>
        <v>629942.38</v>
      </c>
      <c r="R157" s="83">
        <f t="shared" si="109"/>
        <v>0</v>
      </c>
      <c r="S157" s="83">
        <f t="shared" si="109"/>
        <v>0</v>
      </c>
      <c r="T157" s="83">
        <f t="shared" si="109"/>
        <v>152285.12</v>
      </c>
      <c r="U157" s="83">
        <f t="shared" si="109"/>
        <v>456069.08000000007</v>
      </c>
      <c r="V157" s="83">
        <f t="shared" si="109"/>
        <v>0</v>
      </c>
      <c r="W157" s="83">
        <f t="shared" si="109"/>
        <v>0</v>
      </c>
      <c r="X157" s="83">
        <f t="shared" si="109"/>
        <v>0</v>
      </c>
      <c r="Y157" s="83">
        <f t="shared" si="109"/>
        <v>1022.02</v>
      </c>
      <c r="Z157" s="83">
        <f t="shared" si="109"/>
        <v>174404.93000000002</v>
      </c>
      <c r="AA157" s="83">
        <f t="shared" si="109"/>
        <v>224114.62</v>
      </c>
      <c r="AB157" s="83">
        <f t="shared" si="109"/>
        <v>0</v>
      </c>
      <c r="AC157" s="83">
        <f t="shared" si="109"/>
        <v>247475.99000000002</v>
      </c>
      <c r="AD157" s="83">
        <f t="shared" si="109"/>
        <v>602304.19999999995</v>
      </c>
      <c r="AE157" s="83">
        <f t="shared" si="109"/>
        <v>56051.72</v>
      </c>
      <c r="AF157" s="83">
        <f t="shared" si="109"/>
        <v>20249.75</v>
      </c>
      <c r="AG157" s="83">
        <f t="shared" si="109"/>
        <v>10012</v>
      </c>
      <c r="AH157" s="83">
        <f t="shared" si="109"/>
        <v>13343.02</v>
      </c>
      <c r="AI157" s="83">
        <f t="shared" si="109"/>
        <v>4046.8500000000004</v>
      </c>
      <c r="AJ157" s="83">
        <f t="shared" si="109"/>
        <v>495.33000000000004</v>
      </c>
      <c r="AK157" s="83">
        <f t="shared" si="109"/>
        <v>291353.94</v>
      </c>
      <c r="AL157" s="83">
        <f t="shared" si="109"/>
        <v>126101.21</v>
      </c>
      <c r="AM157" s="83">
        <f t="shared" si="109"/>
        <v>0</v>
      </c>
      <c r="AN157" s="83">
        <f t="shared" si="109"/>
        <v>0</v>
      </c>
      <c r="AO157" s="83">
        <f t="shared" si="109"/>
        <v>0</v>
      </c>
      <c r="AP157" s="83">
        <f t="shared" si="109"/>
        <v>0</v>
      </c>
      <c r="AQ157" s="83">
        <f t="shared" si="109"/>
        <v>0</v>
      </c>
      <c r="AR157" s="83">
        <f t="shared" si="109"/>
        <v>0</v>
      </c>
      <c r="AS157" s="83">
        <f t="shared" si="109"/>
        <v>0</v>
      </c>
      <c r="AT157" s="83">
        <f t="shared" si="109"/>
        <v>0</v>
      </c>
      <c r="AU157" s="83">
        <f t="shared" si="109"/>
        <v>0</v>
      </c>
      <c r="AV157" s="83">
        <f t="shared" si="109"/>
        <v>0</v>
      </c>
      <c r="AW157" s="83">
        <f t="shared" si="109"/>
        <v>0</v>
      </c>
      <c r="AX157" s="83">
        <f t="shared" si="109"/>
        <v>0</v>
      </c>
      <c r="AY157" s="83">
        <f t="shared" si="109"/>
        <v>0</v>
      </c>
      <c r="AZ157" s="83">
        <f t="shared" si="109"/>
        <v>0</v>
      </c>
      <c r="BA157" s="83">
        <f t="shared" si="109"/>
        <v>0</v>
      </c>
      <c r="BB157" s="83">
        <f t="shared" si="109"/>
        <v>0</v>
      </c>
      <c r="BC157" s="83">
        <f t="shared" si="109"/>
        <v>0</v>
      </c>
      <c r="BD157" s="83">
        <f t="shared" si="109"/>
        <v>0</v>
      </c>
      <c r="BE157" s="83">
        <f t="shared" si="109"/>
        <v>0</v>
      </c>
      <c r="BF157" s="83">
        <f t="shared" si="109"/>
        <v>0</v>
      </c>
      <c r="BG157" s="83">
        <f t="shared" si="109"/>
        <v>0</v>
      </c>
      <c r="BH157" s="83">
        <f t="shared" si="109"/>
        <v>0</v>
      </c>
      <c r="BI157" s="83">
        <f t="shared" si="109"/>
        <v>0</v>
      </c>
      <c r="BJ157" s="83">
        <f t="shared" si="109"/>
        <v>0</v>
      </c>
      <c r="BK157" s="83">
        <f t="shared" si="109"/>
        <v>0</v>
      </c>
      <c r="BL157" s="83">
        <f t="shared" si="109"/>
        <v>0</v>
      </c>
      <c r="BM157" s="83">
        <f t="shared" si="109"/>
        <v>0</v>
      </c>
      <c r="BN157" s="83">
        <f t="shared" si="109"/>
        <v>0</v>
      </c>
      <c r="BO157" s="83">
        <f t="shared" si="109"/>
        <v>0</v>
      </c>
      <c r="BP157" s="83">
        <f t="shared" si="109"/>
        <v>0</v>
      </c>
      <c r="BQ157" s="83">
        <f t="shared" si="109"/>
        <v>0</v>
      </c>
      <c r="BR157" s="83">
        <f t="shared" si="109"/>
        <v>0</v>
      </c>
      <c r="BS157" s="83">
        <f t="shared" si="109"/>
        <v>0</v>
      </c>
      <c r="BT157" s="83">
        <f t="shared" si="109"/>
        <v>0</v>
      </c>
      <c r="BU157" s="83">
        <f t="shared" si="109"/>
        <v>0</v>
      </c>
      <c r="BV157" s="83">
        <f t="shared" si="109"/>
        <v>0</v>
      </c>
      <c r="BW157" s="83">
        <f t="shared" si="109"/>
        <v>0</v>
      </c>
      <c r="BX157" s="83">
        <f t="shared" ref="BX157:CV157" si="110">SUM(BX158,BX162,BX163,BX164)</f>
        <v>0</v>
      </c>
      <c r="BY157" s="83">
        <f t="shared" si="110"/>
        <v>0</v>
      </c>
      <c r="BZ157" s="83">
        <f t="shared" si="110"/>
        <v>0</v>
      </c>
      <c r="CA157" s="83">
        <f t="shared" si="110"/>
        <v>0</v>
      </c>
      <c r="CB157" s="83">
        <f t="shared" si="110"/>
        <v>0</v>
      </c>
      <c r="CC157" s="83">
        <f t="shared" si="110"/>
        <v>0</v>
      </c>
      <c r="CD157" s="83">
        <f t="shared" si="110"/>
        <v>0</v>
      </c>
      <c r="CE157" s="83">
        <f t="shared" si="110"/>
        <v>0</v>
      </c>
      <c r="CF157" s="83">
        <f t="shared" si="110"/>
        <v>0</v>
      </c>
      <c r="CG157" s="84">
        <f>SUM(CG158,CG162,CG163,CG164)</f>
        <v>0</v>
      </c>
      <c r="CH157" s="58"/>
      <c r="CI157" s="10"/>
      <c r="CJ157" s="11"/>
      <c r="CM157" s="51">
        <f>IF(J157&gt;0,1,0)</f>
        <v>1</v>
      </c>
    </row>
    <row r="158" spans="1:96" ht="14.1" customHeight="1" x14ac:dyDescent="0.3">
      <c r="A158" s="52">
        <f t="shared" si="98"/>
        <v>158</v>
      </c>
      <c r="B158" s="69"/>
      <c r="C158" s="69"/>
      <c r="D158" s="69"/>
      <c r="E158" s="69"/>
      <c r="F158" s="74"/>
      <c r="G158" s="69" t="s">
        <v>37</v>
      </c>
      <c r="H158" s="88" t="str">
        <f>'[1]טופס 106 חודשי'!H158</f>
        <v>ת"א 35</v>
      </c>
      <c r="I158" s="69"/>
      <c r="J158" s="59">
        <f t="shared" si="99"/>
        <v>2022931.21</v>
      </c>
      <c r="K158" s="72">
        <f>SUM(K159:K161)</f>
        <v>0</v>
      </c>
      <c r="L158" s="72">
        <f t="shared" ref="L158:BW158" si="111">SUM(L159:L161)</f>
        <v>7928.39</v>
      </c>
      <c r="M158" s="72">
        <f t="shared" si="111"/>
        <v>186899.48</v>
      </c>
      <c r="N158" s="72">
        <f t="shared" si="111"/>
        <v>0</v>
      </c>
      <c r="O158" s="72">
        <f t="shared" si="111"/>
        <v>970.91</v>
      </c>
      <c r="P158" s="72">
        <f t="shared" si="111"/>
        <v>70523.199999999997</v>
      </c>
      <c r="Q158" s="72">
        <f t="shared" si="111"/>
        <v>406576.87</v>
      </c>
      <c r="R158" s="72">
        <f t="shared" si="111"/>
        <v>0</v>
      </c>
      <c r="S158" s="72">
        <f t="shared" si="111"/>
        <v>0</v>
      </c>
      <c r="T158" s="72">
        <f t="shared" si="111"/>
        <v>99432.04</v>
      </c>
      <c r="U158" s="72">
        <f t="shared" si="111"/>
        <v>312762.65000000002</v>
      </c>
      <c r="V158" s="72">
        <f t="shared" si="111"/>
        <v>0</v>
      </c>
      <c r="W158" s="72">
        <f t="shared" si="111"/>
        <v>0</v>
      </c>
      <c r="X158" s="72">
        <f t="shared" si="111"/>
        <v>0</v>
      </c>
      <c r="Y158" s="72">
        <f t="shared" si="111"/>
        <v>391.6</v>
      </c>
      <c r="Z158" s="72">
        <f t="shared" si="111"/>
        <v>111693.72</v>
      </c>
      <c r="AA158" s="72">
        <f t="shared" si="111"/>
        <v>151313.35999999999</v>
      </c>
      <c r="AB158" s="72">
        <f t="shared" si="111"/>
        <v>0</v>
      </c>
      <c r="AC158" s="72">
        <f t="shared" si="111"/>
        <v>131297.20000000001</v>
      </c>
      <c r="AD158" s="72">
        <f t="shared" si="111"/>
        <v>314066.8</v>
      </c>
      <c r="AE158" s="72">
        <f t="shared" si="111"/>
        <v>30082.98</v>
      </c>
      <c r="AF158" s="72">
        <f t="shared" si="111"/>
        <v>11334.94</v>
      </c>
      <c r="AG158" s="72">
        <f t="shared" si="111"/>
        <v>5561.27</v>
      </c>
      <c r="AH158" s="72">
        <f t="shared" si="111"/>
        <v>8443.93</v>
      </c>
      <c r="AI158" s="72">
        <f t="shared" si="111"/>
        <v>2760.15</v>
      </c>
      <c r="AJ158" s="72">
        <f t="shared" si="111"/>
        <v>0</v>
      </c>
      <c r="AK158" s="72">
        <f t="shared" si="111"/>
        <v>119434.26</v>
      </c>
      <c r="AL158" s="72">
        <f t="shared" si="111"/>
        <v>51457.46</v>
      </c>
      <c r="AM158" s="72">
        <f t="shared" si="111"/>
        <v>0</v>
      </c>
      <c r="AN158" s="72">
        <f t="shared" si="111"/>
        <v>0</v>
      </c>
      <c r="AO158" s="72">
        <f t="shared" si="111"/>
        <v>0</v>
      </c>
      <c r="AP158" s="72">
        <f t="shared" si="111"/>
        <v>0</v>
      </c>
      <c r="AQ158" s="72">
        <f t="shared" si="111"/>
        <v>0</v>
      </c>
      <c r="AR158" s="72">
        <f t="shared" si="111"/>
        <v>0</v>
      </c>
      <c r="AS158" s="72">
        <f t="shared" si="111"/>
        <v>0</v>
      </c>
      <c r="AT158" s="72">
        <f t="shared" si="111"/>
        <v>0</v>
      </c>
      <c r="AU158" s="72">
        <f t="shared" si="111"/>
        <v>0</v>
      </c>
      <c r="AV158" s="72">
        <f t="shared" si="111"/>
        <v>0</v>
      </c>
      <c r="AW158" s="72">
        <f t="shared" si="111"/>
        <v>0</v>
      </c>
      <c r="AX158" s="72">
        <f t="shared" si="111"/>
        <v>0</v>
      </c>
      <c r="AY158" s="72">
        <f t="shared" si="111"/>
        <v>0</v>
      </c>
      <c r="AZ158" s="72">
        <f t="shared" si="111"/>
        <v>0</v>
      </c>
      <c r="BA158" s="72">
        <f t="shared" si="111"/>
        <v>0</v>
      </c>
      <c r="BB158" s="72">
        <f t="shared" si="111"/>
        <v>0</v>
      </c>
      <c r="BC158" s="72">
        <f t="shared" si="111"/>
        <v>0</v>
      </c>
      <c r="BD158" s="72">
        <f t="shared" si="111"/>
        <v>0</v>
      </c>
      <c r="BE158" s="72">
        <f t="shared" si="111"/>
        <v>0</v>
      </c>
      <c r="BF158" s="72">
        <f t="shared" si="111"/>
        <v>0</v>
      </c>
      <c r="BG158" s="72">
        <f t="shared" si="111"/>
        <v>0</v>
      </c>
      <c r="BH158" s="72">
        <f t="shared" si="111"/>
        <v>0</v>
      </c>
      <c r="BI158" s="72">
        <f t="shared" si="111"/>
        <v>0</v>
      </c>
      <c r="BJ158" s="72">
        <f t="shared" si="111"/>
        <v>0</v>
      </c>
      <c r="BK158" s="72">
        <f t="shared" si="111"/>
        <v>0</v>
      </c>
      <c r="BL158" s="72">
        <f t="shared" si="111"/>
        <v>0</v>
      </c>
      <c r="BM158" s="72">
        <f t="shared" si="111"/>
        <v>0</v>
      </c>
      <c r="BN158" s="72">
        <f t="shared" si="111"/>
        <v>0</v>
      </c>
      <c r="BO158" s="72">
        <f t="shared" si="111"/>
        <v>0</v>
      </c>
      <c r="BP158" s="72">
        <f t="shared" si="111"/>
        <v>0</v>
      </c>
      <c r="BQ158" s="72">
        <f t="shared" si="111"/>
        <v>0</v>
      </c>
      <c r="BR158" s="72">
        <f t="shared" si="111"/>
        <v>0</v>
      </c>
      <c r="BS158" s="72">
        <f t="shared" si="111"/>
        <v>0</v>
      </c>
      <c r="BT158" s="72">
        <f t="shared" si="111"/>
        <v>0</v>
      </c>
      <c r="BU158" s="72">
        <f t="shared" si="111"/>
        <v>0</v>
      </c>
      <c r="BV158" s="72">
        <f t="shared" si="111"/>
        <v>0</v>
      </c>
      <c r="BW158" s="72">
        <f t="shared" si="111"/>
        <v>0</v>
      </c>
      <c r="BX158" s="72">
        <f t="shared" ref="BX158:CV158" si="112">SUM(BX159:BX161)</f>
        <v>0</v>
      </c>
      <c r="BY158" s="72">
        <f t="shared" si="112"/>
        <v>0</v>
      </c>
      <c r="BZ158" s="72">
        <f t="shared" si="112"/>
        <v>0</v>
      </c>
      <c r="CA158" s="72">
        <f t="shared" si="112"/>
        <v>0</v>
      </c>
      <c r="CB158" s="72">
        <f t="shared" si="112"/>
        <v>0</v>
      </c>
      <c r="CC158" s="72">
        <f t="shared" si="112"/>
        <v>0</v>
      </c>
      <c r="CD158" s="72">
        <f t="shared" si="112"/>
        <v>0</v>
      </c>
      <c r="CE158" s="72">
        <f t="shared" si="112"/>
        <v>0</v>
      </c>
      <c r="CF158" s="72">
        <f t="shared" si="112"/>
        <v>0</v>
      </c>
      <c r="CG158" s="73">
        <f>SUM(CG159:CG161)</f>
        <v>0</v>
      </c>
      <c r="CH158" s="8"/>
      <c r="CI158" s="19"/>
      <c r="CJ158" s="20"/>
      <c r="CM158" s="51">
        <f>IF(J158&gt;0,1,0)</f>
        <v>1</v>
      </c>
    </row>
    <row r="159" spans="1:96" ht="14.1" customHeight="1" x14ac:dyDescent="0.3">
      <c r="A159" s="52">
        <f t="shared" si="98"/>
        <v>159</v>
      </c>
      <c r="B159" s="69"/>
      <c r="C159" s="69"/>
      <c r="D159" s="69"/>
      <c r="E159" s="69"/>
      <c r="F159" s="74"/>
      <c r="G159" s="69"/>
      <c r="H159" s="69" t="s">
        <v>56</v>
      </c>
      <c r="I159" s="88" t="s">
        <v>79</v>
      </c>
      <c r="J159" s="59">
        <f t="shared" si="99"/>
        <v>2022931.21</v>
      </c>
      <c r="K159" s="70"/>
      <c r="L159" s="70">
        <v>7928.39</v>
      </c>
      <c r="M159" s="70">
        <v>186899.48</v>
      </c>
      <c r="N159" s="70"/>
      <c r="O159" s="70">
        <v>970.91</v>
      </c>
      <c r="P159" s="70">
        <v>70523.199999999997</v>
      </c>
      <c r="Q159" s="70">
        <v>406576.87</v>
      </c>
      <c r="R159" s="70"/>
      <c r="S159" s="70"/>
      <c r="T159" s="70">
        <v>99432.04</v>
      </c>
      <c r="U159" s="70">
        <v>312762.65000000002</v>
      </c>
      <c r="V159" s="70"/>
      <c r="W159" s="70"/>
      <c r="X159" s="70"/>
      <c r="Y159" s="70">
        <v>391.6</v>
      </c>
      <c r="Z159" s="70">
        <v>111693.72</v>
      </c>
      <c r="AA159" s="70">
        <v>151313.35999999999</v>
      </c>
      <c r="AB159" s="70"/>
      <c r="AC159" s="70">
        <v>131297.20000000001</v>
      </c>
      <c r="AD159" s="70">
        <v>314066.8</v>
      </c>
      <c r="AE159" s="70">
        <v>30082.98</v>
      </c>
      <c r="AF159" s="70">
        <v>11334.94</v>
      </c>
      <c r="AG159" s="70">
        <v>5561.27</v>
      </c>
      <c r="AH159" s="70">
        <v>8443.93</v>
      </c>
      <c r="AI159" s="70">
        <v>2760.15</v>
      </c>
      <c r="AJ159" s="70"/>
      <c r="AK159" s="70">
        <v>119434.26</v>
      </c>
      <c r="AL159" s="70">
        <v>51457.46</v>
      </c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1"/>
      <c r="CH159" s="8"/>
      <c r="CI159" s="19"/>
      <c r="CJ159" s="20"/>
      <c r="CM159" s="51">
        <f>IF(J159&gt;0,1,0)</f>
        <v>1</v>
      </c>
    </row>
    <row r="160" spans="1:96" ht="14.1" customHeight="1" x14ac:dyDescent="0.3">
      <c r="A160" s="52">
        <f t="shared" si="98"/>
        <v>160</v>
      </c>
      <c r="B160" s="69"/>
      <c r="C160" s="69"/>
      <c r="D160" s="69"/>
      <c r="E160" s="69"/>
      <c r="F160" s="74"/>
      <c r="G160" s="69"/>
      <c r="H160" s="69" t="s">
        <v>58</v>
      </c>
      <c r="I160" s="88" t="s">
        <v>80</v>
      </c>
      <c r="J160" s="59">
        <f t="shared" si="99"/>
        <v>0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1"/>
      <c r="CH160" s="8"/>
      <c r="CI160" s="19"/>
      <c r="CJ160" s="20"/>
      <c r="CM160" s="51"/>
      <c r="CQ160" s="95"/>
      <c r="CR160" s="88"/>
    </row>
    <row r="161" spans="1:91" ht="14.1" customHeight="1" x14ac:dyDescent="0.3">
      <c r="A161" s="52">
        <f t="shared" si="98"/>
        <v>161</v>
      </c>
      <c r="B161" s="69"/>
      <c r="C161" s="69"/>
      <c r="D161" s="69"/>
      <c r="E161" s="69"/>
      <c r="F161" s="74"/>
      <c r="G161" s="69"/>
      <c r="H161" s="69" t="s">
        <v>60</v>
      </c>
      <c r="I161" s="88" t="s">
        <v>81</v>
      </c>
      <c r="J161" s="59">
        <f t="shared" si="99"/>
        <v>0</v>
      </c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1"/>
      <c r="CH161" s="8"/>
      <c r="CI161" s="19"/>
      <c r="CJ161" s="20"/>
      <c r="CM161" s="51"/>
    </row>
    <row r="162" spans="1:91" ht="14.1" customHeight="1" x14ac:dyDescent="0.3">
      <c r="A162" s="52">
        <f t="shared" si="98"/>
        <v>162</v>
      </c>
      <c r="B162" s="69"/>
      <c r="C162" s="69"/>
      <c r="D162" s="69"/>
      <c r="E162" s="69"/>
      <c r="F162" s="74"/>
      <c r="G162" s="69" t="s">
        <v>50</v>
      </c>
      <c r="H162" s="88" t="str">
        <f>'[1]טופס 106 חודשי'!H162</f>
        <v>ת"א 90</v>
      </c>
      <c r="I162" s="69"/>
      <c r="J162" s="59">
        <f t="shared" si="99"/>
        <v>998256.30999999994</v>
      </c>
      <c r="K162" s="70"/>
      <c r="L162" s="70">
        <v>4255.55</v>
      </c>
      <c r="M162" s="70">
        <v>105157.56</v>
      </c>
      <c r="N162" s="70"/>
      <c r="O162" s="70"/>
      <c r="P162" s="70">
        <v>31579.15</v>
      </c>
      <c r="Q162" s="70">
        <v>155795.39000000001</v>
      </c>
      <c r="R162" s="70"/>
      <c r="S162" s="70"/>
      <c r="T162" s="70">
        <v>36606.400000000001</v>
      </c>
      <c r="U162" s="70">
        <v>112302.46</v>
      </c>
      <c r="V162" s="70"/>
      <c r="W162" s="70"/>
      <c r="X162" s="70"/>
      <c r="Y162" s="70"/>
      <c r="Z162" s="70">
        <v>47209.36</v>
      </c>
      <c r="AA162" s="70">
        <v>57334.04</v>
      </c>
      <c r="AB162" s="70"/>
      <c r="AC162" s="70">
        <v>87529.06</v>
      </c>
      <c r="AD162" s="70">
        <v>211073.88</v>
      </c>
      <c r="AE162" s="70">
        <v>18168.73</v>
      </c>
      <c r="AF162" s="70">
        <v>6178.47</v>
      </c>
      <c r="AG162" s="70">
        <v>2941.41</v>
      </c>
      <c r="AH162" s="70">
        <v>2475.5500000000002</v>
      </c>
      <c r="AI162" s="70">
        <v>1286.7</v>
      </c>
      <c r="AJ162" s="70">
        <v>454.55</v>
      </c>
      <c r="AK162" s="70">
        <v>86177.22</v>
      </c>
      <c r="AL162" s="70">
        <v>31730.83</v>
      </c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1"/>
      <c r="CH162" s="8"/>
      <c r="CI162" s="19"/>
      <c r="CJ162" s="20"/>
      <c r="CM162" s="51">
        <f t="shared" ref="CM162:CM167" si="113">IF(J162&gt;0,1,0)</f>
        <v>1</v>
      </c>
    </row>
    <row r="163" spans="1:91" ht="14.1" customHeight="1" x14ac:dyDescent="0.3">
      <c r="A163" s="52">
        <f t="shared" si="98"/>
        <v>163</v>
      </c>
      <c r="B163" s="69"/>
      <c r="C163" s="69"/>
      <c r="D163" s="69"/>
      <c r="E163" s="69"/>
      <c r="F163" s="74"/>
      <c r="G163" s="69" t="s">
        <v>39</v>
      </c>
      <c r="H163" s="88" t="s">
        <v>82</v>
      </c>
      <c r="I163" s="69"/>
      <c r="J163" s="59">
        <f t="shared" si="99"/>
        <v>454861.10000000009</v>
      </c>
      <c r="K163" s="70"/>
      <c r="L163" s="70">
        <v>634.09</v>
      </c>
      <c r="M163" s="70">
        <v>47615.73</v>
      </c>
      <c r="N163" s="70"/>
      <c r="O163" s="70">
        <v>1316.2</v>
      </c>
      <c r="P163" s="70">
        <v>9896.2000000000007</v>
      </c>
      <c r="Q163" s="70">
        <v>67570.12</v>
      </c>
      <c r="R163" s="70"/>
      <c r="S163" s="70"/>
      <c r="T163" s="70">
        <v>16246.68</v>
      </c>
      <c r="U163" s="70">
        <v>31003.97</v>
      </c>
      <c r="V163" s="70"/>
      <c r="W163" s="70"/>
      <c r="X163" s="70"/>
      <c r="Y163" s="70">
        <v>630.41999999999996</v>
      </c>
      <c r="Z163" s="70">
        <v>15501.85</v>
      </c>
      <c r="AA163" s="70">
        <v>15467.22</v>
      </c>
      <c r="AB163" s="70"/>
      <c r="AC163" s="70">
        <v>28649.73</v>
      </c>
      <c r="AD163" s="70">
        <v>77163.520000000004</v>
      </c>
      <c r="AE163" s="70">
        <v>7800.01</v>
      </c>
      <c r="AF163" s="70">
        <v>2736.34</v>
      </c>
      <c r="AG163" s="70">
        <v>1509.32</v>
      </c>
      <c r="AH163" s="70">
        <v>2423.54</v>
      </c>
      <c r="AI163" s="70"/>
      <c r="AJ163" s="70">
        <v>40.78</v>
      </c>
      <c r="AK163" s="70">
        <v>85742.46</v>
      </c>
      <c r="AL163" s="70">
        <v>42912.92</v>
      </c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1"/>
      <c r="CH163" s="8"/>
      <c r="CI163" s="19"/>
      <c r="CJ163" s="20"/>
      <c r="CM163" s="51">
        <f t="shared" si="113"/>
        <v>1</v>
      </c>
    </row>
    <row r="164" spans="1:91" s="51" customFormat="1" ht="14.1" customHeight="1" x14ac:dyDescent="0.3">
      <c r="A164" s="52">
        <f t="shared" si="98"/>
        <v>164</v>
      </c>
      <c r="B164" s="69"/>
      <c r="C164" s="69"/>
      <c r="D164" s="69"/>
      <c r="E164" s="69"/>
      <c r="F164" s="74"/>
      <c r="G164" s="69" t="s">
        <v>41</v>
      </c>
      <c r="H164" s="88" t="s">
        <v>83</v>
      </c>
      <c r="I164" s="69"/>
      <c r="J164" s="59">
        <f t="shared" si="99"/>
        <v>0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1"/>
      <c r="CH164" s="58"/>
      <c r="CI164" s="10"/>
      <c r="CJ164" s="11"/>
      <c r="CM164" s="51">
        <f t="shared" si="113"/>
        <v>0</v>
      </c>
    </row>
    <row r="165" spans="1:91" s="51" customFormat="1" ht="14.1" customHeight="1" x14ac:dyDescent="0.3">
      <c r="A165" s="52">
        <f t="shared" si="98"/>
        <v>165</v>
      </c>
      <c r="B165" s="67"/>
      <c r="C165" s="67"/>
      <c r="D165" s="67"/>
      <c r="E165" s="67"/>
      <c r="F165" s="85" t="s">
        <v>47</v>
      </c>
      <c r="G165" s="86" t="s">
        <v>48</v>
      </c>
      <c r="H165" s="67"/>
      <c r="I165" s="67"/>
      <c r="J165" s="59">
        <f t="shared" si="99"/>
        <v>228841.37999999998</v>
      </c>
      <c r="K165" s="89"/>
      <c r="L165" s="89">
        <v>1149.6300000000001</v>
      </c>
      <c r="M165" s="89">
        <v>73179.509999999995</v>
      </c>
      <c r="N165" s="89"/>
      <c r="O165" s="89">
        <v>7512.84</v>
      </c>
      <c r="P165" s="89">
        <v>4904.71</v>
      </c>
      <c r="Q165" s="89">
        <v>107807.37</v>
      </c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>
        <v>7982.78</v>
      </c>
      <c r="AF165" s="89">
        <v>2953.35</v>
      </c>
      <c r="AG165" s="89">
        <v>2061.62</v>
      </c>
      <c r="AH165" s="89">
        <v>4365.5</v>
      </c>
      <c r="AI165" s="89"/>
      <c r="AJ165" s="89"/>
      <c r="AK165" s="89">
        <v>12568.05</v>
      </c>
      <c r="AL165" s="89">
        <v>4356.0200000000004</v>
      </c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90"/>
      <c r="CH165" s="58"/>
      <c r="CI165" s="10"/>
      <c r="CJ165" s="11"/>
      <c r="CM165" s="51">
        <f t="shared" si="113"/>
        <v>1</v>
      </c>
    </row>
    <row r="166" spans="1:91" s="51" customFormat="1" ht="14.1" customHeight="1" x14ac:dyDescent="0.3">
      <c r="A166" s="52">
        <f t="shared" si="98"/>
        <v>166</v>
      </c>
      <c r="B166" s="67"/>
      <c r="C166" s="67"/>
      <c r="D166" s="67"/>
      <c r="E166" s="67" t="s">
        <v>17</v>
      </c>
      <c r="F166" s="92" t="s">
        <v>30</v>
      </c>
      <c r="G166" s="67"/>
      <c r="H166" s="67"/>
      <c r="I166" s="67"/>
      <c r="J166" s="59">
        <f t="shared" si="99"/>
        <v>949267.70000000007</v>
      </c>
      <c r="K166" s="83">
        <f>SUM(K167,K171)</f>
        <v>0</v>
      </c>
      <c r="L166" s="83">
        <f t="shared" ref="L166:BW166" si="114">SUM(L167,L171)</f>
        <v>3962.54</v>
      </c>
      <c r="M166" s="83">
        <f t="shared" si="114"/>
        <v>117598.21999999999</v>
      </c>
      <c r="N166" s="83">
        <f t="shared" si="114"/>
        <v>0</v>
      </c>
      <c r="O166" s="83">
        <f t="shared" si="114"/>
        <v>4046.77</v>
      </c>
      <c r="P166" s="83">
        <f t="shared" si="114"/>
        <v>21900.960000000003</v>
      </c>
      <c r="Q166" s="83">
        <f t="shared" si="114"/>
        <v>217196.29</v>
      </c>
      <c r="R166" s="83">
        <f t="shared" si="114"/>
        <v>0</v>
      </c>
      <c r="S166" s="83">
        <f t="shared" si="114"/>
        <v>0</v>
      </c>
      <c r="T166" s="83">
        <f t="shared" si="114"/>
        <v>67096.94</v>
      </c>
      <c r="U166" s="83">
        <f t="shared" si="114"/>
        <v>220911.91999999998</v>
      </c>
      <c r="V166" s="83">
        <f t="shared" si="114"/>
        <v>0</v>
      </c>
      <c r="W166" s="83">
        <f t="shared" si="114"/>
        <v>0</v>
      </c>
      <c r="X166" s="83">
        <f t="shared" si="114"/>
        <v>0</v>
      </c>
      <c r="Y166" s="83">
        <f t="shared" si="114"/>
        <v>270</v>
      </c>
      <c r="Z166" s="83">
        <f t="shared" si="114"/>
        <v>73995.98000000001</v>
      </c>
      <c r="AA166" s="83">
        <f t="shared" si="114"/>
        <v>80695.76999999999</v>
      </c>
      <c r="AB166" s="83">
        <f t="shared" si="114"/>
        <v>0</v>
      </c>
      <c r="AC166" s="83">
        <f t="shared" si="114"/>
        <v>6996.2899999999991</v>
      </c>
      <c r="AD166" s="83">
        <f t="shared" si="114"/>
        <v>25998.22</v>
      </c>
      <c r="AE166" s="83">
        <f t="shared" si="114"/>
        <v>19011.099999999999</v>
      </c>
      <c r="AF166" s="83">
        <f t="shared" si="114"/>
        <v>6747.27</v>
      </c>
      <c r="AG166" s="83">
        <f t="shared" si="114"/>
        <v>3686.6000000000004</v>
      </c>
      <c r="AH166" s="83">
        <f t="shared" si="114"/>
        <v>5043.2999999999993</v>
      </c>
      <c r="AI166" s="83">
        <f t="shared" si="114"/>
        <v>0</v>
      </c>
      <c r="AJ166" s="83">
        <f t="shared" si="114"/>
        <v>157.01999999999998</v>
      </c>
      <c r="AK166" s="83">
        <f t="shared" si="114"/>
        <v>51331.770000000004</v>
      </c>
      <c r="AL166" s="83">
        <f t="shared" si="114"/>
        <v>22620.74</v>
      </c>
      <c r="AM166" s="83">
        <f t="shared" si="114"/>
        <v>0</v>
      </c>
      <c r="AN166" s="83">
        <f t="shared" si="114"/>
        <v>0</v>
      </c>
      <c r="AO166" s="83">
        <f t="shared" si="114"/>
        <v>0</v>
      </c>
      <c r="AP166" s="83">
        <f t="shared" si="114"/>
        <v>0</v>
      </c>
      <c r="AQ166" s="83">
        <f t="shared" si="114"/>
        <v>0</v>
      </c>
      <c r="AR166" s="83">
        <f t="shared" si="114"/>
        <v>0</v>
      </c>
      <c r="AS166" s="83">
        <f t="shared" si="114"/>
        <v>0</v>
      </c>
      <c r="AT166" s="83">
        <f t="shared" si="114"/>
        <v>0</v>
      </c>
      <c r="AU166" s="83">
        <f t="shared" si="114"/>
        <v>0</v>
      </c>
      <c r="AV166" s="83">
        <f t="shared" si="114"/>
        <v>0</v>
      </c>
      <c r="AW166" s="83">
        <f t="shared" si="114"/>
        <v>0</v>
      </c>
      <c r="AX166" s="83">
        <f t="shared" si="114"/>
        <v>0</v>
      </c>
      <c r="AY166" s="83">
        <f t="shared" si="114"/>
        <v>0</v>
      </c>
      <c r="AZ166" s="83">
        <f t="shared" si="114"/>
        <v>0</v>
      </c>
      <c r="BA166" s="83">
        <f t="shared" si="114"/>
        <v>0</v>
      </c>
      <c r="BB166" s="83">
        <f t="shared" si="114"/>
        <v>0</v>
      </c>
      <c r="BC166" s="83">
        <f t="shared" si="114"/>
        <v>0</v>
      </c>
      <c r="BD166" s="83">
        <f t="shared" si="114"/>
        <v>0</v>
      </c>
      <c r="BE166" s="83">
        <f t="shared" si="114"/>
        <v>0</v>
      </c>
      <c r="BF166" s="83">
        <f t="shared" si="114"/>
        <v>0</v>
      </c>
      <c r="BG166" s="83">
        <f t="shared" si="114"/>
        <v>0</v>
      </c>
      <c r="BH166" s="83">
        <f t="shared" si="114"/>
        <v>0</v>
      </c>
      <c r="BI166" s="83">
        <f t="shared" si="114"/>
        <v>0</v>
      </c>
      <c r="BJ166" s="83">
        <f t="shared" si="114"/>
        <v>0</v>
      </c>
      <c r="BK166" s="83">
        <f t="shared" si="114"/>
        <v>0</v>
      </c>
      <c r="BL166" s="83">
        <f t="shared" si="114"/>
        <v>0</v>
      </c>
      <c r="BM166" s="83">
        <f t="shared" si="114"/>
        <v>0</v>
      </c>
      <c r="BN166" s="83">
        <f t="shared" si="114"/>
        <v>0</v>
      </c>
      <c r="BO166" s="83">
        <f t="shared" si="114"/>
        <v>0</v>
      </c>
      <c r="BP166" s="83">
        <f t="shared" si="114"/>
        <v>0</v>
      </c>
      <c r="BQ166" s="83">
        <f t="shared" si="114"/>
        <v>0</v>
      </c>
      <c r="BR166" s="83">
        <f t="shared" si="114"/>
        <v>0</v>
      </c>
      <c r="BS166" s="83">
        <f t="shared" si="114"/>
        <v>0</v>
      </c>
      <c r="BT166" s="83">
        <f t="shared" si="114"/>
        <v>0</v>
      </c>
      <c r="BU166" s="83">
        <f t="shared" si="114"/>
        <v>0</v>
      </c>
      <c r="BV166" s="83">
        <f t="shared" si="114"/>
        <v>0</v>
      </c>
      <c r="BW166" s="83">
        <f t="shared" si="114"/>
        <v>0</v>
      </c>
      <c r="BX166" s="83">
        <f t="shared" ref="BX166:CV166" si="115">SUM(BX167,BX171)</f>
        <v>0</v>
      </c>
      <c r="BY166" s="83">
        <f t="shared" si="115"/>
        <v>0</v>
      </c>
      <c r="BZ166" s="83">
        <f t="shared" si="115"/>
        <v>0</v>
      </c>
      <c r="CA166" s="83">
        <f t="shared" si="115"/>
        <v>0</v>
      </c>
      <c r="CB166" s="83">
        <f t="shared" si="115"/>
        <v>0</v>
      </c>
      <c r="CC166" s="83">
        <f t="shared" si="115"/>
        <v>0</v>
      </c>
      <c r="CD166" s="83">
        <f t="shared" si="115"/>
        <v>0</v>
      </c>
      <c r="CE166" s="83">
        <f t="shared" si="115"/>
        <v>0</v>
      </c>
      <c r="CF166" s="83">
        <f t="shared" si="115"/>
        <v>0</v>
      </c>
      <c r="CG166" s="84">
        <f>SUM(CG167,CG171)</f>
        <v>0</v>
      </c>
      <c r="CH166" s="58"/>
      <c r="CI166" s="10"/>
      <c r="CJ166" s="11"/>
      <c r="CM166" s="51">
        <f t="shared" si="113"/>
        <v>1</v>
      </c>
    </row>
    <row r="167" spans="1:91" ht="14.1" customHeight="1" x14ac:dyDescent="0.3">
      <c r="A167" s="52">
        <f t="shared" si="98"/>
        <v>167</v>
      </c>
      <c r="B167" s="67"/>
      <c r="C167" s="67"/>
      <c r="D167" s="67"/>
      <c r="E167" s="67"/>
      <c r="F167" s="85" t="s">
        <v>35</v>
      </c>
      <c r="G167" s="86" t="s">
        <v>36</v>
      </c>
      <c r="H167" s="67"/>
      <c r="I167" s="67"/>
      <c r="J167" s="59">
        <f t="shared" si="99"/>
        <v>877766.01000000013</v>
      </c>
      <c r="K167" s="83">
        <f>SUM(K168:K170)</f>
        <v>0</v>
      </c>
      <c r="L167" s="83">
        <f t="shared" ref="L167:BW167" si="116">SUM(L168:L170)</f>
        <v>3893.75</v>
      </c>
      <c r="M167" s="83">
        <f t="shared" si="116"/>
        <v>96783.739999999991</v>
      </c>
      <c r="N167" s="83">
        <f t="shared" si="116"/>
        <v>0</v>
      </c>
      <c r="O167" s="83">
        <f t="shared" si="116"/>
        <v>0</v>
      </c>
      <c r="P167" s="83">
        <f t="shared" si="116"/>
        <v>20049.440000000002</v>
      </c>
      <c r="Q167" s="83">
        <f t="shared" si="116"/>
        <v>179375.08000000002</v>
      </c>
      <c r="R167" s="83">
        <f t="shared" si="116"/>
        <v>0</v>
      </c>
      <c r="S167" s="83">
        <f t="shared" si="116"/>
        <v>0</v>
      </c>
      <c r="T167" s="83">
        <f t="shared" si="116"/>
        <v>67096.94</v>
      </c>
      <c r="U167" s="83">
        <f t="shared" si="116"/>
        <v>220911.91999999998</v>
      </c>
      <c r="V167" s="83">
        <f t="shared" si="116"/>
        <v>0</v>
      </c>
      <c r="W167" s="83">
        <f t="shared" si="116"/>
        <v>0</v>
      </c>
      <c r="X167" s="83">
        <f t="shared" si="116"/>
        <v>0</v>
      </c>
      <c r="Y167" s="83">
        <f t="shared" si="116"/>
        <v>270</v>
      </c>
      <c r="Z167" s="83">
        <f t="shared" si="116"/>
        <v>73995.98000000001</v>
      </c>
      <c r="AA167" s="83">
        <f t="shared" si="116"/>
        <v>80695.76999999999</v>
      </c>
      <c r="AB167" s="83">
        <f t="shared" si="116"/>
        <v>0</v>
      </c>
      <c r="AC167" s="83">
        <f t="shared" si="116"/>
        <v>6996.2899999999991</v>
      </c>
      <c r="AD167" s="83">
        <f t="shared" si="116"/>
        <v>25998.22</v>
      </c>
      <c r="AE167" s="83">
        <f t="shared" si="116"/>
        <v>15609.17</v>
      </c>
      <c r="AF167" s="83">
        <f t="shared" si="116"/>
        <v>5550.6200000000008</v>
      </c>
      <c r="AG167" s="83">
        <f t="shared" si="116"/>
        <v>2794.13</v>
      </c>
      <c r="AH167" s="83">
        <f t="shared" si="116"/>
        <v>3635.43</v>
      </c>
      <c r="AI167" s="83">
        <f t="shared" si="116"/>
        <v>0</v>
      </c>
      <c r="AJ167" s="83">
        <f t="shared" si="116"/>
        <v>157.01999999999998</v>
      </c>
      <c r="AK167" s="83">
        <f t="shared" si="116"/>
        <v>51331.770000000004</v>
      </c>
      <c r="AL167" s="83">
        <f t="shared" si="116"/>
        <v>22620.74</v>
      </c>
      <c r="AM167" s="83">
        <f t="shared" si="116"/>
        <v>0</v>
      </c>
      <c r="AN167" s="83">
        <f t="shared" si="116"/>
        <v>0</v>
      </c>
      <c r="AO167" s="83">
        <f t="shared" si="116"/>
        <v>0</v>
      </c>
      <c r="AP167" s="83">
        <f t="shared" si="116"/>
        <v>0</v>
      </c>
      <c r="AQ167" s="83">
        <f t="shared" si="116"/>
        <v>0</v>
      </c>
      <c r="AR167" s="83">
        <f t="shared" si="116"/>
        <v>0</v>
      </c>
      <c r="AS167" s="83">
        <f t="shared" si="116"/>
        <v>0</v>
      </c>
      <c r="AT167" s="83">
        <f t="shared" si="116"/>
        <v>0</v>
      </c>
      <c r="AU167" s="83">
        <f t="shared" si="116"/>
        <v>0</v>
      </c>
      <c r="AV167" s="83">
        <f t="shared" si="116"/>
        <v>0</v>
      </c>
      <c r="AW167" s="83">
        <f t="shared" si="116"/>
        <v>0</v>
      </c>
      <c r="AX167" s="83">
        <f t="shared" si="116"/>
        <v>0</v>
      </c>
      <c r="AY167" s="83">
        <f t="shared" si="116"/>
        <v>0</v>
      </c>
      <c r="AZ167" s="83">
        <f t="shared" si="116"/>
        <v>0</v>
      </c>
      <c r="BA167" s="83">
        <f t="shared" si="116"/>
        <v>0</v>
      </c>
      <c r="BB167" s="83">
        <f t="shared" si="116"/>
        <v>0</v>
      </c>
      <c r="BC167" s="83">
        <f t="shared" si="116"/>
        <v>0</v>
      </c>
      <c r="BD167" s="83">
        <f t="shared" si="116"/>
        <v>0</v>
      </c>
      <c r="BE167" s="83">
        <f t="shared" si="116"/>
        <v>0</v>
      </c>
      <c r="BF167" s="83">
        <f t="shared" si="116"/>
        <v>0</v>
      </c>
      <c r="BG167" s="83">
        <f t="shared" si="116"/>
        <v>0</v>
      </c>
      <c r="BH167" s="83">
        <f t="shared" si="116"/>
        <v>0</v>
      </c>
      <c r="BI167" s="83">
        <f t="shared" si="116"/>
        <v>0</v>
      </c>
      <c r="BJ167" s="83">
        <f t="shared" si="116"/>
        <v>0</v>
      </c>
      <c r="BK167" s="83">
        <f t="shared" si="116"/>
        <v>0</v>
      </c>
      <c r="BL167" s="83">
        <f t="shared" si="116"/>
        <v>0</v>
      </c>
      <c r="BM167" s="83">
        <f t="shared" si="116"/>
        <v>0</v>
      </c>
      <c r="BN167" s="83">
        <f t="shared" si="116"/>
        <v>0</v>
      </c>
      <c r="BO167" s="83">
        <f t="shared" si="116"/>
        <v>0</v>
      </c>
      <c r="BP167" s="83">
        <f t="shared" si="116"/>
        <v>0</v>
      </c>
      <c r="BQ167" s="83">
        <f t="shared" si="116"/>
        <v>0</v>
      </c>
      <c r="BR167" s="83">
        <f t="shared" si="116"/>
        <v>0</v>
      </c>
      <c r="BS167" s="83">
        <f t="shared" si="116"/>
        <v>0</v>
      </c>
      <c r="BT167" s="83">
        <f t="shared" si="116"/>
        <v>0</v>
      </c>
      <c r="BU167" s="83">
        <f t="shared" si="116"/>
        <v>0</v>
      </c>
      <c r="BV167" s="83">
        <f t="shared" si="116"/>
        <v>0</v>
      </c>
      <c r="BW167" s="83">
        <f t="shared" si="116"/>
        <v>0</v>
      </c>
      <c r="BX167" s="83">
        <f t="shared" ref="BX167:CV167" si="117">SUM(BX168:BX170)</f>
        <v>0</v>
      </c>
      <c r="BY167" s="83">
        <f t="shared" si="117"/>
        <v>0</v>
      </c>
      <c r="BZ167" s="83">
        <f t="shared" si="117"/>
        <v>0</v>
      </c>
      <c r="CA167" s="83">
        <f t="shared" si="117"/>
        <v>0</v>
      </c>
      <c r="CB167" s="83">
        <f t="shared" si="117"/>
        <v>0</v>
      </c>
      <c r="CC167" s="83">
        <f t="shared" si="117"/>
        <v>0</v>
      </c>
      <c r="CD167" s="83">
        <f t="shared" si="117"/>
        <v>0</v>
      </c>
      <c r="CE167" s="83">
        <f t="shared" si="117"/>
        <v>0</v>
      </c>
      <c r="CF167" s="83">
        <f t="shared" si="117"/>
        <v>0</v>
      </c>
      <c r="CG167" s="84">
        <f>SUM(CG168:CG170)</f>
        <v>0</v>
      </c>
      <c r="CH167" s="8"/>
      <c r="CI167" s="19"/>
      <c r="CJ167" s="20"/>
      <c r="CM167" s="51">
        <f t="shared" si="113"/>
        <v>1</v>
      </c>
    </row>
    <row r="168" spans="1:91" s="81" customFormat="1" ht="14.1" customHeight="1" x14ac:dyDescent="0.3">
      <c r="A168" s="52">
        <f t="shared" si="98"/>
        <v>168</v>
      </c>
      <c r="B168" s="69"/>
      <c r="C168" s="69"/>
      <c r="D168" s="69"/>
      <c r="E168" s="69"/>
      <c r="F168" s="74"/>
      <c r="G168" s="69" t="s">
        <v>37</v>
      </c>
      <c r="H168" s="69" t="s">
        <v>84</v>
      </c>
      <c r="I168" s="69"/>
      <c r="J168" s="59">
        <f t="shared" si="99"/>
        <v>316014.33</v>
      </c>
      <c r="K168" s="70"/>
      <c r="L168" s="70">
        <v>1740.64</v>
      </c>
      <c r="M168" s="70">
        <v>43131.72</v>
      </c>
      <c r="N168" s="70"/>
      <c r="O168" s="70"/>
      <c r="P168" s="70">
        <v>9402.16</v>
      </c>
      <c r="Q168" s="70">
        <v>65350.81</v>
      </c>
      <c r="R168" s="70"/>
      <c r="S168" s="70"/>
      <c r="T168" s="70">
        <v>15399.47</v>
      </c>
      <c r="U168" s="70">
        <v>51237.33</v>
      </c>
      <c r="V168" s="70"/>
      <c r="W168" s="70"/>
      <c r="X168" s="70"/>
      <c r="Y168" s="70"/>
      <c r="Z168" s="70">
        <v>34186.86</v>
      </c>
      <c r="AA168" s="70">
        <v>31894.6</v>
      </c>
      <c r="AB168" s="70"/>
      <c r="AC168" s="70">
        <v>4772.4799999999996</v>
      </c>
      <c r="AD168" s="70">
        <v>18659.66</v>
      </c>
      <c r="AE168" s="70">
        <v>6570.41</v>
      </c>
      <c r="AF168" s="70">
        <v>2257.09</v>
      </c>
      <c r="AG168" s="70">
        <v>1263.6300000000001</v>
      </c>
      <c r="AH168" s="70">
        <v>1126.96</v>
      </c>
      <c r="AI168" s="70"/>
      <c r="AJ168" s="70">
        <v>70.7</v>
      </c>
      <c r="AK168" s="70">
        <v>20119.11</v>
      </c>
      <c r="AL168" s="70">
        <v>8830.7000000000007</v>
      </c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1"/>
      <c r="CH168" s="58"/>
      <c r="CI168" s="10"/>
      <c r="CJ168" s="80"/>
    </row>
    <row r="169" spans="1:91" ht="14.1" customHeight="1" x14ac:dyDescent="0.3">
      <c r="A169" s="52">
        <f t="shared" si="98"/>
        <v>169</v>
      </c>
      <c r="B169" s="69"/>
      <c r="C169" s="69"/>
      <c r="D169" s="69"/>
      <c r="E169" s="69"/>
      <c r="F169" s="74"/>
      <c r="G169" s="69" t="s">
        <v>50</v>
      </c>
      <c r="H169" s="69" t="s">
        <v>85</v>
      </c>
      <c r="I169" s="69"/>
      <c r="J169" s="59">
        <f t="shared" si="99"/>
        <v>561751.68000000005</v>
      </c>
      <c r="K169" s="70"/>
      <c r="L169" s="70">
        <v>2153.11</v>
      </c>
      <c r="M169" s="70">
        <v>53652.02</v>
      </c>
      <c r="N169" s="70"/>
      <c r="O169" s="70"/>
      <c r="P169" s="70">
        <v>10647.28</v>
      </c>
      <c r="Q169" s="70">
        <v>114024.27</v>
      </c>
      <c r="R169" s="70"/>
      <c r="S169" s="70"/>
      <c r="T169" s="70">
        <v>51697.47</v>
      </c>
      <c r="U169" s="70">
        <v>169674.59</v>
      </c>
      <c r="V169" s="70"/>
      <c r="W169" s="70"/>
      <c r="X169" s="70"/>
      <c r="Y169" s="70">
        <v>270</v>
      </c>
      <c r="Z169" s="70">
        <v>39809.120000000003</v>
      </c>
      <c r="AA169" s="70">
        <v>48801.17</v>
      </c>
      <c r="AB169" s="70"/>
      <c r="AC169" s="70">
        <v>2223.81</v>
      </c>
      <c r="AD169" s="70">
        <v>7338.56</v>
      </c>
      <c r="AE169" s="70">
        <v>9038.76</v>
      </c>
      <c r="AF169" s="70">
        <v>3293.53</v>
      </c>
      <c r="AG169" s="70">
        <v>1530.5</v>
      </c>
      <c r="AH169" s="70">
        <v>2508.4699999999998</v>
      </c>
      <c r="AI169" s="70"/>
      <c r="AJ169" s="70">
        <v>86.32</v>
      </c>
      <c r="AK169" s="70">
        <v>31212.66</v>
      </c>
      <c r="AL169" s="70">
        <v>13790.04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1"/>
      <c r="CH169" s="8"/>
      <c r="CI169" s="19"/>
      <c r="CJ169" s="20"/>
      <c r="CM169" s="51">
        <f>IF(J169&gt;0,1,0)</f>
        <v>1</v>
      </c>
    </row>
    <row r="170" spans="1:91" s="51" customFormat="1" ht="14.1" customHeight="1" x14ac:dyDescent="0.3">
      <c r="A170" s="52">
        <f t="shared" si="98"/>
        <v>170</v>
      </c>
      <c r="B170" s="69"/>
      <c r="C170" s="69"/>
      <c r="D170" s="69"/>
      <c r="E170" s="69"/>
      <c r="F170" s="74"/>
      <c r="G170" s="69" t="s">
        <v>39</v>
      </c>
      <c r="H170" s="69" t="s">
        <v>86</v>
      </c>
      <c r="I170" s="69"/>
      <c r="J170" s="59">
        <f t="shared" si="99"/>
        <v>0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1"/>
      <c r="CH170" s="58"/>
      <c r="CI170" s="10"/>
      <c r="CJ170" s="11"/>
      <c r="CM170" s="51">
        <f>IF(J170&gt;0,1,0)</f>
        <v>0</v>
      </c>
    </row>
    <row r="171" spans="1:91" ht="14.1" customHeight="1" x14ac:dyDescent="0.3">
      <c r="A171" s="52">
        <f t="shared" si="98"/>
        <v>171</v>
      </c>
      <c r="B171" s="67"/>
      <c r="C171" s="67"/>
      <c r="D171" s="67"/>
      <c r="E171" s="67"/>
      <c r="F171" s="85" t="s">
        <v>47</v>
      </c>
      <c r="G171" s="86" t="s">
        <v>48</v>
      </c>
      <c r="H171" s="67"/>
      <c r="I171" s="67"/>
      <c r="J171" s="59">
        <f t="shared" si="99"/>
        <v>71501.689999999988</v>
      </c>
      <c r="K171" s="83">
        <f>SUM(K172:K173)</f>
        <v>0</v>
      </c>
      <c r="L171" s="83">
        <f t="shared" ref="L171:BW171" si="118">SUM(L172:L173)</f>
        <v>68.790000000000006</v>
      </c>
      <c r="M171" s="83">
        <f t="shared" si="118"/>
        <v>20814.48</v>
      </c>
      <c r="N171" s="83">
        <f t="shared" si="118"/>
        <v>0</v>
      </c>
      <c r="O171" s="83">
        <f t="shared" si="118"/>
        <v>4046.77</v>
      </c>
      <c r="P171" s="83">
        <f t="shared" si="118"/>
        <v>1851.52</v>
      </c>
      <c r="Q171" s="83">
        <f t="shared" si="118"/>
        <v>37821.21</v>
      </c>
      <c r="R171" s="83">
        <f t="shared" si="118"/>
        <v>0</v>
      </c>
      <c r="S171" s="83">
        <f t="shared" si="118"/>
        <v>0</v>
      </c>
      <c r="T171" s="83">
        <f t="shared" si="118"/>
        <v>0</v>
      </c>
      <c r="U171" s="83">
        <f t="shared" si="118"/>
        <v>0</v>
      </c>
      <c r="V171" s="83">
        <f t="shared" si="118"/>
        <v>0</v>
      </c>
      <c r="W171" s="83">
        <f t="shared" si="118"/>
        <v>0</v>
      </c>
      <c r="X171" s="83">
        <f t="shared" si="118"/>
        <v>0</v>
      </c>
      <c r="Y171" s="83">
        <f t="shared" si="118"/>
        <v>0</v>
      </c>
      <c r="Z171" s="83">
        <f t="shared" si="118"/>
        <v>0</v>
      </c>
      <c r="AA171" s="83">
        <f t="shared" si="118"/>
        <v>0</v>
      </c>
      <c r="AB171" s="83">
        <f t="shared" si="118"/>
        <v>0</v>
      </c>
      <c r="AC171" s="83">
        <f t="shared" si="118"/>
        <v>0</v>
      </c>
      <c r="AD171" s="83">
        <f t="shared" si="118"/>
        <v>0</v>
      </c>
      <c r="AE171" s="83">
        <f t="shared" si="118"/>
        <v>3401.93</v>
      </c>
      <c r="AF171" s="83">
        <f t="shared" si="118"/>
        <v>1196.6500000000001</v>
      </c>
      <c r="AG171" s="83">
        <f t="shared" si="118"/>
        <v>892.47</v>
      </c>
      <c r="AH171" s="83">
        <f t="shared" si="118"/>
        <v>1407.87</v>
      </c>
      <c r="AI171" s="83">
        <f t="shared" si="118"/>
        <v>0</v>
      </c>
      <c r="AJ171" s="83">
        <f t="shared" si="118"/>
        <v>0</v>
      </c>
      <c r="AK171" s="83">
        <f t="shared" si="118"/>
        <v>0</v>
      </c>
      <c r="AL171" s="83">
        <f t="shared" si="118"/>
        <v>0</v>
      </c>
      <c r="AM171" s="83">
        <f t="shared" si="118"/>
        <v>0</v>
      </c>
      <c r="AN171" s="83">
        <f t="shared" si="118"/>
        <v>0</v>
      </c>
      <c r="AO171" s="83">
        <f t="shared" si="118"/>
        <v>0</v>
      </c>
      <c r="AP171" s="83">
        <f t="shared" si="118"/>
        <v>0</v>
      </c>
      <c r="AQ171" s="83">
        <f t="shared" si="118"/>
        <v>0</v>
      </c>
      <c r="AR171" s="83">
        <f t="shared" si="118"/>
        <v>0</v>
      </c>
      <c r="AS171" s="83">
        <f t="shared" si="118"/>
        <v>0</v>
      </c>
      <c r="AT171" s="83">
        <f t="shared" si="118"/>
        <v>0</v>
      </c>
      <c r="AU171" s="83">
        <f t="shared" si="118"/>
        <v>0</v>
      </c>
      <c r="AV171" s="83">
        <f t="shared" si="118"/>
        <v>0</v>
      </c>
      <c r="AW171" s="83">
        <f t="shared" si="118"/>
        <v>0</v>
      </c>
      <c r="AX171" s="83">
        <f t="shared" si="118"/>
        <v>0</v>
      </c>
      <c r="AY171" s="83">
        <f t="shared" si="118"/>
        <v>0</v>
      </c>
      <c r="AZ171" s="83">
        <f t="shared" si="118"/>
        <v>0</v>
      </c>
      <c r="BA171" s="83">
        <f t="shared" si="118"/>
        <v>0</v>
      </c>
      <c r="BB171" s="83">
        <f t="shared" si="118"/>
        <v>0</v>
      </c>
      <c r="BC171" s="83">
        <f t="shared" si="118"/>
        <v>0</v>
      </c>
      <c r="BD171" s="83">
        <f t="shared" si="118"/>
        <v>0</v>
      </c>
      <c r="BE171" s="83">
        <f t="shared" si="118"/>
        <v>0</v>
      </c>
      <c r="BF171" s="83">
        <f t="shared" si="118"/>
        <v>0</v>
      </c>
      <c r="BG171" s="83">
        <f t="shared" si="118"/>
        <v>0</v>
      </c>
      <c r="BH171" s="83">
        <f t="shared" si="118"/>
        <v>0</v>
      </c>
      <c r="BI171" s="83">
        <f t="shared" si="118"/>
        <v>0</v>
      </c>
      <c r="BJ171" s="83">
        <f t="shared" si="118"/>
        <v>0</v>
      </c>
      <c r="BK171" s="83">
        <f t="shared" si="118"/>
        <v>0</v>
      </c>
      <c r="BL171" s="83">
        <f t="shared" si="118"/>
        <v>0</v>
      </c>
      <c r="BM171" s="83">
        <f t="shared" si="118"/>
        <v>0</v>
      </c>
      <c r="BN171" s="83">
        <f t="shared" si="118"/>
        <v>0</v>
      </c>
      <c r="BO171" s="83">
        <f t="shared" si="118"/>
        <v>0</v>
      </c>
      <c r="BP171" s="83">
        <f t="shared" si="118"/>
        <v>0</v>
      </c>
      <c r="BQ171" s="83">
        <f t="shared" si="118"/>
        <v>0</v>
      </c>
      <c r="BR171" s="83">
        <f t="shared" si="118"/>
        <v>0</v>
      </c>
      <c r="BS171" s="83">
        <f t="shared" si="118"/>
        <v>0</v>
      </c>
      <c r="BT171" s="83">
        <f t="shared" si="118"/>
        <v>0</v>
      </c>
      <c r="BU171" s="83">
        <f t="shared" si="118"/>
        <v>0</v>
      </c>
      <c r="BV171" s="83">
        <f t="shared" si="118"/>
        <v>0</v>
      </c>
      <c r="BW171" s="83">
        <f t="shared" si="118"/>
        <v>0</v>
      </c>
      <c r="BX171" s="83">
        <f t="shared" ref="BX171:CV171" si="119">SUM(BX172:BX173)</f>
        <v>0</v>
      </c>
      <c r="BY171" s="83">
        <f t="shared" si="119"/>
        <v>0</v>
      </c>
      <c r="BZ171" s="83">
        <f t="shared" si="119"/>
        <v>0</v>
      </c>
      <c r="CA171" s="83">
        <f t="shared" si="119"/>
        <v>0</v>
      </c>
      <c r="CB171" s="83">
        <f t="shared" si="119"/>
        <v>0</v>
      </c>
      <c r="CC171" s="83">
        <f t="shared" si="119"/>
        <v>0</v>
      </c>
      <c r="CD171" s="83">
        <f t="shared" si="119"/>
        <v>0</v>
      </c>
      <c r="CE171" s="83">
        <f t="shared" si="119"/>
        <v>0</v>
      </c>
      <c r="CF171" s="83">
        <f t="shared" si="119"/>
        <v>0</v>
      </c>
      <c r="CG171" s="84">
        <f>SUM(CG172:CG173)</f>
        <v>0</v>
      </c>
      <c r="CH171" s="8"/>
      <c r="CI171" s="19"/>
      <c r="CJ171" s="20"/>
      <c r="CM171" s="51">
        <f>IF(J171&gt;0,1,0)</f>
        <v>1</v>
      </c>
    </row>
    <row r="172" spans="1:91" s="12" customFormat="1" ht="14.1" customHeight="1" x14ac:dyDescent="0.3">
      <c r="A172" s="52">
        <f t="shared" si="98"/>
        <v>172</v>
      </c>
      <c r="B172" s="69"/>
      <c r="C172" s="69"/>
      <c r="D172" s="69"/>
      <c r="E172" s="69"/>
      <c r="F172" s="74"/>
      <c r="G172" s="69" t="s">
        <v>37</v>
      </c>
      <c r="H172" s="69" t="s">
        <v>84</v>
      </c>
      <c r="I172" s="69"/>
      <c r="J172" s="59">
        <f t="shared" si="99"/>
        <v>0</v>
      </c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1"/>
      <c r="CH172" s="8"/>
      <c r="CI172" s="19"/>
      <c r="CJ172" s="91"/>
      <c r="CM172" s="81">
        <f>IF(J172&gt;0,1,0)</f>
        <v>0</v>
      </c>
    </row>
    <row r="173" spans="1:91" ht="14.1" customHeight="1" x14ac:dyDescent="0.3">
      <c r="A173" s="52">
        <f t="shared" si="98"/>
        <v>173</v>
      </c>
      <c r="B173" s="69"/>
      <c r="C173" s="69"/>
      <c r="D173" s="69"/>
      <c r="E173" s="69"/>
      <c r="F173" s="74"/>
      <c r="G173" s="69" t="s">
        <v>50</v>
      </c>
      <c r="H173" s="69" t="s">
        <v>87</v>
      </c>
      <c r="I173" s="69"/>
      <c r="J173" s="59">
        <f t="shared" si="99"/>
        <v>71501.689999999988</v>
      </c>
      <c r="K173" s="70"/>
      <c r="L173" s="70">
        <v>68.790000000000006</v>
      </c>
      <c r="M173" s="70">
        <v>20814.48</v>
      </c>
      <c r="N173" s="70"/>
      <c r="O173" s="70">
        <v>4046.77</v>
      </c>
      <c r="P173" s="70">
        <v>1851.52</v>
      </c>
      <c r="Q173" s="70">
        <v>37821.21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>
        <v>3401.93</v>
      </c>
      <c r="AF173" s="70">
        <v>1196.6500000000001</v>
      </c>
      <c r="AG173" s="70">
        <v>892.47</v>
      </c>
      <c r="AH173" s="70">
        <v>1407.87</v>
      </c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1"/>
      <c r="CH173" s="8"/>
      <c r="CI173" s="19"/>
      <c r="CJ173" s="20"/>
      <c r="CM173" s="51"/>
    </row>
    <row r="174" spans="1:91" ht="14.1" customHeight="1" x14ac:dyDescent="0.3">
      <c r="A174" s="52">
        <f t="shared" si="98"/>
        <v>174</v>
      </c>
      <c r="B174" s="69"/>
      <c r="C174" s="69"/>
      <c r="D174" s="69"/>
      <c r="E174" s="69"/>
      <c r="F174" s="74"/>
      <c r="G174" s="69"/>
      <c r="H174" s="96"/>
      <c r="I174" s="69"/>
      <c r="J174" s="59">
        <f t="shared" si="99"/>
        <v>0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3"/>
      <c r="CH174" s="8"/>
      <c r="CI174" s="19"/>
      <c r="CJ174" s="20"/>
      <c r="CM174" s="51"/>
    </row>
    <row r="175" spans="1:91" ht="14.1" customHeight="1" x14ac:dyDescent="0.3">
      <c r="A175" s="52">
        <f t="shared" si="98"/>
        <v>175</v>
      </c>
      <c r="B175" s="69"/>
      <c r="C175" s="69"/>
      <c r="D175" s="53" t="s">
        <v>88</v>
      </c>
      <c r="E175" s="97" t="s">
        <v>89</v>
      </c>
      <c r="F175" s="98"/>
      <c r="G175" s="98"/>
      <c r="H175" s="99"/>
      <c r="I175" s="69"/>
      <c r="J175" s="59">
        <f t="shared" si="99"/>
        <v>3741266.6500000008</v>
      </c>
      <c r="K175" s="60">
        <f>SUM(K176,K183)</f>
        <v>0</v>
      </c>
      <c r="L175" s="60">
        <f t="shared" ref="L175:BW175" si="120">SUM(L176,L183)</f>
        <v>6971.3200000000015</v>
      </c>
      <c r="M175" s="60">
        <f t="shared" si="120"/>
        <v>180632.8</v>
      </c>
      <c r="N175" s="60">
        <f t="shared" si="120"/>
        <v>0</v>
      </c>
      <c r="O175" s="60">
        <f t="shared" si="120"/>
        <v>2692.94</v>
      </c>
      <c r="P175" s="60">
        <f t="shared" si="120"/>
        <v>177483.55</v>
      </c>
      <c r="Q175" s="60">
        <f t="shared" si="120"/>
        <v>935539.6100000001</v>
      </c>
      <c r="R175" s="60">
        <f t="shared" si="120"/>
        <v>0</v>
      </c>
      <c r="S175" s="60">
        <f t="shared" si="120"/>
        <v>0</v>
      </c>
      <c r="T175" s="60">
        <f t="shared" si="120"/>
        <v>255045.02000000002</v>
      </c>
      <c r="U175" s="60">
        <f t="shared" si="120"/>
        <v>797090.06</v>
      </c>
      <c r="V175" s="60">
        <f t="shared" si="120"/>
        <v>0</v>
      </c>
      <c r="W175" s="60">
        <f t="shared" si="120"/>
        <v>0</v>
      </c>
      <c r="X175" s="60">
        <f t="shared" si="120"/>
        <v>0</v>
      </c>
      <c r="Y175" s="60">
        <f t="shared" si="120"/>
        <v>5048.7299999999996</v>
      </c>
      <c r="Z175" s="60">
        <f t="shared" si="120"/>
        <v>211962.85</v>
      </c>
      <c r="AA175" s="60">
        <f t="shared" si="120"/>
        <v>456031.94</v>
      </c>
      <c r="AB175" s="60">
        <f t="shared" si="120"/>
        <v>0</v>
      </c>
      <c r="AC175" s="60">
        <f t="shared" si="120"/>
        <v>197129.7</v>
      </c>
      <c r="AD175" s="60">
        <f t="shared" si="120"/>
        <v>405596.56</v>
      </c>
      <c r="AE175" s="60">
        <f t="shared" si="120"/>
        <v>31979.420000000002</v>
      </c>
      <c r="AF175" s="60">
        <f t="shared" si="120"/>
        <v>18920.940000000002</v>
      </c>
      <c r="AG175" s="60">
        <f t="shared" si="120"/>
        <v>9661.85</v>
      </c>
      <c r="AH175" s="60">
        <f t="shared" si="120"/>
        <v>32323.200000000004</v>
      </c>
      <c r="AI175" s="60">
        <f t="shared" si="120"/>
        <v>13996.390000000001</v>
      </c>
      <c r="AJ175" s="60">
        <f t="shared" si="120"/>
        <v>0</v>
      </c>
      <c r="AK175" s="60">
        <f t="shared" si="120"/>
        <v>2062.0500000000002</v>
      </c>
      <c r="AL175" s="60">
        <f t="shared" si="120"/>
        <v>1097.72</v>
      </c>
      <c r="AM175" s="60">
        <f t="shared" si="120"/>
        <v>0</v>
      </c>
      <c r="AN175" s="60">
        <f t="shared" si="120"/>
        <v>0</v>
      </c>
      <c r="AO175" s="60">
        <f t="shared" si="120"/>
        <v>0</v>
      </c>
      <c r="AP175" s="60">
        <f t="shared" si="120"/>
        <v>0</v>
      </c>
      <c r="AQ175" s="60">
        <f t="shared" si="120"/>
        <v>0</v>
      </c>
      <c r="AR175" s="60">
        <f t="shared" si="120"/>
        <v>0</v>
      </c>
      <c r="AS175" s="60">
        <f t="shared" si="120"/>
        <v>0</v>
      </c>
      <c r="AT175" s="60">
        <f t="shared" si="120"/>
        <v>0</v>
      </c>
      <c r="AU175" s="60">
        <f t="shared" si="120"/>
        <v>0</v>
      </c>
      <c r="AV175" s="60">
        <f t="shared" si="120"/>
        <v>0</v>
      </c>
      <c r="AW175" s="60">
        <f t="shared" si="120"/>
        <v>0</v>
      </c>
      <c r="AX175" s="60">
        <f t="shared" si="120"/>
        <v>0</v>
      </c>
      <c r="AY175" s="60">
        <f t="shared" si="120"/>
        <v>0</v>
      </c>
      <c r="AZ175" s="60">
        <f t="shared" si="120"/>
        <v>0</v>
      </c>
      <c r="BA175" s="60">
        <f t="shared" si="120"/>
        <v>0</v>
      </c>
      <c r="BB175" s="60">
        <f t="shared" si="120"/>
        <v>0</v>
      </c>
      <c r="BC175" s="60">
        <f t="shared" si="120"/>
        <v>0</v>
      </c>
      <c r="BD175" s="60">
        <f t="shared" si="120"/>
        <v>0</v>
      </c>
      <c r="BE175" s="60">
        <f t="shared" si="120"/>
        <v>0</v>
      </c>
      <c r="BF175" s="60">
        <f t="shared" si="120"/>
        <v>0</v>
      </c>
      <c r="BG175" s="60">
        <f t="shared" si="120"/>
        <v>0</v>
      </c>
      <c r="BH175" s="60">
        <f t="shared" si="120"/>
        <v>0</v>
      </c>
      <c r="BI175" s="60">
        <f t="shared" si="120"/>
        <v>0</v>
      </c>
      <c r="BJ175" s="60">
        <f t="shared" si="120"/>
        <v>0</v>
      </c>
      <c r="BK175" s="60">
        <f t="shared" si="120"/>
        <v>0</v>
      </c>
      <c r="BL175" s="60">
        <f t="shared" si="120"/>
        <v>0</v>
      </c>
      <c r="BM175" s="60">
        <f t="shared" si="120"/>
        <v>0</v>
      </c>
      <c r="BN175" s="60">
        <f t="shared" si="120"/>
        <v>0</v>
      </c>
      <c r="BO175" s="60">
        <f t="shared" si="120"/>
        <v>0</v>
      </c>
      <c r="BP175" s="60">
        <f t="shared" si="120"/>
        <v>0</v>
      </c>
      <c r="BQ175" s="60">
        <f t="shared" si="120"/>
        <v>0</v>
      </c>
      <c r="BR175" s="60">
        <f t="shared" si="120"/>
        <v>0</v>
      </c>
      <c r="BS175" s="60">
        <f t="shared" si="120"/>
        <v>0</v>
      </c>
      <c r="BT175" s="60">
        <f t="shared" si="120"/>
        <v>0</v>
      </c>
      <c r="BU175" s="60">
        <f t="shared" si="120"/>
        <v>0</v>
      </c>
      <c r="BV175" s="60">
        <f t="shared" si="120"/>
        <v>0</v>
      </c>
      <c r="BW175" s="60">
        <f t="shared" si="120"/>
        <v>0</v>
      </c>
      <c r="BX175" s="60">
        <f t="shared" ref="BX175:CV175" si="121">SUM(BX176,BX183)</f>
        <v>0</v>
      </c>
      <c r="BY175" s="60">
        <f t="shared" si="121"/>
        <v>0</v>
      </c>
      <c r="BZ175" s="60">
        <f t="shared" si="121"/>
        <v>0</v>
      </c>
      <c r="CA175" s="60">
        <f t="shared" si="121"/>
        <v>0</v>
      </c>
      <c r="CB175" s="60">
        <f t="shared" si="121"/>
        <v>0</v>
      </c>
      <c r="CC175" s="60">
        <f t="shared" si="121"/>
        <v>0</v>
      </c>
      <c r="CD175" s="60">
        <f t="shared" si="121"/>
        <v>0</v>
      </c>
      <c r="CE175" s="60">
        <f t="shared" si="121"/>
        <v>0</v>
      </c>
      <c r="CF175" s="60">
        <f t="shared" si="121"/>
        <v>0</v>
      </c>
      <c r="CG175" s="61">
        <f>SUM(CG176,CG183)</f>
        <v>0</v>
      </c>
      <c r="CH175" s="8"/>
      <c r="CI175" s="19"/>
      <c r="CJ175" s="20"/>
      <c r="CM175" s="51"/>
    </row>
    <row r="176" spans="1:91" ht="14.1" customHeight="1" x14ac:dyDescent="0.3">
      <c r="A176" s="52">
        <f t="shared" si="98"/>
        <v>176</v>
      </c>
      <c r="B176" s="69"/>
      <c r="C176" s="69"/>
      <c r="D176" s="69"/>
      <c r="E176" s="100" t="s">
        <v>15</v>
      </c>
      <c r="F176" s="101" t="s">
        <v>14</v>
      </c>
      <c r="G176" s="101"/>
      <c r="H176" s="99"/>
      <c r="I176" s="69"/>
      <c r="J176" s="59">
        <f t="shared" si="99"/>
        <v>1745388.2600000002</v>
      </c>
      <c r="K176" s="60">
        <f>SUM(K177:K182)</f>
        <v>0</v>
      </c>
      <c r="L176" s="60">
        <f t="shared" ref="L176:CG176" si="122">SUM(L177:L182)</f>
        <v>2084.7400000000002</v>
      </c>
      <c r="M176" s="60">
        <f t="shared" si="122"/>
        <v>62928.25</v>
      </c>
      <c r="N176" s="60">
        <f t="shared" si="122"/>
        <v>0</v>
      </c>
      <c r="O176" s="60">
        <f t="shared" si="122"/>
        <v>2678.96</v>
      </c>
      <c r="P176" s="60">
        <f t="shared" si="122"/>
        <v>104359.75</v>
      </c>
      <c r="Q176" s="60">
        <f t="shared" si="122"/>
        <v>415817.41000000003</v>
      </c>
      <c r="R176" s="60">
        <f t="shared" si="122"/>
        <v>0</v>
      </c>
      <c r="S176" s="60">
        <f t="shared" si="122"/>
        <v>0</v>
      </c>
      <c r="T176" s="60">
        <f t="shared" si="122"/>
        <v>56477.17</v>
      </c>
      <c r="U176" s="60">
        <f t="shared" si="122"/>
        <v>165447.5</v>
      </c>
      <c r="V176" s="60">
        <f t="shared" si="122"/>
        <v>0</v>
      </c>
      <c r="W176" s="60">
        <f t="shared" si="122"/>
        <v>0</v>
      </c>
      <c r="X176" s="60">
        <f t="shared" si="122"/>
        <v>0</v>
      </c>
      <c r="Y176" s="60">
        <f t="shared" si="122"/>
        <v>5048.7299999999996</v>
      </c>
      <c r="Z176" s="60">
        <f t="shared" si="122"/>
        <v>155503.45000000001</v>
      </c>
      <c r="AA176" s="60">
        <f t="shared" si="122"/>
        <v>377449.43</v>
      </c>
      <c r="AB176" s="60">
        <f t="shared" si="122"/>
        <v>0</v>
      </c>
      <c r="AC176" s="60">
        <f t="shared" si="122"/>
        <v>109447.85</v>
      </c>
      <c r="AD176" s="60">
        <f t="shared" si="122"/>
        <v>237808.5</v>
      </c>
      <c r="AE176" s="60">
        <f t="shared" si="122"/>
        <v>11856.990000000002</v>
      </c>
      <c r="AF176" s="60">
        <f t="shared" si="122"/>
        <v>8240.42</v>
      </c>
      <c r="AG176" s="60">
        <f t="shared" si="122"/>
        <v>4993.0200000000004</v>
      </c>
      <c r="AH176" s="60">
        <f t="shared" si="122"/>
        <v>23881.530000000002</v>
      </c>
      <c r="AI176" s="60">
        <f t="shared" si="122"/>
        <v>1364.56</v>
      </c>
      <c r="AJ176" s="60">
        <f t="shared" si="122"/>
        <v>0</v>
      </c>
      <c r="AK176" s="60">
        <f t="shared" si="122"/>
        <v>0</v>
      </c>
      <c r="AL176" s="60">
        <f t="shared" si="122"/>
        <v>0</v>
      </c>
      <c r="AM176" s="60">
        <f t="shared" si="122"/>
        <v>0</v>
      </c>
      <c r="AN176" s="60">
        <f t="shared" si="122"/>
        <v>0</v>
      </c>
      <c r="AO176" s="60">
        <f t="shared" si="122"/>
        <v>0</v>
      </c>
      <c r="AP176" s="60">
        <f t="shared" si="122"/>
        <v>0</v>
      </c>
      <c r="AQ176" s="60">
        <f t="shared" si="122"/>
        <v>0</v>
      </c>
      <c r="AR176" s="60">
        <f t="shared" si="122"/>
        <v>0</v>
      </c>
      <c r="AS176" s="60">
        <f t="shared" si="122"/>
        <v>0</v>
      </c>
      <c r="AT176" s="60">
        <f t="shared" si="122"/>
        <v>0</v>
      </c>
      <c r="AU176" s="60">
        <f t="shared" si="122"/>
        <v>0</v>
      </c>
      <c r="AV176" s="60">
        <f t="shared" si="122"/>
        <v>0</v>
      </c>
      <c r="AW176" s="60">
        <f t="shared" si="122"/>
        <v>0</v>
      </c>
      <c r="AX176" s="60">
        <f t="shared" si="122"/>
        <v>0</v>
      </c>
      <c r="AY176" s="60">
        <f t="shared" si="122"/>
        <v>0</v>
      </c>
      <c r="AZ176" s="60">
        <f t="shared" si="122"/>
        <v>0</v>
      </c>
      <c r="BA176" s="60">
        <f t="shared" si="122"/>
        <v>0</v>
      </c>
      <c r="BB176" s="60">
        <f t="shared" si="122"/>
        <v>0</v>
      </c>
      <c r="BC176" s="60">
        <f t="shared" si="122"/>
        <v>0</v>
      </c>
      <c r="BD176" s="60">
        <f t="shared" si="122"/>
        <v>0</v>
      </c>
      <c r="BE176" s="60">
        <f t="shared" si="122"/>
        <v>0</v>
      </c>
      <c r="BF176" s="60">
        <f t="shared" si="122"/>
        <v>0</v>
      </c>
      <c r="BG176" s="60">
        <f t="shared" si="122"/>
        <v>0</v>
      </c>
      <c r="BH176" s="60">
        <f t="shared" si="122"/>
        <v>0</v>
      </c>
      <c r="BI176" s="60">
        <f t="shared" si="122"/>
        <v>0</v>
      </c>
      <c r="BJ176" s="60">
        <f t="shared" si="122"/>
        <v>0</v>
      </c>
      <c r="BK176" s="60">
        <f t="shared" si="122"/>
        <v>0</v>
      </c>
      <c r="BL176" s="60">
        <f t="shared" si="122"/>
        <v>0</v>
      </c>
      <c r="BM176" s="60">
        <f t="shared" si="122"/>
        <v>0</v>
      </c>
      <c r="BN176" s="60">
        <f t="shared" si="122"/>
        <v>0</v>
      </c>
      <c r="BO176" s="60">
        <f t="shared" si="122"/>
        <v>0</v>
      </c>
      <c r="BP176" s="60">
        <f t="shared" si="122"/>
        <v>0</v>
      </c>
      <c r="BQ176" s="60">
        <f t="shared" si="122"/>
        <v>0</v>
      </c>
      <c r="BR176" s="60">
        <f t="shared" si="122"/>
        <v>0</v>
      </c>
      <c r="BS176" s="60">
        <f t="shared" si="122"/>
        <v>0</v>
      </c>
      <c r="BT176" s="60">
        <f t="shared" si="122"/>
        <v>0</v>
      </c>
      <c r="BU176" s="60">
        <f t="shared" si="122"/>
        <v>0</v>
      </c>
      <c r="BV176" s="60">
        <f t="shared" si="122"/>
        <v>0</v>
      </c>
      <c r="BW176" s="60">
        <f t="shared" si="122"/>
        <v>0</v>
      </c>
      <c r="BX176" s="60">
        <f t="shared" si="122"/>
        <v>0</v>
      </c>
      <c r="BY176" s="60">
        <f t="shared" si="122"/>
        <v>0</v>
      </c>
      <c r="BZ176" s="60">
        <f t="shared" si="122"/>
        <v>0</v>
      </c>
      <c r="CA176" s="60">
        <f t="shared" si="122"/>
        <v>0</v>
      </c>
      <c r="CB176" s="60">
        <f t="shared" si="122"/>
        <v>0</v>
      </c>
      <c r="CC176" s="60">
        <f t="shared" si="122"/>
        <v>0</v>
      </c>
      <c r="CD176" s="60">
        <f t="shared" si="122"/>
        <v>0</v>
      </c>
      <c r="CE176" s="60">
        <f t="shared" si="122"/>
        <v>0</v>
      </c>
      <c r="CF176" s="60">
        <f t="shared" si="122"/>
        <v>0</v>
      </c>
      <c r="CG176" s="61">
        <f t="shared" si="122"/>
        <v>0</v>
      </c>
      <c r="CH176" s="8"/>
      <c r="CI176" s="19"/>
      <c r="CJ176" s="20"/>
      <c r="CM176" s="51"/>
    </row>
    <row r="177" spans="1:91" ht="14.1" customHeight="1" x14ac:dyDescent="0.3">
      <c r="A177" s="52">
        <f t="shared" si="98"/>
        <v>177</v>
      </c>
      <c r="B177" s="69"/>
      <c r="C177" s="69"/>
      <c r="D177" s="69"/>
      <c r="E177" s="102"/>
      <c r="F177" s="103" t="s">
        <v>35</v>
      </c>
      <c r="G177" s="102" t="s">
        <v>90</v>
      </c>
      <c r="H177" s="102"/>
      <c r="I177" s="69"/>
      <c r="J177" s="59">
        <f t="shared" si="99"/>
        <v>283275.66999999993</v>
      </c>
      <c r="K177" s="70"/>
      <c r="L177" s="70">
        <v>546.61</v>
      </c>
      <c r="M177" s="70">
        <v>13626.42</v>
      </c>
      <c r="N177" s="70"/>
      <c r="O177" s="70">
        <v>2678.96</v>
      </c>
      <c r="P177" s="70">
        <v>11057.37</v>
      </c>
      <c r="Q177" s="70">
        <v>182916.51</v>
      </c>
      <c r="R177" s="70"/>
      <c r="S177" s="70"/>
      <c r="T177" s="70"/>
      <c r="U177" s="70"/>
      <c r="V177" s="70"/>
      <c r="W177" s="70"/>
      <c r="X177" s="70"/>
      <c r="Y177" s="70"/>
      <c r="Z177" s="70">
        <v>15710.53</v>
      </c>
      <c r="AA177" s="70">
        <v>47524.88</v>
      </c>
      <c r="AB177" s="70"/>
      <c r="AC177" s="70"/>
      <c r="AD177" s="70"/>
      <c r="AE177" s="70">
        <v>2234.17</v>
      </c>
      <c r="AF177" s="70">
        <v>859.15</v>
      </c>
      <c r="AG177" s="70">
        <v>610.66</v>
      </c>
      <c r="AH177" s="70">
        <v>5510.41</v>
      </c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1"/>
      <c r="CH177" s="8"/>
      <c r="CI177" s="19"/>
      <c r="CJ177" s="20"/>
      <c r="CM177" s="51"/>
    </row>
    <row r="178" spans="1:91" ht="14.1" customHeight="1" x14ac:dyDescent="0.3">
      <c r="A178" s="52">
        <f t="shared" si="98"/>
        <v>178</v>
      </c>
      <c r="B178" s="69"/>
      <c r="C178" s="69"/>
      <c r="D178" s="69"/>
      <c r="E178" s="102"/>
      <c r="F178" s="103" t="s">
        <v>47</v>
      </c>
      <c r="G178" s="102" t="s">
        <v>91</v>
      </c>
      <c r="H178" s="102"/>
      <c r="I178" s="69"/>
      <c r="J178" s="59">
        <f t="shared" si="99"/>
        <v>1255357.4500000002</v>
      </c>
      <c r="K178" s="70"/>
      <c r="L178" s="70">
        <v>1369.69</v>
      </c>
      <c r="M178" s="70">
        <v>36615.730000000003</v>
      </c>
      <c r="N178" s="70"/>
      <c r="O178" s="70"/>
      <c r="P178" s="70">
        <v>92875.77</v>
      </c>
      <c r="Q178" s="70">
        <v>161668.89000000001</v>
      </c>
      <c r="R178" s="70"/>
      <c r="S178" s="70"/>
      <c r="T178" s="70">
        <v>56477.17</v>
      </c>
      <c r="U178" s="70">
        <v>165447.5</v>
      </c>
      <c r="V178" s="70"/>
      <c r="W178" s="70"/>
      <c r="X178" s="70"/>
      <c r="Y178" s="70"/>
      <c r="Z178" s="70">
        <v>139792.92000000001</v>
      </c>
      <c r="AA178" s="70">
        <v>227646.5</v>
      </c>
      <c r="AB178" s="70"/>
      <c r="AC178" s="70">
        <v>109447.85</v>
      </c>
      <c r="AD178" s="70">
        <v>237808.5</v>
      </c>
      <c r="AE178" s="70">
        <v>8781.6200000000008</v>
      </c>
      <c r="AF178" s="70">
        <v>5263.74</v>
      </c>
      <c r="AG178" s="70">
        <v>2138.8000000000002</v>
      </c>
      <c r="AH178" s="70">
        <v>10022.77</v>
      </c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1"/>
      <c r="CH178" s="8"/>
      <c r="CI178" s="19"/>
      <c r="CJ178" s="20"/>
      <c r="CM178" s="51"/>
    </row>
    <row r="179" spans="1:91" ht="14.1" customHeight="1" x14ac:dyDescent="0.3">
      <c r="A179" s="52">
        <f t="shared" si="98"/>
        <v>179</v>
      </c>
      <c r="B179" s="69"/>
      <c r="C179" s="69"/>
      <c r="D179" s="69"/>
      <c r="E179" s="102"/>
      <c r="F179" s="103" t="s">
        <v>69</v>
      </c>
      <c r="G179" s="102" t="s">
        <v>92</v>
      </c>
      <c r="H179" s="102"/>
      <c r="I179" s="69"/>
      <c r="J179" s="59">
        <f t="shared" si="99"/>
        <v>193488.45999999996</v>
      </c>
      <c r="K179" s="70"/>
      <c r="L179" s="70"/>
      <c r="M179" s="70">
        <v>7517.62</v>
      </c>
      <c r="N179" s="70"/>
      <c r="O179" s="70"/>
      <c r="P179" s="70"/>
      <c r="Q179" s="70">
        <v>64950</v>
      </c>
      <c r="R179" s="70"/>
      <c r="S179" s="70"/>
      <c r="T179" s="70"/>
      <c r="U179" s="70"/>
      <c r="V179" s="70"/>
      <c r="W179" s="70"/>
      <c r="X179" s="70"/>
      <c r="Y179" s="70">
        <v>5048.7299999999996</v>
      </c>
      <c r="Z179" s="70"/>
      <c r="AA179" s="70">
        <v>102278.05</v>
      </c>
      <c r="AB179" s="70"/>
      <c r="AC179" s="70"/>
      <c r="AD179" s="70"/>
      <c r="AE179" s="70"/>
      <c r="AF179" s="70">
        <v>1860.27</v>
      </c>
      <c r="AG179" s="70">
        <v>2150.96</v>
      </c>
      <c r="AH179" s="70">
        <v>8318.27</v>
      </c>
      <c r="AI179" s="70">
        <v>1364.56</v>
      </c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1"/>
      <c r="CH179" s="8"/>
      <c r="CI179" s="19"/>
      <c r="CJ179" s="20"/>
      <c r="CM179" s="51"/>
    </row>
    <row r="180" spans="1:91" ht="14.1" customHeight="1" x14ac:dyDescent="0.3">
      <c r="A180" s="52">
        <f t="shared" si="98"/>
        <v>180</v>
      </c>
      <c r="B180" s="69"/>
      <c r="C180" s="69"/>
      <c r="D180" s="69"/>
      <c r="E180" s="102"/>
      <c r="F180" s="103" t="s">
        <v>71</v>
      </c>
      <c r="G180" s="102" t="s">
        <v>93</v>
      </c>
      <c r="H180" s="102"/>
      <c r="I180" s="69"/>
      <c r="J180" s="59">
        <f t="shared" si="99"/>
        <v>13266.68</v>
      </c>
      <c r="K180" s="70"/>
      <c r="L180" s="70">
        <v>168.44</v>
      </c>
      <c r="M180" s="70">
        <v>5168.4799999999996</v>
      </c>
      <c r="N180" s="70"/>
      <c r="O180" s="70"/>
      <c r="P180" s="70">
        <v>426.61</v>
      </c>
      <c r="Q180" s="70">
        <v>6282.01</v>
      </c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>
        <v>841.2</v>
      </c>
      <c r="AF180" s="70">
        <v>257.26</v>
      </c>
      <c r="AG180" s="70">
        <v>92.6</v>
      </c>
      <c r="AH180" s="70">
        <v>30.08</v>
      </c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1"/>
      <c r="CH180" s="8"/>
      <c r="CI180" s="19"/>
      <c r="CJ180" s="20"/>
      <c r="CM180" s="51"/>
    </row>
    <row r="181" spans="1:91" ht="14.1" customHeight="1" x14ac:dyDescent="0.3">
      <c r="A181" s="52">
        <f t="shared" si="98"/>
        <v>181</v>
      </c>
      <c r="B181" s="69"/>
      <c r="C181" s="69"/>
      <c r="D181" s="69"/>
      <c r="E181" s="102"/>
      <c r="F181" s="103" t="s">
        <v>94</v>
      </c>
      <c r="G181" s="102" t="s">
        <v>95</v>
      </c>
      <c r="H181" s="102"/>
      <c r="I181" s="69"/>
      <c r="J181" s="59">
        <f t="shared" si="99"/>
        <v>0</v>
      </c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1"/>
      <c r="CH181" s="8"/>
      <c r="CI181" s="19"/>
      <c r="CJ181" s="20"/>
      <c r="CM181" s="51"/>
    </row>
    <row r="182" spans="1:91" ht="14.1" customHeight="1" x14ac:dyDescent="0.3">
      <c r="A182" s="52">
        <f t="shared" si="98"/>
        <v>182</v>
      </c>
      <c r="B182" s="69"/>
      <c r="C182" s="69"/>
      <c r="D182" s="69"/>
      <c r="E182" s="102"/>
      <c r="F182" s="103" t="s">
        <v>96</v>
      </c>
      <c r="G182" s="102" t="s">
        <v>6</v>
      </c>
      <c r="H182" s="102"/>
      <c r="I182" s="69"/>
      <c r="J182" s="59">
        <f t="shared" si="99"/>
        <v>0</v>
      </c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1"/>
      <c r="CH182" s="8"/>
      <c r="CI182" s="19"/>
      <c r="CJ182" s="20"/>
      <c r="CM182" s="51"/>
    </row>
    <row r="183" spans="1:91" ht="14.1" customHeight="1" x14ac:dyDescent="0.3">
      <c r="A183" s="52">
        <f t="shared" si="98"/>
        <v>183</v>
      </c>
      <c r="B183" s="69"/>
      <c r="C183" s="69"/>
      <c r="D183" s="69"/>
      <c r="E183" s="100" t="s">
        <v>17</v>
      </c>
      <c r="F183" s="104" t="s">
        <v>30</v>
      </c>
      <c r="G183" s="105"/>
      <c r="H183" s="99"/>
      <c r="I183" s="69"/>
      <c r="J183" s="59">
        <f t="shared" si="99"/>
        <v>1995878.3900000001</v>
      </c>
      <c r="K183" s="60">
        <f>SUM(K184:K187)</f>
        <v>0</v>
      </c>
      <c r="L183" s="60">
        <f t="shared" ref="L183:CG183" si="123">SUM(L184:L187)</f>
        <v>4886.5800000000008</v>
      </c>
      <c r="M183" s="60">
        <f t="shared" si="123"/>
        <v>117704.55</v>
      </c>
      <c r="N183" s="60">
        <f t="shared" si="123"/>
        <v>0</v>
      </c>
      <c r="O183" s="60">
        <f t="shared" si="123"/>
        <v>13.98</v>
      </c>
      <c r="P183" s="60">
        <f t="shared" si="123"/>
        <v>73123.8</v>
      </c>
      <c r="Q183" s="60">
        <f t="shared" si="123"/>
        <v>519722.2</v>
      </c>
      <c r="R183" s="60">
        <f t="shared" si="123"/>
        <v>0</v>
      </c>
      <c r="S183" s="60">
        <f t="shared" si="123"/>
        <v>0</v>
      </c>
      <c r="T183" s="60">
        <f t="shared" si="123"/>
        <v>198567.85</v>
      </c>
      <c r="U183" s="60">
        <f t="shared" si="123"/>
        <v>631642.56000000006</v>
      </c>
      <c r="V183" s="60">
        <f t="shared" si="123"/>
        <v>0</v>
      </c>
      <c r="W183" s="60">
        <f t="shared" si="123"/>
        <v>0</v>
      </c>
      <c r="X183" s="60">
        <f t="shared" si="123"/>
        <v>0</v>
      </c>
      <c r="Y183" s="60">
        <f t="shared" si="123"/>
        <v>0</v>
      </c>
      <c r="Z183" s="60">
        <f t="shared" si="123"/>
        <v>56459.4</v>
      </c>
      <c r="AA183" s="60">
        <f t="shared" si="123"/>
        <v>78582.509999999995</v>
      </c>
      <c r="AB183" s="60">
        <f t="shared" si="123"/>
        <v>0</v>
      </c>
      <c r="AC183" s="60">
        <f t="shared" si="123"/>
        <v>87681.85</v>
      </c>
      <c r="AD183" s="60">
        <f t="shared" si="123"/>
        <v>167788.06</v>
      </c>
      <c r="AE183" s="60">
        <f t="shared" si="123"/>
        <v>20122.43</v>
      </c>
      <c r="AF183" s="60">
        <f t="shared" si="123"/>
        <v>10680.52</v>
      </c>
      <c r="AG183" s="60">
        <f t="shared" si="123"/>
        <v>4668.83</v>
      </c>
      <c r="AH183" s="60">
        <f t="shared" si="123"/>
        <v>8441.67</v>
      </c>
      <c r="AI183" s="60">
        <f t="shared" si="123"/>
        <v>12631.830000000002</v>
      </c>
      <c r="AJ183" s="60">
        <f t="shared" si="123"/>
        <v>0</v>
      </c>
      <c r="AK183" s="60">
        <f t="shared" si="123"/>
        <v>2062.0500000000002</v>
      </c>
      <c r="AL183" s="60">
        <f t="shared" si="123"/>
        <v>1097.72</v>
      </c>
      <c r="AM183" s="60">
        <f t="shared" si="123"/>
        <v>0</v>
      </c>
      <c r="AN183" s="60">
        <f t="shared" si="123"/>
        <v>0</v>
      </c>
      <c r="AO183" s="60">
        <f t="shared" si="123"/>
        <v>0</v>
      </c>
      <c r="AP183" s="60">
        <f t="shared" si="123"/>
        <v>0</v>
      </c>
      <c r="AQ183" s="60">
        <f t="shared" si="123"/>
        <v>0</v>
      </c>
      <c r="AR183" s="60">
        <f t="shared" si="123"/>
        <v>0</v>
      </c>
      <c r="AS183" s="60">
        <f t="shared" si="123"/>
        <v>0</v>
      </c>
      <c r="AT183" s="60">
        <f t="shared" si="123"/>
        <v>0</v>
      </c>
      <c r="AU183" s="60">
        <f t="shared" si="123"/>
        <v>0</v>
      </c>
      <c r="AV183" s="60">
        <f t="shared" si="123"/>
        <v>0</v>
      </c>
      <c r="AW183" s="60">
        <f t="shared" si="123"/>
        <v>0</v>
      </c>
      <c r="AX183" s="60">
        <f t="shared" si="123"/>
        <v>0</v>
      </c>
      <c r="AY183" s="60">
        <f t="shared" si="123"/>
        <v>0</v>
      </c>
      <c r="AZ183" s="60">
        <f t="shared" si="123"/>
        <v>0</v>
      </c>
      <c r="BA183" s="60">
        <f t="shared" si="123"/>
        <v>0</v>
      </c>
      <c r="BB183" s="60">
        <f t="shared" si="123"/>
        <v>0</v>
      </c>
      <c r="BC183" s="60">
        <f t="shared" si="123"/>
        <v>0</v>
      </c>
      <c r="BD183" s="60">
        <f t="shared" si="123"/>
        <v>0</v>
      </c>
      <c r="BE183" s="60">
        <f t="shared" si="123"/>
        <v>0</v>
      </c>
      <c r="BF183" s="60">
        <f t="shared" si="123"/>
        <v>0</v>
      </c>
      <c r="BG183" s="60">
        <f t="shared" si="123"/>
        <v>0</v>
      </c>
      <c r="BH183" s="60">
        <f t="shared" si="123"/>
        <v>0</v>
      </c>
      <c r="BI183" s="60">
        <f t="shared" si="123"/>
        <v>0</v>
      </c>
      <c r="BJ183" s="60">
        <f t="shared" si="123"/>
        <v>0</v>
      </c>
      <c r="BK183" s="60">
        <f t="shared" si="123"/>
        <v>0</v>
      </c>
      <c r="BL183" s="60">
        <f t="shared" si="123"/>
        <v>0</v>
      </c>
      <c r="BM183" s="60">
        <f t="shared" si="123"/>
        <v>0</v>
      </c>
      <c r="BN183" s="60">
        <f t="shared" si="123"/>
        <v>0</v>
      </c>
      <c r="BO183" s="60">
        <f t="shared" si="123"/>
        <v>0</v>
      </c>
      <c r="BP183" s="60">
        <f t="shared" si="123"/>
        <v>0</v>
      </c>
      <c r="BQ183" s="60">
        <f t="shared" si="123"/>
        <v>0</v>
      </c>
      <c r="BR183" s="60">
        <f t="shared" si="123"/>
        <v>0</v>
      </c>
      <c r="BS183" s="60">
        <f t="shared" si="123"/>
        <v>0</v>
      </c>
      <c r="BT183" s="60">
        <f t="shared" si="123"/>
        <v>0</v>
      </c>
      <c r="BU183" s="60">
        <f t="shared" si="123"/>
        <v>0</v>
      </c>
      <c r="BV183" s="60">
        <f t="shared" si="123"/>
        <v>0</v>
      </c>
      <c r="BW183" s="60">
        <f t="shared" si="123"/>
        <v>0</v>
      </c>
      <c r="BX183" s="60">
        <f t="shared" si="123"/>
        <v>0</v>
      </c>
      <c r="BY183" s="60">
        <f t="shared" si="123"/>
        <v>0</v>
      </c>
      <c r="BZ183" s="60">
        <f t="shared" si="123"/>
        <v>0</v>
      </c>
      <c r="CA183" s="60">
        <f t="shared" si="123"/>
        <v>0</v>
      </c>
      <c r="CB183" s="60">
        <f t="shared" si="123"/>
        <v>0</v>
      </c>
      <c r="CC183" s="60">
        <f t="shared" si="123"/>
        <v>0</v>
      </c>
      <c r="CD183" s="60">
        <f t="shared" si="123"/>
        <v>0</v>
      </c>
      <c r="CE183" s="60">
        <f t="shared" si="123"/>
        <v>0</v>
      </c>
      <c r="CF183" s="60">
        <f t="shared" si="123"/>
        <v>0</v>
      </c>
      <c r="CG183" s="61">
        <f t="shared" si="123"/>
        <v>0</v>
      </c>
      <c r="CH183" s="8"/>
      <c r="CI183" s="19"/>
      <c r="CJ183" s="20"/>
      <c r="CM183" s="51"/>
    </row>
    <row r="184" spans="1:91" ht="14.1" customHeight="1" x14ac:dyDescent="0.3">
      <c r="A184" s="52">
        <f t="shared" si="98"/>
        <v>184</v>
      </c>
      <c r="B184" s="69"/>
      <c r="C184" s="69"/>
      <c r="D184" s="69"/>
      <c r="E184" s="102"/>
      <c r="F184" s="103" t="s">
        <v>35</v>
      </c>
      <c r="G184" s="102" t="s">
        <v>97</v>
      </c>
      <c r="H184" s="102"/>
      <c r="I184" s="69"/>
      <c r="J184" s="59">
        <f t="shared" si="99"/>
        <v>1976374.7500000002</v>
      </c>
      <c r="K184" s="70"/>
      <c r="L184" s="70">
        <v>4743.3100000000004</v>
      </c>
      <c r="M184" s="70">
        <v>114100.09</v>
      </c>
      <c r="N184" s="70"/>
      <c r="O184" s="70">
        <v>13.98</v>
      </c>
      <c r="P184" s="70">
        <v>71724.990000000005</v>
      </c>
      <c r="Q184" s="70">
        <v>510861.61</v>
      </c>
      <c r="R184" s="70"/>
      <c r="S184" s="70"/>
      <c r="T184" s="70">
        <v>198567.85</v>
      </c>
      <c r="U184" s="70">
        <v>631642.56000000006</v>
      </c>
      <c r="V184" s="70"/>
      <c r="W184" s="70"/>
      <c r="X184" s="70"/>
      <c r="Y184" s="70"/>
      <c r="Z184" s="70">
        <v>56459.4</v>
      </c>
      <c r="AA184" s="70">
        <v>78582.509999999995</v>
      </c>
      <c r="AB184" s="70"/>
      <c r="AC184" s="70">
        <v>87681.85</v>
      </c>
      <c r="AD184" s="70">
        <v>167788.06</v>
      </c>
      <c r="AE184" s="70">
        <v>19541.77</v>
      </c>
      <c r="AF184" s="70">
        <v>10447.52</v>
      </c>
      <c r="AG184" s="70">
        <v>4556.71</v>
      </c>
      <c r="AH184" s="70">
        <v>8213.73</v>
      </c>
      <c r="AI184" s="70">
        <v>8289.0400000000009</v>
      </c>
      <c r="AJ184" s="70"/>
      <c r="AK184" s="70">
        <v>2062.0500000000002</v>
      </c>
      <c r="AL184" s="70">
        <v>1097.72</v>
      </c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1"/>
      <c r="CH184" s="8"/>
      <c r="CI184" s="19"/>
      <c r="CJ184" s="20"/>
      <c r="CM184" s="51"/>
    </row>
    <row r="185" spans="1:91" ht="14.1" customHeight="1" x14ac:dyDescent="0.3">
      <c r="A185" s="52">
        <f t="shared" si="98"/>
        <v>185</v>
      </c>
      <c r="B185" s="69"/>
      <c r="C185" s="69"/>
      <c r="D185" s="69"/>
      <c r="E185" s="102"/>
      <c r="F185" s="103" t="s">
        <v>47</v>
      </c>
      <c r="G185" s="102" t="s">
        <v>98</v>
      </c>
      <c r="H185" s="102"/>
      <c r="I185" s="69"/>
      <c r="J185" s="59">
        <f t="shared" si="99"/>
        <v>19503.640000000003</v>
      </c>
      <c r="K185" s="70"/>
      <c r="L185" s="70">
        <v>143.27000000000001</v>
      </c>
      <c r="M185" s="70">
        <v>3604.46</v>
      </c>
      <c r="N185" s="70"/>
      <c r="O185" s="70"/>
      <c r="P185" s="70">
        <v>1398.81</v>
      </c>
      <c r="Q185" s="70">
        <v>8860.59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>
        <v>580.66</v>
      </c>
      <c r="AF185" s="70">
        <v>233</v>
      </c>
      <c r="AG185" s="70">
        <v>112.12</v>
      </c>
      <c r="AH185" s="70">
        <v>227.94</v>
      </c>
      <c r="AI185" s="70">
        <v>4342.79</v>
      </c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1"/>
      <c r="CH185" s="8"/>
      <c r="CI185" s="19"/>
      <c r="CJ185" s="20"/>
      <c r="CM185" s="51"/>
    </row>
    <row r="186" spans="1:91" ht="14.1" customHeight="1" x14ac:dyDescent="0.3">
      <c r="A186" s="52">
        <f t="shared" si="98"/>
        <v>186</v>
      </c>
      <c r="B186" s="69"/>
      <c r="C186" s="69"/>
      <c r="D186" s="69"/>
      <c r="E186" s="102"/>
      <c r="F186" s="103" t="s">
        <v>69</v>
      </c>
      <c r="G186" s="102" t="s">
        <v>95</v>
      </c>
      <c r="H186" s="102"/>
      <c r="I186" s="69"/>
      <c r="J186" s="59">
        <f t="shared" si="99"/>
        <v>0</v>
      </c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1"/>
      <c r="CH186" s="8"/>
      <c r="CI186" s="19"/>
      <c r="CJ186" s="20"/>
      <c r="CM186" s="51"/>
    </row>
    <row r="187" spans="1:91" ht="14.1" customHeight="1" x14ac:dyDescent="0.3">
      <c r="A187" s="52">
        <f t="shared" si="98"/>
        <v>187</v>
      </c>
      <c r="B187" s="69"/>
      <c r="C187" s="69"/>
      <c r="D187" s="69"/>
      <c r="E187" s="102"/>
      <c r="F187" s="103" t="s">
        <v>71</v>
      </c>
      <c r="G187" s="102" t="s">
        <v>6</v>
      </c>
      <c r="H187" s="102"/>
      <c r="I187" s="69"/>
      <c r="J187" s="59">
        <f t="shared" si="99"/>
        <v>0</v>
      </c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1"/>
      <c r="CH187" s="8"/>
      <c r="CI187" s="19"/>
      <c r="CJ187" s="20"/>
      <c r="CM187" s="51">
        <f>IF(J187&gt;0,1,0)</f>
        <v>0</v>
      </c>
    </row>
    <row r="188" spans="1:91" s="51" customFormat="1" ht="14.1" customHeight="1" x14ac:dyDescent="0.3">
      <c r="A188" s="52">
        <f t="shared" si="98"/>
        <v>188</v>
      </c>
      <c r="B188" s="74"/>
      <c r="C188" s="74"/>
      <c r="D188" s="74"/>
      <c r="E188" s="74"/>
      <c r="F188" s="74"/>
      <c r="G188" s="74"/>
      <c r="H188" s="74"/>
      <c r="I188" s="75"/>
      <c r="J188" s="76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8"/>
      <c r="CH188" s="58"/>
      <c r="CI188" s="10"/>
      <c r="CJ188" s="11"/>
      <c r="CM188" s="51">
        <v>1</v>
      </c>
    </row>
    <row r="189" spans="1:91" ht="14.1" customHeight="1" x14ac:dyDescent="0.3">
      <c r="A189" s="52">
        <f t="shared" si="98"/>
        <v>189</v>
      </c>
      <c r="B189" s="69"/>
      <c r="C189" s="53"/>
      <c r="D189" s="53" t="s">
        <v>99</v>
      </c>
      <c r="E189" s="64" t="s">
        <v>100</v>
      </c>
      <c r="F189" s="54"/>
      <c r="G189" s="53"/>
      <c r="H189" s="53"/>
      <c r="I189" s="53"/>
      <c r="J189" s="59">
        <f t="shared" si="99"/>
        <v>303996.98000000004</v>
      </c>
      <c r="K189" s="60">
        <f>SUM(K190,K191)</f>
        <v>0</v>
      </c>
      <c r="L189" s="60">
        <f t="shared" ref="L189:BW189" si="124">SUM(L190,L191)</f>
        <v>613.17000000000007</v>
      </c>
      <c r="M189" s="60">
        <f t="shared" si="124"/>
        <v>19116.68</v>
      </c>
      <c r="N189" s="60">
        <f t="shared" si="124"/>
        <v>0</v>
      </c>
      <c r="O189" s="60">
        <f t="shared" si="124"/>
        <v>818.42000000000007</v>
      </c>
      <c r="P189" s="60">
        <f t="shared" si="124"/>
        <v>1222.8200000000002</v>
      </c>
      <c r="Q189" s="60">
        <f t="shared" si="124"/>
        <v>22615.279999999999</v>
      </c>
      <c r="R189" s="60">
        <f t="shared" si="124"/>
        <v>0</v>
      </c>
      <c r="S189" s="60">
        <f t="shared" si="124"/>
        <v>0</v>
      </c>
      <c r="T189" s="60">
        <f t="shared" si="124"/>
        <v>60187.64</v>
      </c>
      <c r="U189" s="60">
        <f t="shared" si="124"/>
        <v>184223.06</v>
      </c>
      <c r="V189" s="60">
        <f t="shared" si="124"/>
        <v>0</v>
      </c>
      <c r="W189" s="60">
        <f t="shared" si="124"/>
        <v>0</v>
      </c>
      <c r="X189" s="60">
        <f t="shared" si="124"/>
        <v>0</v>
      </c>
      <c r="Y189" s="60">
        <f t="shared" si="124"/>
        <v>0</v>
      </c>
      <c r="Z189" s="60">
        <f t="shared" si="124"/>
        <v>0</v>
      </c>
      <c r="AA189" s="60">
        <f t="shared" si="124"/>
        <v>0</v>
      </c>
      <c r="AB189" s="60">
        <f t="shared" si="124"/>
        <v>0</v>
      </c>
      <c r="AC189" s="60">
        <f t="shared" si="124"/>
        <v>0</v>
      </c>
      <c r="AD189" s="60">
        <f t="shared" si="124"/>
        <v>0</v>
      </c>
      <c r="AE189" s="60">
        <f t="shared" si="124"/>
        <v>2859.77</v>
      </c>
      <c r="AF189" s="60">
        <f t="shared" si="124"/>
        <v>922.07999999999993</v>
      </c>
      <c r="AG189" s="60">
        <f t="shared" si="124"/>
        <v>399.16999999999996</v>
      </c>
      <c r="AH189" s="60">
        <f t="shared" si="124"/>
        <v>239.28</v>
      </c>
      <c r="AI189" s="60">
        <f t="shared" si="124"/>
        <v>0</v>
      </c>
      <c r="AJ189" s="60">
        <f t="shared" si="124"/>
        <v>0</v>
      </c>
      <c r="AK189" s="60">
        <f t="shared" si="124"/>
        <v>7938.95</v>
      </c>
      <c r="AL189" s="60">
        <f t="shared" si="124"/>
        <v>2840.66</v>
      </c>
      <c r="AM189" s="60">
        <f t="shared" si="124"/>
        <v>0</v>
      </c>
      <c r="AN189" s="60">
        <f t="shared" si="124"/>
        <v>0</v>
      </c>
      <c r="AO189" s="60">
        <f t="shared" si="124"/>
        <v>0</v>
      </c>
      <c r="AP189" s="60">
        <f t="shared" si="124"/>
        <v>0</v>
      </c>
      <c r="AQ189" s="60">
        <f t="shared" si="124"/>
        <v>0</v>
      </c>
      <c r="AR189" s="60">
        <f t="shared" si="124"/>
        <v>0</v>
      </c>
      <c r="AS189" s="60">
        <f t="shared" si="124"/>
        <v>0</v>
      </c>
      <c r="AT189" s="60">
        <f t="shared" si="124"/>
        <v>0</v>
      </c>
      <c r="AU189" s="60">
        <f t="shared" si="124"/>
        <v>0</v>
      </c>
      <c r="AV189" s="60">
        <f t="shared" si="124"/>
        <v>0</v>
      </c>
      <c r="AW189" s="60">
        <f t="shared" si="124"/>
        <v>0</v>
      </c>
      <c r="AX189" s="60">
        <f t="shared" si="124"/>
        <v>0</v>
      </c>
      <c r="AY189" s="60">
        <f t="shared" si="124"/>
        <v>0</v>
      </c>
      <c r="AZ189" s="60">
        <f t="shared" si="124"/>
        <v>0</v>
      </c>
      <c r="BA189" s="60">
        <f t="shared" si="124"/>
        <v>0</v>
      </c>
      <c r="BB189" s="60">
        <f t="shared" si="124"/>
        <v>0</v>
      </c>
      <c r="BC189" s="60">
        <f t="shared" si="124"/>
        <v>0</v>
      </c>
      <c r="BD189" s="60">
        <f t="shared" si="124"/>
        <v>0</v>
      </c>
      <c r="BE189" s="60">
        <f t="shared" si="124"/>
        <v>0</v>
      </c>
      <c r="BF189" s="60">
        <f t="shared" si="124"/>
        <v>0</v>
      </c>
      <c r="BG189" s="60">
        <f t="shared" si="124"/>
        <v>0</v>
      </c>
      <c r="BH189" s="60">
        <f t="shared" si="124"/>
        <v>0</v>
      </c>
      <c r="BI189" s="60">
        <f t="shared" si="124"/>
        <v>0</v>
      </c>
      <c r="BJ189" s="60">
        <f t="shared" si="124"/>
        <v>0</v>
      </c>
      <c r="BK189" s="60">
        <f t="shared" si="124"/>
        <v>0</v>
      </c>
      <c r="BL189" s="60">
        <f t="shared" si="124"/>
        <v>0</v>
      </c>
      <c r="BM189" s="60">
        <f t="shared" si="124"/>
        <v>0</v>
      </c>
      <c r="BN189" s="60">
        <f t="shared" si="124"/>
        <v>0</v>
      </c>
      <c r="BO189" s="60">
        <f t="shared" si="124"/>
        <v>0</v>
      </c>
      <c r="BP189" s="60">
        <f t="shared" si="124"/>
        <v>0</v>
      </c>
      <c r="BQ189" s="60">
        <f t="shared" si="124"/>
        <v>0</v>
      </c>
      <c r="BR189" s="60">
        <f t="shared" si="124"/>
        <v>0</v>
      </c>
      <c r="BS189" s="60">
        <f t="shared" si="124"/>
        <v>0</v>
      </c>
      <c r="BT189" s="60">
        <f t="shared" si="124"/>
        <v>0</v>
      </c>
      <c r="BU189" s="60">
        <f t="shared" si="124"/>
        <v>0</v>
      </c>
      <c r="BV189" s="60">
        <f t="shared" si="124"/>
        <v>0</v>
      </c>
      <c r="BW189" s="60">
        <f t="shared" si="124"/>
        <v>0</v>
      </c>
      <c r="BX189" s="60">
        <f t="shared" ref="BX189:CV189" si="125">SUM(BX190,BX191)</f>
        <v>0</v>
      </c>
      <c r="BY189" s="60">
        <f t="shared" si="125"/>
        <v>0</v>
      </c>
      <c r="BZ189" s="60">
        <f t="shared" si="125"/>
        <v>0</v>
      </c>
      <c r="CA189" s="60">
        <f t="shared" si="125"/>
        <v>0</v>
      </c>
      <c r="CB189" s="60">
        <f t="shared" si="125"/>
        <v>0</v>
      </c>
      <c r="CC189" s="60">
        <f t="shared" si="125"/>
        <v>0</v>
      </c>
      <c r="CD189" s="60">
        <f t="shared" si="125"/>
        <v>0</v>
      </c>
      <c r="CE189" s="60">
        <f t="shared" si="125"/>
        <v>0</v>
      </c>
      <c r="CF189" s="60">
        <f t="shared" si="125"/>
        <v>0</v>
      </c>
      <c r="CG189" s="61">
        <f>SUM(CG190,CG191)</f>
        <v>0</v>
      </c>
      <c r="CH189" s="8"/>
      <c r="CI189" s="19"/>
      <c r="CJ189" s="20"/>
      <c r="CM189" s="51">
        <f>IF(J189&gt;0,1,0)</f>
        <v>1</v>
      </c>
    </row>
    <row r="190" spans="1:91" ht="14.1" customHeight="1" x14ac:dyDescent="0.3">
      <c r="A190" s="52">
        <f t="shared" si="98"/>
        <v>190</v>
      </c>
      <c r="B190" s="69"/>
      <c r="C190" s="69"/>
      <c r="D190" s="69"/>
      <c r="E190" s="69" t="s">
        <v>15</v>
      </c>
      <c r="F190" s="106" t="s">
        <v>14</v>
      </c>
      <c r="G190" s="69"/>
      <c r="H190" s="69"/>
      <c r="I190" s="69"/>
      <c r="J190" s="107">
        <f t="shared" si="99"/>
        <v>85841.7</v>
      </c>
      <c r="K190" s="70"/>
      <c r="L190" s="70">
        <v>258.75</v>
      </c>
      <c r="M190" s="70">
        <v>6153.12</v>
      </c>
      <c r="N190" s="70"/>
      <c r="O190" s="70">
        <v>263.45999999999998</v>
      </c>
      <c r="P190" s="70">
        <v>358.36</v>
      </c>
      <c r="Q190" s="70">
        <v>7052.7</v>
      </c>
      <c r="R190" s="70"/>
      <c r="S190" s="70"/>
      <c r="T190" s="70">
        <v>17492.37</v>
      </c>
      <c r="U190" s="70">
        <v>52970.61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>
        <v>908.21</v>
      </c>
      <c r="AF190" s="70">
        <v>256.7</v>
      </c>
      <c r="AG190" s="70">
        <v>110.47</v>
      </c>
      <c r="AH190" s="70">
        <v>16.95</v>
      </c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1"/>
      <c r="CH190" s="8"/>
      <c r="CI190" s="19"/>
      <c r="CJ190" s="20"/>
      <c r="CM190" s="51">
        <f>IF(J190&gt;0,1,0)</f>
        <v>1</v>
      </c>
    </row>
    <row r="191" spans="1:91" ht="14.1" customHeight="1" x14ac:dyDescent="0.3">
      <c r="A191" s="52">
        <f t="shared" si="98"/>
        <v>191</v>
      </c>
      <c r="B191" s="69"/>
      <c r="C191" s="69"/>
      <c r="D191" s="69"/>
      <c r="E191" s="69" t="s">
        <v>17</v>
      </c>
      <c r="F191" s="106" t="s">
        <v>30</v>
      </c>
      <c r="G191" s="69"/>
      <c r="H191" s="69"/>
      <c r="I191" s="69"/>
      <c r="J191" s="107">
        <f t="shared" si="99"/>
        <v>218155.28000000003</v>
      </c>
      <c r="K191" s="72">
        <f>SUM(K192:K195)</f>
        <v>0</v>
      </c>
      <c r="L191" s="72">
        <f t="shared" ref="L191:CG191" si="126">SUM(L192:L195)</f>
        <v>354.42</v>
      </c>
      <c r="M191" s="72">
        <f t="shared" si="126"/>
        <v>12963.56</v>
      </c>
      <c r="N191" s="72">
        <f t="shared" si="126"/>
        <v>0</v>
      </c>
      <c r="O191" s="72">
        <f t="shared" si="126"/>
        <v>554.96</v>
      </c>
      <c r="P191" s="72">
        <f t="shared" si="126"/>
        <v>864.46</v>
      </c>
      <c r="Q191" s="72">
        <f t="shared" si="126"/>
        <v>15562.58</v>
      </c>
      <c r="R191" s="72">
        <f t="shared" si="126"/>
        <v>0</v>
      </c>
      <c r="S191" s="72">
        <f t="shared" si="126"/>
        <v>0</v>
      </c>
      <c r="T191" s="72">
        <f t="shared" si="126"/>
        <v>42695.27</v>
      </c>
      <c r="U191" s="72">
        <f t="shared" si="126"/>
        <v>131252.45000000001</v>
      </c>
      <c r="V191" s="72">
        <f t="shared" si="126"/>
        <v>0</v>
      </c>
      <c r="W191" s="72">
        <f t="shared" si="126"/>
        <v>0</v>
      </c>
      <c r="X191" s="72">
        <f t="shared" si="126"/>
        <v>0</v>
      </c>
      <c r="Y191" s="72">
        <f t="shared" si="126"/>
        <v>0</v>
      </c>
      <c r="Z191" s="72">
        <f t="shared" si="126"/>
        <v>0</v>
      </c>
      <c r="AA191" s="72">
        <f t="shared" si="126"/>
        <v>0</v>
      </c>
      <c r="AB191" s="72">
        <f t="shared" si="126"/>
        <v>0</v>
      </c>
      <c r="AC191" s="72">
        <f t="shared" si="126"/>
        <v>0</v>
      </c>
      <c r="AD191" s="72">
        <f t="shared" si="126"/>
        <v>0</v>
      </c>
      <c r="AE191" s="72">
        <f t="shared" si="126"/>
        <v>1951.56</v>
      </c>
      <c r="AF191" s="72">
        <f t="shared" si="126"/>
        <v>665.38</v>
      </c>
      <c r="AG191" s="72">
        <f t="shared" si="126"/>
        <v>288.7</v>
      </c>
      <c r="AH191" s="72">
        <f t="shared" si="126"/>
        <v>222.33</v>
      </c>
      <c r="AI191" s="72">
        <f t="shared" si="126"/>
        <v>0</v>
      </c>
      <c r="AJ191" s="72">
        <f t="shared" si="126"/>
        <v>0</v>
      </c>
      <c r="AK191" s="72">
        <f t="shared" si="126"/>
        <v>7938.95</v>
      </c>
      <c r="AL191" s="72">
        <f t="shared" si="126"/>
        <v>2840.66</v>
      </c>
      <c r="AM191" s="72">
        <f t="shared" si="126"/>
        <v>0</v>
      </c>
      <c r="AN191" s="72">
        <f t="shared" si="126"/>
        <v>0</v>
      </c>
      <c r="AO191" s="72">
        <f t="shared" si="126"/>
        <v>0</v>
      </c>
      <c r="AP191" s="72">
        <f t="shared" si="126"/>
        <v>0</v>
      </c>
      <c r="AQ191" s="72">
        <f t="shared" si="126"/>
        <v>0</v>
      </c>
      <c r="AR191" s="72">
        <f t="shared" si="126"/>
        <v>0</v>
      </c>
      <c r="AS191" s="72">
        <f t="shared" si="126"/>
        <v>0</v>
      </c>
      <c r="AT191" s="72">
        <f t="shared" si="126"/>
        <v>0</v>
      </c>
      <c r="AU191" s="72">
        <f t="shared" si="126"/>
        <v>0</v>
      </c>
      <c r="AV191" s="72">
        <f t="shared" si="126"/>
        <v>0</v>
      </c>
      <c r="AW191" s="72">
        <f t="shared" si="126"/>
        <v>0</v>
      </c>
      <c r="AX191" s="72">
        <f t="shared" si="126"/>
        <v>0</v>
      </c>
      <c r="AY191" s="72">
        <f t="shared" si="126"/>
        <v>0</v>
      </c>
      <c r="AZ191" s="72">
        <f t="shared" si="126"/>
        <v>0</v>
      </c>
      <c r="BA191" s="72">
        <f t="shared" si="126"/>
        <v>0</v>
      </c>
      <c r="BB191" s="72">
        <f t="shared" si="126"/>
        <v>0</v>
      </c>
      <c r="BC191" s="72">
        <f t="shared" si="126"/>
        <v>0</v>
      </c>
      <c r="BD191" s="72">
        <f t="shared" si="126"/>
        <v>0</v>
      </c>
      <c r="BE191" s="72">
        <f t="shared" si="126"/>
        <v>0</v>
      </c>
      <c r="BF191" s="72">
        <f t="shared" si="126"/>
        <v>0</v>
      </c>
      <c r="BG191" s="72">
        <f t="shared" si="126"/>
        <v>0</v>
      </c>
      <c r="BH191" s="72">
        <f t="shared" si="126"/>
        <v>0</v>
      </c>
      <c r="BI191" s="72">
        <f t="shared" si="126"/>
        <v>0</v>
      </c>
      <c r="BJ191" s="72">
        <f t="shared" si="126"/>
        <v>0</v>
      </c>
      <c r="BK191" s="72">
        <f t="shared" si="126"/>
        <v>0</v>
      </c>
      <c r="BL191" s="72">
        <f t="shared" si="126"/>
        <v>0</v>
      </c>
      <c r="BM191" s="72">
        <f t="shared" si="126"/>
        <v>0</v>
      </c>
      <c r="BN191" s="72">
        <f t="shared" si="126"/>
        <v>0</v>
      </c>
      <c r="BO191" s="72">
        <f t="shared" si="126"/>
        <v>0</v>
      </c>
      <c r="BP191" s="72">
        <f t="shared" si="126"/>
        <v>0</v>
      </c>
      <c r="BQ191" s="72">
        <f t="shared" si="126"/>
        <v>0</v>
      </c>
      <c r="BR191" s="72">
        <f t="shared" si="126"/>
        <v>0</v>
      </c>
      <c r="BS191" s="72">
        <f t="shared" si="126"/>
        <v>0</v>
      </c>
      <c r="BT191" s="72">
        <f t="shared" si="126"/>
        <v>0</v>
      </c>
      <c r="BU191" s="72">
        <f t="shared" si="126"/>
        <v>0</v>
      </c>
      <c r="BV191" s="72">
        <f t="shared" si="126"/>
        <v>0</v>
      </c>
      <c r="BW191" s="72">
        <f t="shared" si="126"/>
        <v>0</v>
      </c>
      <c r="BX191" s="72">
        <f t="shared" si="126"/>
        <v>0</v>
      </c>
      <c r="BY191" s="72">
        <f t="shared" si="126"/>
        <v>0</v>
      </c>
      <c r="BZ191" s="72">
        <f t="shared" si="126"/>
        <v>0</v>
      </c>
      <c r="CA191" s="72">
        <f t="shared" si="126"/>
        <v>0</v>
      </c>
      <c r="CB191" s="72">
        <f t="shared" si="126"/>
        <v>0</v>
      </c>
      <c r="CC191" s="72">
        <f t="shared" si="126"/>
        <v>0</v>
      </c>
      <c r="CD191" s="72">
        <f t="shared" si="126"/>
        <v>0</v>
      </c>
      <c r="CE191" s="72">
        <f t="shared" si="126"/>
        <v>0</v>
      </c>
      <c r="CF191" s="72">
        <f t="shared" si="126"/>
        <v>0</v>
      </c>
      <c r="CG191" s="73">
        <f t="shared" si="126"/>
        <v>0</v>
      </c>
      <c r="CH191" s="8"/>
      <c r="CI191" s="19"/>
      <c r="CJ191" s="20"/>
      <c r="CM191" s="51">
        <f>IF(J191&gt;0,1,0)</f>
        <v>1</v>
      </c>
    </row>
    <row r="192" spans="1:91" ht="14.1" customHeight="1" x14ac:dyDescent="0.3">
      <c r="A192" s="52">
        <f t="shared" si="98"/>
        <v>192</v>
      </c>
      <c r="B192" s="69"/>
      <c r="C192" s="69"/>
      <c r="D192" s="69"/>
      <c r="E192" s="69"/>
      <c r="F192" s="108" t="s">
        <v>35</v>
      </c>
      <c r="G192" s="69" t="s">
        <v>101</v>
      </c>
      <c r="H192" s="69"/>
      <c r="I192" s="69"/>
      <c r="J192" s="107">
        <f t="shared" si="99"/>
        <v>0</v>
      </c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1"/>
      <c r="CH192" s="8"/>
      <c r="CI192" s="19"/>
      <c r="CJ192" s="20"/>
      <c r="CM192" s="51"/>
    </row>
    <row r="193" spans="1:91" ht="14.1" customHeight="1" x14ac:dyDescent="0.3">
      <c r="A193" s="52">
        <f t="shared" si="98"/>
        <v>193</v>
      </c>
      <c r="B193" s="69"/>
      <c r="C193" s="69"/>
      <c r="D193" s="69"/>
      <c r="E193" s="69"/>
      <c r="F193" s="108" t="s">
        <v>47</v>
      </c>
      <c r="G193" s="69" t="s">
        <v>102</v>
      </c>
      <c r="H193" s="69"/>
      <c r="I193" s="69"/>
      <c r="J193" s="107">
        <f t="shared" si="99"/>
        <v>0</v>
      </c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1"/>
      <c r="CH193" s="8"/>
      <c r="CI193" s="19"/>
      <c r="CJ193" s="20"/>
      <c r="CM193" s="51"/>
    </row>
    <row r="194" spans="1:91" ht="14.1" customHeight="1" x14ac:dyDescent="0.3">
      <c r="A194" s="52">
        <f t="shared" si="98"/>
        <v>194</v>
      </c>
      <c r="B194" s="69"/>
      <c r="C194" s="69"/>
      <c r="D194" s="69"/>
      <c r="E194" s="69"/>
      <c r="F194" s="108" t="s">
        <v>69</v>
      </c>
      <c r="G194" s="69" t="s">
        <v>79</v>
      </c>
      <c r="H194" s="69"/>
      <c r="I194" s="69"/>
      <c r="J194" s="107">
        <f t="shared" si="99"/>
        <v>218155.28000000003</v>
      </c>
      <c r="K194" s="70"/>
      <c r="L194" s="70">
        <v>354.42</v>
      </c>
      <c r="M194" s="70">
        <v>12963.56</v>
      </c>
      <c r="N194" s="70"/>
      <c r="O194" s="70">
        <v>554.96</v>
      </c>
      <c r="P194" s="70">
        <v>864.46</v>
      </c>
      <c r="Q194" s="70">
        <v>15562.58</v>
      </c>
      <c r="R194" s="70"/>
      <c r="S194" s="70"/>
      <c r="T194" s="70">
        <v>42695.27</v>
      </c>
      <c r="U194" s="70">
        <v>131252.45000000001</v>
      </c>
      <c r="V194" s="70"/>
      <c r="W194" s="70"/>
      <c r="X194" s="70"/>
      <c r="Y194" s="70"/>
      <c r="Z194" s="70"/>
      <c r="AA194" s="70"/>
      <c r="AB194" s="70"/>
      <c r="AC194" s="70"/>
      <c r="AD194" s="70"/>
      <c r="AE194" s="70">
        <v>1951.56</v>
      </c>
      <c r="AF194" s="70">
        <v>665.38</v>
      </c>
      <c r="AG194" s="70">
        <v>288.7</v>
      </c>
      <c r="AH194" s="70">
        <v>222.33</v>
      </c>
      <c r="AI194" s="70"/>
      <c r="AJ194" s="70"/>
      <c r="AK194" s="70">
        <v>7938.95</v>
      </c>
      <c r="AL194" s="70">
        <v>2840.66</v>
      </c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1"/>
      <c r="CH194" s="8"/>
      <c r="CI194" s="19"/>
      <c r="CJ194" s="20"/>
      <c r="CM194" s="51"/>
    </row>
    <row r="195" spans="1:91" ht="14.1" customHeight="1" x14ac:dyDescent="0.3">
      <c r="A195" s="52">
        <f t="shared" si="98"/>
        <v>195</v>
      </c>
      <c r="B195" s="69"/>
      <c r="C195" s="69"/>
      <c r="D195" s="69"/>
      <c r="E195" s="69"/>
      <c r="F195" s="108" t="s">
        <v>71</v>
      </c>
      <c r="G195" s="69" t="s">
        <v>6</v>
      </c>
      <c r="H195" s="69"/>
      <c r="I195" s="69"/>
      <c r="J195" s="107">
        <f t="shared" si="99"/>
        <v>0</v>
      </c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1"/>
      <c r="CH195" s="8"/>
      <c r="CI195" s="19"/>
      <c r="CJ195" s="20"/>
      <c r="CM195" s="51"/>
    </row>
    <row r="196" spans="1:91" s="51" customFormat="1" ht="14.1" customHeight="1" x14ac:dyDescent="0.3">
      <c r="A196" s="52">
        <f t="shared" si="98"/>
        <v>196</v>
      </c>
      <c r="B196" s="74"/>
      <c r="C196" s="74"/>
      <c r="D196" s="74"/>
      <c r="E196" s="74"/>
      <c r="F196" s="74"/>
      <c r="G196" s="74"/>
      <c r="H196" s="74"/>
      <c r="I196" s="75"/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8"/>
      <c r="CH196" s="58"/>
      <c r="CI196" s="10"/>
      <c r="CJ196" s="11"/>
      <c r="CM196" s="51">
        <v>1</v>
      </c>
    </row>
    <row r="197" spans="1:91" s="51" customFormat="1" ht="14.1" customHeight="1" x14ac:dyDescent="0.3">
      <c r="A197" s="52">
        <f t="shared" si="98"/>
        <v>197</v>
      </c>
      <c r="B197" s="67"/>
      <c r="C197" s="67"/>
      <c r="D197" s="53" t="s">
        <v>103</v>
      </c>
      <c r="E197" s="64" t="s">
        <v>104</v>
      </c>
      <c r="F197" s="54"/>
      <c r="G197" s="53"/>
      <c r="H197" s="53"/>
      <c r="I197" s="53"/>
      <c r="J197" s="59">
        <f t="shared" si="99"/>
        <v>1060686.9000000001</v>
      </c>
      <c r="K197" s="60">
        <f>SUM(K203,K198)</f>
        <v>0</v>
      </c>
      <c r="L197" s="60">
        <f t="shared" ref="L197:BW197" si="127">SUM(L203,L198)</f>
        <v>8329.119999999999</v>
      </c>
      <c r="M197" s="60">
        <f t="shared" si="127"/>
        <v>402323.39</v>
      </c>
      <c r="N197" s="60">
        <f t="shared" si="127"/>
        <v>0</v>
      </c>
      <c r="O197" s="60">
        <f t="shared" si="127"/>
        <v>14950.91</v>
      </c>
      <c r="P197" s="60">
        <f t="shared" si="127"/>
        <v>7960.28</v>
      </c>
      <c r="Q197" s="60">
        <f t="shared" si="127"/>
        <v>516770.04000000004</v>
      </c>
      <c r="R197" s="60">
        <f t="shared" si="127"/>
        <v>0</v>
      </c>
      <c r="S197" s="60">
        <f t="shared" si="127"/>
        <v>0</v>
      </c>
      <c r="T197" s="60">
        <f t="shared" si="127"/>
        <v>0</v>
      </c>
      <c r="U197" s="60">
        <f t="shared" si="127"/>
        <v>5099.3</v>
      </c>
      <c r="V197" s="60">
        <f t="shared" si="127"/>
        <v>0</v>
      </c>
      <c r="W197" s="60">
        <f t="shared" si="127"/>
        <v>0</v>
      </c>
      <c r="X197" s="60">
        <f t="shared" si="127"/>
        <v>0</v>
      </c>
      <c r="Y197" s="60">
        <f t="shared" si="127"/>
        <v>0</v>
      </c>
      <c r="Z197" s="60">
        <f t="shared" si="127"/>
        <v>0</v>
      </c>
      <c r="AA197" s="60">
        <f t="shared" si="127"/>
        <v>0</v>
      </c>
      <c r="AB197" s="60">
        <f t="shared" si="127"/>
        <v>1044.31</v>
      </c>
      <c r="AC197" s="60">
        <f t="shared" si="127"/>
        <v>0</v>
      </c>
      <c r="AD197" s="60">
        <f t="shared" si="127"/>
        <v>10559.17</v>
      </c>
      <c r="AE197" s="60">
        <f t="shared" si="127"/>
        <v>49230.61</v>
      </c>
      <c r="AF197" s="60">
        <f t="shared" si="127"/>
        <v>16854.73</v>
      </c>
      <c r="AG197" s="60">
        <f t="shared" si="127"/>
        <v>12539.09</v>
      </c>
      <c r="AH197" s="60">
        <f t="shared" si="127"/>
        <v>15025.95</v>
      </c>
      <c r="AI197" s="60">
        <f t="shared" si="127"/>
        <v>0</v>
      </c>
      <c r="AJ197" s="60">
        <f t="shared" si="127"/>
        <v>0</v>
      </c>
      <c r="AK197" s="60">
        <f t="shared" si="127"/>
        <v>0</v>
      </c>
      <c r="AL197" s="60">
        <f t="shared" si="127"/>
        <v>0</v>
      </c>
      <c r="AM197" s="60">
        <f t="shared" si="127"/>
        <v>0</v>
      </c>
      <c r="AN197" s="60">
        <f t="shared" si="127"/>
        <v>0</v>
      </c>
      <c r="AO197" s="60">
        <f t="shared" si="127"/>
        <v>0</v>
      </c>
      <c r="AP197" s="60">
        <f t="shared" si="127"/>
        <v>0</v>
      </c>
      <c r="AQ197" s="60">
        <f t="shared" si="127"/>
        <v>0</v>
      </c>
      <c r="AR197" s="60">
        <f t="shared" si="127"/>
        <v>0</v>
      </c>
      <c r="AS197" s="60">
        <f t="shared" si="127"/>
        <v>0</v>
      </c>
      <c r="AT197" s="60">
        <f t="shared" si="127"/>
        <v>0</v>
      </c>
      <c r="AU197" s="60">
        <f t="shared" si="127"/>
        <v>0</v>
      </c>
      <c r="AV197" s="60">
        <f t="shared" si="127"/>
        <v>0</v>
      </c>
      <c r="AW197" s="60">
        <f t="shared" si="127"/>
        <v>0</v>
      </c>
      <c r="AX197" s="60">
        <f t="shared" si="127"/>
        <v>0</v>
      </c>
      <c r="AY197" s="60">
        <f t="shared" si="127"/>
        <v>0</v>
      </c>
      <c r="AZ197" s="60">
        <f t="shared" si="127"/>
        <v>0</v>
      </c>
      <c r="BA197" s="60">
        <f t="shared" si="127"/>
        <v>0</v>
      </c>
      <c r="BB197" s="60">
        <f t="shared" si="127"/>
        <v>0</v>
      </c>
      <c r="BC197" s="60">
        <f t="shared" si="127"/>
        <v>0</v>
      </c>
      <c r="BD197" s="60">
        <f t="shared" si="127"/>
        <v>0</v>
      </c>
      <c r="BE197" s="60">
        <f t="shared" si="127"/>
        <v>0</v>
      </c>
      <c r="BF197" s="60">
        <f t="shared" si="127"/>
        <v>0</v>
      </c>
      <c r="BG197" s="60">
        <f t="shared" si="127"/>
        <v>0</v>
      </c>
      <c r="BH197" s="60">
        <f t="shared" si="127"/>
        <v>0</v>
      </c>
      <c r="BI197" s="60">
        <f t="shared" si="127"/>
        <v>0</v>
      </c>
      <c r="BJ197" s="60">
        <f t="shared" si="127"/>
        <v>0</v>
      </c>
      <c r="BK197" s="60">
        <f t="shared" si="127"/>
        <v>0</v>
      </c>
      <c r="BL197" s="60">
        <f t="shared" si="127"/>
        <v>0</v>
      </c>
      <c r="BM197" s="60">
        <f t="shared" si="127"/>
        <v>0</v>
      </c>
      <c r="BN197" s="60">
        <f t="shared" si="127"/>
        <v>0</v>
      </c>
      <c r="BO197" s="60">
        <f t="shared" si="127"/>
        <v>0</v>
      </c>
      <c r="BP197" s="60">
        <f t="shared" si="127"/>
        <v>0</v>
      </c>
      <c r="BQ197" s="60">
        <f t="shared" si="127"/>
        <v>0</v>
      </c>
      <c r="BR197" s="60">
        <f t="shared" si="127"/>
        <v>0</v>
      </c>
      <c r="BS197" s="60">
        <f t="shared" si="127"/>
        <v>0</v>
      </c>
      <c r="BT197" s="60">
        <f t="shared" si="127"/>
        <v>0</v>
      </c>
      <c r="BU197" s="60">
        <f t="shared" si="127"/>
        <v>0</v>
      </c>
      <c r="BV197" s="60">
        <f t="shared" si="127"/>
        <v>0</v>
      </c>
      <c r="BW197" s="60">
        <f t="shared" si="127"/>
        <v>0</v>
      </c>
      <c r="BX197" s="60">
        <f t="shared" ref="BX197:CV197" si="128">SUM(BX203,BX198)</f>
        <v>0</v>
      </c>
      <c r="BY197" s="60">
        <f t="shared" si="128"/>
        <v>0</v>
      </c>
      <c r="BZ197" s="60">
        <f t="shared" si="128"/>
        <v>0</v>
      </c>
      <c r="CA197" s="60">
        <f t="shared" si="128"/>
        <v>0</v>
      </c>
      <c r="CB197" s="60">
        <f t="shared" si="128"/>
        <v>0</v>
      </c>
      <c r="CC197" s="60">
        <f t="shared" si="128"/>
        <v>0</v>
      </c>
      <c r="CD197" s="60">
        <f t="shared" si="128"/>
        <v>0</v>
      </c>
      <c r="CE197" s="60">
        <f t="shared" si="128"/>
        <v>0</v>
      </c>
      <c r="CF197" s="60">
        <f t="shared" si="128"/>
        <v>0</v>
      </c>
      <c r="CG197" s="61">
        <f>SUM(CG203,CG198)</f>
        <v>0</v>
      </c>
      <c r="CH197" s="58"/>
      <c r="CI197" s="10"/>
      <c r="CJ197" s="11"/>
      <c r="CM197" s="51">
        <f>IF(J197&gt;0,1,0)</f>
        <v>1</v>
      </c>
    </row>
    <row r="198" spans="1:91" ht="14.1" customHeight="1" x14ac:dyDescent="0.3">
      <c r="A198" s="52">
        <f t="shared" si="98"/>
        <v>198</v>
      </c>
      <c r="B198" s="67"/>
      <c r="C198" s="67"/>
      <c r="D198" s="67"/>
      <c r="E198" s="67" t="s">
        <v>15</v>
      </c>
      <c r="F198" s="82" t="s">
        <v>14</v>
      </c>
      <c r="G198" s="67"/>
      <c r="H198" s="67"/>
      <c r="I198" s="67"/>
      <c r="J198" s="59">
        <f t="shared" si="99"/>
        <v>603090.73000000021</v>
      </c>
      <c r="K198" s="83">
        <f>SUM(K199:K202)</f>
        <v>0</v>
      </c>
      <c r="L198" s="83">
        <f t="shared" ref="L198:BW198" si="129">SUM(L199:L202)</f>
        <v>4004.63</v>
      </c>
      <c r="M198" s="83">
        <f t="shared" si="129"/>
        <v>230512.86</v>
      </c>
      <c r="N198" s="83">
        <f t="shared" si="129"/>
        <v>0</v>
      </c>
      <c r="O198" s="83">
        <f t="shared" si="129"/>
        <v>10414.959999999999</v>
      </c>
      <c r="P198" s="83">
        <f t="shared" si="129"/>
        <v>5960.5</v>
      </c>
      <c r="Q198" s="83">
        <f t="shared" si="129"/>
        <v>293330.29000000004</v>
      </c>
      <c r="R198" s="83">
        <f t="shared" si="129"/>
        <v>0</v>
      </c>
      <c r="S198" s="83">
        <f t="shared" si="129"/>
        <v>0</v>
      </c>
      <c r="T198" s="83">
        <f t="shared" si="129"/>
        <v>0</v>
      </c>
      <c r="U198" s="83">
        <f t="shared" si="129"/>
        <v>0</v>
      </c>
      <c r="V198" s="83">
        <f t="shared" si="129"/>
        <v>0</v>
      </c>
      <c r="W198" s="83">
        <f t="shared" si="129"/>
        <v>0</v>
      </c>
      <c r="X198" s="83">
        <f t="shared" si="129"/>
        <v>0</v>
      </c>
      <c r="Y198" s="83">
        <f t="shared" si="129"/>
        <v>0</v>
      </c>
      <c r="Z198" s="83">
        <f t="shared" si="129"/>
        <v>0</v>
      </c>
      <c r="AA198" s="83">
        <f t="shared" si="129"/>
        <v>0</v>
      </c>
      <c r="AB198" s="83">
        <f t="shared" si="129"/>
        <v>1044.31</v>
      </c>
      <c r="AC198" s="83">
        <f t="shared" si="129"/>
        <v>0</v>
      </c>
      <c r="AD198" s="83">
        <f t="shared" si="129"/>
        <v>10559.17</v>
      </c>
      <c r="AE198" s="83">
        <f t="shared" si="129"/>
        <v>25748.799999999999</v>
      </c>
      <c r="AF198" s="83">
        <f t="shared" si="129"/>
        <v>8734.5</v>
      </c>
      <c r="AG198" s="83">
        <f t="shared" si="129"/>
        <v>6490.93</v>
      </c>
      <c r="AH198" s="83">
        <f t="shared" si="129"/>
        <v>6289.7800000000007</v>
      </c>
      <c r="AI198" s="83">
        <f t="shared" si="129"/>
        <v>0</v>
      </c>
      <c r="AJ198" s="83">
        <f t="shared" si="129"/>
        <v>0</v>
      </c>
      <c r="AK198" s="83">
        <f t="shared" si="129"/>
        <v>0</v>
      </c>
      <c r="AL198" s="83">
        <f t="shared" si="129"/>
        <v>0</v>
      </c>
      <c r="AM198" s="83">
        <f t="shared" si="129"/>
        <v>0</v>
      </c>
      <c r="AN198" s="83">
        <f t="shared" si="129"/>
        <v>0</v>
      </c>
      <c r="AO198" s="83">
        <f t="shared" si="129"/>
        <v>0</v>
      </c>
      <c r="AP198" s="83">
        <f t="shared" si="129"/>
        <v>0</v>
      </c>
      <c r="AQ198" s="83">
        <f t="shared" si="129"/>
        <v>0</v>
      </c>
      <c r="AR198" s="83">
        <f t="shared" si="129"/>
        <v>0</v>
      </c>
      <c r="AS198" s="83">
        <f t="shared" si="129"/>
        <v>0</v>
      </c>
      <c r="AT198" s="83">
        <f t="shared" si="129"/>
        <v>0</v>
      </c>
      <c r="AU198" s="83">
        <f t="shared" si="129"/>
        <v>0</v>
      </c>
      <c r="AV198" s="83">
        <f t="shared" si="129"/>
        <v>0</v>
      </c>
      <c r="AW198" s="83">
        <f t="shared" si="129"/>
        <v>0</v>
      </c>
      <c r="AX198" s="83">
        <f t="shared" si="129"/>
        <v>0</v>
      </c>
      <c r="AY198" s="83">
        <f t="shared" si="129"/>
        <v>0</v>
      </c>
      <c r="AZ198" s="83">
        <f t="shared" si="129"/>
        <v>0</v>
      </c>
      <c r="BA198" s="83">
        <f t="shared" si="129"/>
        <v>0</v>
      </c>
      <c r="BB198" s="83">
        <f t="shared" si="129"/>
        <v>0</v>
      </c>
      <c r="BC198" s="83">
        <f t="shared" si="129"/>
        <v>0</v>
      </c>
      <c r="BD198" s="83">
        <f t="shared" si="129"/>
        <v>0</v>
      </c>
      <c r="BE198" s="83">
        <f t="shared" si="129"/>
        <v>0</v>
      </c>
      <c r="BF198" s="83">
        <f t="shared" si="129"/>
        <v>0</v>
      </c>
      <c r="BG198" s="83">
        <f t="shared" si="129"/>
        <v>0</v>
      </c>
      <c r="BH198" s="83">
        <f t="shared" si="129"/>
        <v>0</v>
      </c>
      <c r="BI198" s="83">
        <f t="shared" si="129"/>
        <v>0</v>
      </c>
      <c r="BJ198" s="83">
        <f t="shared" si="129"/>
        <v>0</v>
      </c>
      <c r="BK198" s="83">
        <f t="shared" si="129"/>
        <v>0</v>
      </c>
      <c r="BL198" s="83">
        <f t="shared" si="129"/>
        <v>0</v>
      </c>
      <c r="BM198" s="83">
        <f t="shared" si="129"/>
        <v>0</v>
      </c>
      <c r="BN198" s="83">
        <f t="shared" si="129"/>
        <v>0</v>
      </c>
      <c r="BO198" s="83">
        <f t="shared" si="129"/>
        <v>0</v>
      </c>
      <c r="BP198" s="83">
        <f t="shared" si="129"/>
        <v>0</v>
      </c>
      <c r="BQ198" s="83">
        <f t="shared" si="129"/>
        <v>0</v>
      </c>
      <c r="BR198" s="83">
        <f t="shared" si="129"/>
        <v>0</v>
      </c>
      <c r="BS198" s="83">
        <f t="shared" si="129"/>
        <v>0</v>
      </c>
      <c r="BT198" s="83">
        <f t="shared" si="129"/>
        <v>0</v>
      </c>
      <c r="BU198" s="83">
        <f t="shared" si="129"/>
        <v>0</v>
      </c>
      <c r="BV198" s="83">
        <f t="shared" si="129"/>
        <v>0</v>
      </c>
      <c r="BW198" s="83">
        <f t="shared" si="129"/>
        <v>0</v>
      </c>
      <c r="BX198" s="83">
        <f t="shared" ref="BX198:CV198" si="130">SUM(BX199:BX202)</f>
        <v>0</v>
      </c>
      <c r="BY198" s="83">
        <f t="shared" si="130"/>
        <v>0</v>
      </c>
      <c r="BZ198" s="83">
        <f t="shared" si="130"/>
        <v>0</v>
      </c>
      <c r="CA198" s="83">
        <f t="shared" si="130"/>
        <v>0</v>
      </c>
      <c r="CB198" s="83">
        <f t="shared" si="130"/>
        <v>0</v>
      </c>
      <c r="CC198" s="83">
        <f t="shared" si="130"/>
        <v>0</v>
      </c>
      <c r="CD198" s="83">
        <f t="shared" si="130"/>
        <v>0</v>
      </c>
      <c r="CE198" s="83">
        <f t="shared" si="130"/>
        <v>0</v>
      </c>
      <c r="CF198" s="83">
        <f t="shared" si="130"/>
        <v>0</v>
      </c>
      <c r="CG198" s="84">
        <f>SUM(CG199:CG202)</f>
        <v>0</v>
      </c>
      <c r="CH198" s="8"/>
      <c r="CI198" s="19"/>
      <c r="CJ198" s="20"/>
      <c r="CM198" s="51">
        <f>IF(J198&gt;0,1,0)</f>
        <v>1</v>
      </c>
    </row>
    <row r="199" spans="1:91" s="12" customFormat="1" ht="14.1" customHeight="1" x14ac:dyDescent="0.3">
      <c r="A199" s="52">
        <f t="shared" si="98"/>
        <v>199</v>
      </c>
      <c r="B199" s="69"/>
      <c r="C199" s="69"/>
      <c r="D199" s="69"/>
      <c r="E199" s="69"/>
      <c r="F199" s="74" t="s">
        <v>35</v>
      </c>
      <c r="G199" s="88" t="s">
        <v>105</v>
      </c>
      <c r="H199" s="69"/>
      <c r="I199" s="69"/>
      <c r="J199" s="59">
        <f t="shared" si="99"/>
        <v>90695.549999999988</v>
      </c>
      <c r="K199" s="70"/>
      <c r="L199" s="70">
        <v>801.58</v>
      </c>
      <c r="M199" s="70">
        <v>28554.46</v>
      </c>
      <c r="N199" s="70"/>
      <c r="O199" s="70"/>
      <c r="P199" s="70">
        <v>2302.38</v>
      </c>
      <c r="Q199" s="70">
        <v>49808.07</v>
      </c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>
        <v>4598.51</v>
      </c>
      <c r="AF199" s="70">
        <v>1614.26</v>
      </c>
      <c r="AG199" s="70">
        <v>1072.8599999999999</v>
      </c>
      <c r="AH199" s="70">
        <v>1943.43</v>
      </c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1"/>
      <c r="CH199" s="8"/>
      <c r="CI199" s="19"/>
      <c r="CJ199" s="91"/>
      <c r="CM199" s="81"/>
    </row>
    <row r="200" spans="1:91" s="12" customFormat="1" ht="14.1" customHeight="1" x14ac:dyDescent="0.3">
      <c r="A200" s="52">
        <f t="shared" si="98"/>
        <v>200</v>
      </c>
      <c r="B200" s="69"/>
      <c r="C200" s="69"/>
      <c r="D200" s="69"/>
      <c r="E200" s="69"/>
      <c r="F200" s="74" t="s">
        <v>47</v>
      </c>
      <c r="G200" s="88" t="s">
        <v>106</v>
      </c>
      <c r="H200" s="69"/>
      <c r="I200" s="69"/>
      <c r="J200" s="59">
        <f t="shared" si="99"/>
        <v>67620.099999999991</v>
      </c>
      <c r="K200" s="70"/>
      <c r="L200" s="70">
        <v>654.22</v>
      </c>
      <c r="M200" s="70">
        <v>21132.26</v>
      </c>
      <c r="N200" s="70"/>
      <c r="O200" s="70">
        <v>1827.47</v>
      </c>
      <c r="P200" s="70">
        <v>1663.27</v>
      </c>
      <c r="Q200" s="70">
        <v>35964.68</v>
      </c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>
        <v>3190.7</v>
      </c>
      <c r="AF200" s="70">
        <v>1122.55</v>
      </c>
      <c r="AG200" s="70">
        <v>907.56</v>
      </c>
      <c r="AH200" s="70">
        <v>1157.3900000000001</v>
      </c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1"/>
      <c r="CH200" s="8"/>
      <c r="CI200" s="19"/>
      <c r="CJ200" s="91"/>
      <c r="CM200" s="81"/>
    </row>
    <row r="201" spans="1:91" ht="14.1" customHeight="1" x14ac:dyDescent="0.3">
      <c r="A201" s="52">
        <f t="shared" si="98"/>
        <v>201</v>
      </c>
      <c r="B201" s="69"/>
      <c r="C201" s="69"/>
      <c r="D201" s="69"/>
      <c r="E201" s="69"/>
      <c r="F201" s="74" t="s">
        <v>69</v>
      </c>
      <c r="G201" s="88" t="s">
        <v>107</v>
      </c>
      <c r="H201" s="69"/>
      <c r="I201" s="69"/>
      <c r="J201" s="59">
        <f t="shared" si="99"/>
        <v>108517</v>
      </c>
      <c r="K201" s="70"/>
      <c r="L201" s="70">
        <v>1147.5899999999999</v>
      </c>
      <c r="M201" s="70">
        <v>41439.11</v>
      </c>
      <c r="N201" s="70"/>
      <c r="O201" s="70">
        <v>2452.77</v>
      </c>
      <c r="P201" s="70">
        <v>740.94</v>
      </c>
      <c r="Q201" s="70">
        <v>51550.34</v>
      </c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>
        <v>6221.37</v>
      </c>
      <c r="AF201" s="70">
        <v>2102.71</v>
      </c>
      <c r="AG201" s="70">
        <v>1564.3</v>
      </c>
      <c r="AH201" s="70">
        <v>1297.8699999999999</v>
      </c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1"/>
      <c r="CH201" s="8"/>
      <c r="CI201" s="19"/>
      <c r="CJ201" s="20"/>
      <c r="CM201" s="51">
        <f>IF(J201&gt;0,1,0)</f>
        <v>1</v>
      </c>
    </row>
    <row r="202" spans="1:91" s="51" customFormat="1" ht="14.1" customHeight="1" x14ac:dyDescent="0.3">
      <c r="A202" s="52">
        <f t="shared" si="98"/>
        <v>202</v>
      </c>
      <c r="B202" s="69"/>
      <c r="C202" s="69"/>
      <c r="D202" s="69"/>
      <c r="E202" s="69"/>
      <c r="F202" s="74" t="s">
        <v>71</v>
      </c>
      <c r="G202" s="88" t="s">
        <v>108</v>
      </c>
      <c r="H202" s="69"/>
      <c r="I202" s="69"/>
      <c r="J202" s="59">
        <f t="shared" si="99"/>
        <v>336258.07999999996</v>
      </c>
      <c r="K202" s="70"/>
      <c r="L202" s="70">
        <v>1401.24</v>
      </c>
      <c r="M202" s="70">
        <v>139387.03</v>
      </c>
      <c r="N202" s="70"/>
      <c r="O202" s="70">
        <v>6134.72</v>
      </c>
      <c r="P202" s="70">
        <v>1253.9100000000001</v>
      </c>
      <c r="Q202" s="70">
        <v>156007.20000000001</v>
      </c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>
        <v>1044.31</v>
      </c>
      <c r="AC202" s="70"/>
      <c r="AD202" s="70">
        <v>10559.17</v>
      </c>
      <c r="AE202" s="70">
        <v>11738.22</v>
      </c>
      <c r="AF202" s="70">
        <v>3894.98</v>
      </c>
      <c r="AG202" s="70">
        <v>2946.21</v>
      </c>
      <c r="AH202" s="70">
        <v>1891.09</v>
      </c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1"/>
      <c r="CH202" s="58"/>
      <c r="CI202" s="10"/>
      <c r="CJ202" s="11"/>
      <c r="CM202" s="51">
        <f>IF(J202&gt;0,1,0)</f>
        <v>1</v>
      </c>
    </row>
    <row r="203" spans="1:91" ht="14.1" customHeight="1" x14ac:dyDescent="0.3">
      <c r="A203" s="52">
        <f t="shared" ref="A203:A266" si="131">A202+1</f>
        <v>203</v>
      </c>
      <c r="B203" s="67"/>
      <c r="C203" s="67"/>
      <c r="D203" s="67"/>
      <c r="E203" s="67" t="s">
        <v>17</v>
      </c>
      <c r="F203" s="92" t="s">
        <v>30</v>
      </c>
      <c r="G203" s="67"/>
      <c r="H203" s="67"/>
      <c r="I203" s="67"/>
      <c r="J203" s="59">
        <f t="shared" si="99"/>
        <v>457596.16999999993</v>
      </c>
      <c r="K203" s="83">
        <f>SUM(K204:K207)</f>
        <v>0</v>
      </c>
      <c r="L203" s="83">
        <f t="shared" ref="L203:BW203" si="132">SUM(L204:L207)</f>
        <v>4324.49</v>
      </c>
      <c r="M203" s="83">
        <f t="shared" si="132"/>
        <v>171810.53</v>
      </c>
      <c r="N203" s="83">
        <f t="shared" si="132"/>
        <v>0</v>
      </c>
      <c r="O203" s="83">
        <f t="shared" si="132"/>
        <v>4535.95</v>
      </c>
      <c r="P203" s="83">
        <f t="shared" si="132"/>
        <v>1999.7799999999997</v>
      </c>
      <c r="Q203" s="83">
        <f t="shared" si="132"/>
        <v>223439.75</v>
      </c>
      <c r="R203" s="83">
        <f t="shared" si="132"/>
        <v>0</v>
      </c>
      <c r="S203" s="83">
        <f t="shared" si="132"/>
        <v>0</v>
      </c>
      <c r="T203" s="83">
        <f t="shared" si="132"/>
        <v>0</v>
      </c>
      <c r="U203" s="83">
        <f t="shared" si="132"/>
        <v>5099.3</v>
      </c>
      <c r="V203" s="83">
        <f t="shared" si="132"/>
        <v>0</v>
      </c>
      <c r="W203" s="83">
        <f t="shared" si="132"/>
        <v>0</v>
      </c>
      <c r="X203" s="83">
        <f t="shared" si="132"/>
        <v>0</v>
      </c>
      <c r="Y203" s="83">
        <f t="shared" si="132"/>
        <v>0</v>
      </c>
      <c r="Z203" s="83">
        <f t="shared" si="132"/>
        <v>0</v>
      </c>
      <c r="AA203" s="83">
        <f t="shared" si="132"/>
        <v>0</v>
      </c>
      <c r="AB203" s="83">
        <f t="shared" si="132"/>
        <v>0</v>
      </c>
      <c r="AC203" s="83">
        <f t="shared" si="132"/>
        <v>0</v>
      </c>
      <c r="AD203" s="83">
        <f t="shared" si="132"/>
        <v>0</v>
      </c>
      <c r="AE203" s="83">
        <f t="shared" si="132"/>
        <v>23481.809999999998</v>
      </c>
      <c r="AF203" s="83">
        <f t="shared" si="132"/>
        <v>8120.2300000000005</v>
      </c>
      <c r="AG203" s="83">
        <f t="shared" si="132"/>
        <v>6048.1599999999989</v>
      </c>
      <c r="AH203" s="83">
        <f t="shared" si="132"/>
        <v>8736.17</v>
      </c>
      <c r="AI203" s="83">
        <f t="shared" si="132"/>
        <v>0</v>
      </c>
      <c r="AJ203" s="83">
        <f t="shared" si="132"/>
        <v>0</v>
      </c>
      <c r="AK203" s="83">
        <f t="shared" si="132"/>
        <v>0</v>
      </c>
      <c r="AL203" s="83">
        <f t="shared" si="132"/>
        <v>0</v>
      </c>
      <c r="AM203" s="83">
        <f t="shared" si="132"/>
        <v>0</v>
      </c>
      <c r="AN203" s="83">
        <f t="shared" si="132"/>
        <v>0</v>
      </c>
      <c r="AO203" s="83">
        <f t="shared" si="132"/>
        <v>0</v>
      </c>
      <c r="AP203" s="83">
        <f t="shared" si="132"/>
        <v>0</v>
      </c>
      <c r="AQ203" s="83">
        <f t="shared" si="132"/>
        <v>0</v>
      </c>
      <c r="AR203" s="83">
        <f t="shared" si="132"/>
        <v>0</v>
      </c>
      <c r="AS203" s="83">
        <f t="shared" si="132"/>
        <v>0</v>
      </c>
      <c r="AT203" s="83">
        <f t="shared" si="132"/>
        <v>0</v>
      </c>
      <c r="AU203" s="83">
        <f t="shared" si="132"/>
        <v>0</v>
      </c>
      <c r="AV203" s="83">
        <f t="shared" si="132"/>
        <v>0</v>
      </c>
      <c r="AW203" s="83">
        <f t="shared" si="132"/>
        <v>0</v>
      </c>
      <c r="AX203" s="83">
        <f t="shared" si="132"/>
        <v>0</v>
      </c>
      <c r="AY203" s="83">
        <f t="shared" si="132"/>
        <v>0</v>
      </c>
      <c r="AZ203" s="83">
        <f t="shared" si="132"/>
        <v>0</v>
      </c>
      <c r="BA203" s="83">
        <f t="shared" si="132"/>
        <v>0</v>
      </c>
      <c r="BB203" s="83">
        <f t="shared" si="132"/>
        <v>0</v>
      </c>
      <c r="BC203" s="83">
        <f t="shared" si="132"/>
        <v>0</v>
      </c>
      <c r="BD203" s="83">
        <f t="shared" si="132"/>
        <v>0</v>
      </c>
      <c r="BE203" s="83">
        <f t="shared" si="132"/>
        <v>0</v>
      </c>
      <c r="BF203" s="83">
        <f t="shared" si="132"/>
        <v>0</v>
      </c>
      <c r="BG203" s="83">
        <f t="shared" si="132"/>
        <v>0</v>
      </c>
      <c r="BH203" s="83">
        <f t="shared" si="132"/>
        <v>0</v>
      </c>
      <c r="BI203" s="83">
        <f t="shared" si="132"/>
        <v>0</v>
      </c>
      <c r="BJ203" s="83">
        <f t="shared" si="132"/>
        <v>0</v>
      </c>
      <c r="BK203" s="83">
        <f t="shared" si="132"/>
        <v>0</v>
      </c>
      <c r="BL203" s="83">
        <f t="shared" si="132"/>
        <v>0</v>
      </c>
      <c r="BM203" s="83">
        <f t="shared" si="132"/>
        <v>0</v>
      </c>
      <c r="BN203" s="83">
        <f t="shared" si="132"/>
        <v>0</v>
      </c>
      <c r="BO203" s="83">
        <f t="shared" si="132"/>
        <v>0</v>
      </c>
      <c r="BP203" s="83">
        <f t="shared" si="132"/>
        <v>0</v>
      </c>
      <c r="BQ203" s="83">
        <f t="shared" si="132"/>
        <v>0</v>
      </c>
      <c r="BR203" s="83">
        <f t="shared" si="132"/>
        <v>0</v>
      </c>
      <c r="BS203" s="83">
        <f t="shared" si="132"/>
        <v>0</v>
      </c>
      <c r="BT203" s="83">
        <f t="shared" si="132"/>
        <v>0</v>
      </c>
      <c r="BU203" s="83">
        <f t="shared" si="132"/>
        <v>0</v>
      </c>
      <c r="BV203" s="83">
        <f t="shared" si="132"/>
        <v>0</v>
      </c>
      <c r="BW203" s="83">
        <f t="shared" si="132"/>
        <v>0</v>
      </c>
      <c r="BX203" s="83">
        <f t="shared" ref="BX203:CV203" si="133">SUM(BX204:BX207)</f>
        <v>0</v>
      </c>
      <c r="BY203" s="83">
        <f t="shared" si="133"/>
        <v>0</v>
      </c>
      <c r="BZ203" s="83">
        <f t="shared" si="133"/>
        <v>0</v>
      </c>
      <c r="CA203" s="83">
        <f t="shared" si="133"/>
        <v>0</v>
      </c>
      <c r="CB203" s="83">
        <f t="shared" si="133"/>
        <v>0</v>
      </c>
      <c r="CC203" s="83">
        <f t="shared" si="133"/>
        <v>0</v>
      </c>
      <c r="CD203" s="83">
        <f t="shared" si="133"/>
        <v>0</v>
      </c>
      <c r="CE203" s="83">
        <f t="shared" si="133"/>
        <v>0</v>
      </c>
      <c r="CF203" s="83">
        <f t="shared" si="133"/>
        <v>0</v>
      </c>
      <c r="CG203" s="84">
        <f>SUM(CG204:CG207)</f>
        <v>0</v>
      </c>
      <c r="CH203" s="8"/>
      <c r="CI203" s="19"/>
      <c r="CJ203" s="20"/>
      <c r="CM203" s="51">
        <f>IF(J203&gt;0,1,0)</f>
        <v>1</v>
      </c>
    </row>
    <row r="204" spans="1:91" s="12" customFormat="1" ht="14.1" customHeight="1" x14ac:dyDescent="0.3">
      <c r="A204" s="52">
        <f t="shared" si="131"/>
        <v>204</v>
      </c>
      <c r="B204" s="69"/>
      <c r="C204" s="69"/>
      <c r="D204" s="69"/>
      <c r="E204" s="69"/>
      <c r="F204" s="74" t="s">
        <v>35</v>
      </c>
      <c r="G204" s="88" t="s">
        <v>105</v>
      </c>
      <c r="H204" s="69"/>
      <c r="I204" s="69"/>
      <c r="J204" s="59">
        <f t="shared" si="99"/>
        <v>141569.72</v>
      </c>
      <c r="K204" s="70"/>
      <c r="L204" s="70">
        <v>1111.17</v>
      </c>
      <c r="M204" s="70">
        <v>50692.639999999999</v>
      </c>
      <c r="N204" s="70"/>
      <c r="O204" s="70">
        <v>1061.9100000000001</v>
      </c>
      <c r="P204" s="70">
        <v>696.5</v>
      </c>
      <c r="Q204" s="70">
        <v>74046</v>
      </c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>
        <v>7546.04</v>
      </c>
      <c r="AF204" s="70">
        <v>2617.23</v>
      </c>
      <c r="AG204" s="70">
        <v>1963.12</v>
      </c>
      <c r="AH204" s="70">
        <v>1835.11</v>
      </c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1"/>
      <c r="CH204" s="8"/>
      <c r="CI204" s="19"/>
      <c r="CJ204" s="91"/>
      <c r="CM204" s="81"/>
    </row>
    <row r="205" spans="1:91" s="12" customFormat="1" ht="14.1" customHeight="1" x14ac:dyDescent="0.3">
      <c r="A205" s="52">
        <f t="shared" si="131"/>
        <v>205</v>
      </c>
      <c r="B205" s="69"/>
      <c r="C205" s="69"/>
      <c r="D205" s="69"/>
      <c r="E205" s="69"/>
      <c r="F205" s="74" t="s">
        <v>47</v>
      </c>
      <c r="G205" s="88" t="s">
        <v>106</v>
      </c>
      <c r="H205" s="69"/>
      <c r="I205" s="69"/>
      <c r="J205" s="59">
        <f t="shared" si="99"/>
        <v>44096.12</v>
      </c>
      <c r="K205" s="70"/>
      <c r="L205" s="70">
        <v>729.83</v>
      </c>
      <c r="M205" s="70">
        <v>17460.61</v>
      </c>
      <c r="N205" s="70"/>
      <c r="O205" s="70"/>
      <c r="P205" s="70">
        <v>615.42999999999995</v>
      </c>
      <c r="Q205" s="70">
        <v>20309.330000000002</v>
      </c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>
        <v>2543.9899999999998</v>
      </c>
      <c r="AF205" s="70">
        <v>802.82</v>
      </c>
      <c r="AG205" s="70">
        <v>691.99</v>
      </c>
      <c r="AH205" s="70">
        <v>942.12</v>
      </c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1"/>
      <c r="CH205" s="8"/>
      <c r="CI205" s="19"/>
      <c r="CJ205" s="91"/>
      <c r="CM205" s="81"/>
    </row>
    <row r="206" spans="1:91" ht="14.1" customHeight="1" x14ac:dyDescent="0.3">
      <c r="A206" s="52">
        <f t="shared" si="131"/>
        <v>206</v>
      </c>
      <c r="B206" s="69"/>
      <c r="C206" s="69"/>
      <c r="D206" s="69"/>
      <c r="E206" s="69"/>
      <c r="F206" s="74" t="s">
        <v>69</v>
      </c>
      <c r="G206" s="88" t="s">
        <v>107</v>
      </c>
      <c r="H206" s="69"/>
      <c r="I206" s="69"/>
      <c r="J206" s="59">
        <f t="shared" si="99"/>
        <v>154415.4</v>
      </c>
      <c r="K206" s="70"/>
      <c r="L206" s="70">
        <v>1856.2</v>
      </c>
      <c r="M206" s="70">
        <v>61848.14</v>
      </c>
      <c r="N206" s="70"/>
      <c r="O206" s="70">
        <v>958.52</v>
      </c>
      <c r="P206" s="70"/>
      <c r="Q206" s="70">
        <v>74524.97</v>
      </c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>
        <v>6932.07</v>
      </c>
      <c r="AF206" s="70">
        <v>2458.39</v>
      </c>
      <c r="AG206" s="70">
        <v>1799.27</v>
      </c>
      <c r="AH206" s="70">
        <v>4037.84</v>
      </c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1"/>
      <c r="CH206" s="8"/>
      <c r="CI206" s="19"/>
      <c r="CJ206" s="20"/>
      <c r="CM206" s="51">
        <f>IF(J206&gt;0,1,0)</f>
        <v>1</v>
      </c>
    </row>
    <row r="207" spans="1:91" ht="14.1" customHeight="1" x14ac:dyDescent="0.3">
      <c r="A207" s="52">
        <f t="shared" si="131"/>
        <v>207</v>
      </c>
      <c r="B207" s="69"/>
      <c r="C207" s="69"/>
      <c r="D207" s="69"/>
      <c r="E207" s="69"/>
      <c r="F207" s="74" t="s">
        <v>71</v>
      </c>
      <c r="G207" s="88" t="s">
        <v>108</v>
      </c>
      <c r="H207" s="69"/>
      <c r="I207" s="69"/>
      <c r="J207" s="59">
        <f t="shared" ref="J207:J270" si="134">SUM(K207:CG207)</f>
        <v>117514.93000000001</v>
      </c>
      <c r="K207" s="70"/>
      <c r="L207" s="70">
        <v>627.29</v>
      </c>
      <c r="M207" s="70">
        <v>41809.14</v>
      </c>
      <c r="N207" s="70"/>
      <c r="O207" s="70">
        <v>2515.52</v>
      </c>
      <c r="P207" s="70">
        <v>687.85</v>
      </c>
      <c r="Q207" s="70">
        <v>54559.45</v>
      </c>
      <c r="R207" s="70"/>
      <c r="S207" s="70"/>
      <c r="T207" s="70"/>
      <c r="U207" s="70">
        <v>5099.3</v>
      </c>
      <c r="V207" s="70"/>
      <c r="W207" s="70"/>
      <c r="X207" s="70"/>
      <c r="Y207" s="70"/>
      <c r="Z207" s="70"/>
      <c r="AA207" s="70"/>
      <c r="AB207" s="70"/>
      <c r="AC207" s="70"/>
      <c r="AD207" s="70"/>
      <c r="AE207" s="70">
        <v>6459.71</v>
      </c>
      <c r="AF207" s="70">
        <v>2241.79</v>
      </c>
      <c r="AG207" s="70">
        <v>1593.78</v>
      </c>
      <c r="AH207" s="70">
        <v>1921.1</v>
      </c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1"/>
      <c r="CH207" s="8"/>
      <c r="CI207" s="19"/>
      <c r="CJ207" s="20"/>
      <c r="CM207" s="51">
        <f>IF(J207&gt;0,1,0)</f>
        <v>1</v>
      </c>
    </row>
    <row r="208" spans="1:91" s="51" customFormat="1" ht="14.1" customHeight="1" x14ac:dyDescent="0.3">
      <c r="A208" s="52">
        <f t="shared" si="131"/>
        <v>208</v>
      </c>
      <c r="B208" s="74"/>
      <c r="C208" s="74"/>
      <c r="D208" s="74"/>
      <c r="E208" s="74"/>
      <c r="F208" s="74"/>
      <c r="G208" s="74"/>
      <c r="H208" s="74"/>
      <c r="I208" s="75"/>
      <c r="J208" s="7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8"/>
      <c r="CH208" s="58"/>
      <c r="CI208" s="10"/>
      <c r="CJ208" s="11"/>
      <c r="CM208" s="51">
        <v>1</v>
      </c>
    </row>
    <row r="209" spans="1:91" s="51" customFormat="1" ht="14.1" customHeight="1" x14ac:dyDescent="0.3">
      <c r="A209" s="52">
        <f t="shared" si="131"/>
        <v>209</v>
      </c>
      <c r="B209" s="67"/>
      <c r="C209" s="67"/>
      <c r="D209" s="53" t="s">
        <v>109</v>
      </c>
      <c r="E209" s="53" t="s">
        <v>110</v>
      </c>
      <c r="F209" s="53"/>
      <c r="G209" s="53"/>
      <c r="H209" s="53"/>
      <c r="I209" s="53"/>
      <c r="J209" s="59">
        <f t="shared" si="134"/>
        <v>15992.169999999998</v>
      </c>
      <c r="K209" s="60">
        <f>SUM(K213,K210)</f>
        <v>0</v>
      </c>
      <c r="L209" s="60">
        <f t="shared" ref="L209:BW209" si="135">SUM(L213,L210)</f>
        <v>0</v>
      </c>
      <c r="M209" s="60">
        <f t="shared" si="135"/>
        <v>1953.75</v>
      </c>
      <c r="N209" s="60">
        <f t="shared" si="135"/>
        <v>0</v>
      </c>
      <c r="O209" s="60">
        <f t="shared" si="135"/>
        <v>0</v>
      </c>
      <c r="P209" s="60">
        <f t="shared" si="135"/>
        <v>873.16</v>
      </c>
      <c r="Q209" s="60">
        <f t="shared" si="135"/>
        <v>4048.73</v>
      </c>
      <c r="R209" s="60">
        <f t="shared" si="135"/>
        <v>0</v>
      </c>
      <c r="S209" s="60">
        <f t="shared" si="135"/>
        <v>0</v>
      </c>
      <c r="T209" s="60">
        <f t="shared" si="135"/>
        <v>441.7</v>
      </c>
      <c r="U209" s="60">
        <f t="shared" si="135"/>
        <v>16.489999999999998</v>
      </c>
      <c r="V209" s="60">
        <f t="shared" si="135"/>
        <v>0</v>
      </c>
      <c r="W209" s="60">
        <f t="shared" si="135"/>
        <v>0</v>
      </c>
      <c r="X209" s="60">
        <f t="shared" si="135"/>
        <v>0</v>
      </c>
      <c r="Y209" s="60">
        <f t="shared" si="135"/>
        <v>0</v>
      </c>
      <c r="Z209" s="60">
        <f t="shared" si="135"/>
        <v>0</v>
      </c>
      <c r="AA209" s="60">
        <f t="shared" si="135"/>
        <v>0</v>
      </c>
      <c r="AB209" s="60">
        <f t="shared" si="135"/>
        <v>3.12</v>
      </c>
      <c r="AC209" s="60">
        <f t="shared" si="135"/>
        <v>294.11</v>
      </c>
      <c r="AD209" s="60">
        <f t="shared" si="135"/>
        <v>1041.25</v>
      </c>
      <c r="AE209" s="60">
        <f t="shared" si="135"/>
        <v>346.2</v>
      </c>
      <c r="AF209" s="60">
        <f t="shared" si="135"/>
        <v>136</v>
      </c>
      <c r="AG209" s="60">
        <f t="shared" si="135"/>
        <v>90.92</v>
      </c>
      <c r="AH209" s="60">
        <f t="shared" si="135"/>
        <v>268.37</v>
      </c>
      <c r="AI209" s="60">
        <f t="shared" si="135"/>
        <v>0</v>
      </c>
      <c r="AJ209" s="60">
        <f t="shared" si="135"/>
        <v>29.700000000000003</v>
      </c>
      <c r="AK209" s="60">
        <f t="shared" si="135"/>
        <v>4217.9699999999993</v>
      </c>
      <c r="AL209" s="60">
        <f t="shared" si="135"/>
        <v>2230.6999999999998</v>
      </c>
      <c r="AM209" s="60">
        <f t="shared" si="135"/>
        <v>0</v>
      </c>
      <c r="AN209" s="60">
        <f t="shared" si="135"/>
        <v>0</v>
      </c>
      <c r="AO209" s="60">
        <f t="shared" si="135"/>
        <v>0</v>
      </c>
      <c r="AP209" s="60">
        <f t="shared" si="135"/>
        <v>0</v>
      </c>
      <c r="AQ209" s="60">
        <f t="shared" si="135"/>
        <v>0</v>
      </c>
      <c r="AR209" s="60">
        <f t="shared" si="135"/>
        <v>0</v>
      </c>
      <c r="AS209" s="60">
        <f t="shared" si="135"/>
        <v>0</v>
      </c>
      <c r="AT209" s="60">
        <f t="shared" si="135"/>
        <v>0</v>
      </c>
      <c r="AU209" s="60">
        <f t="shared" si="135"/>
        <v>0</v>
      </c>
      <c r="AV209" s="60">
        <f t="shared" si="135"/>
        <v>0</v>
      </c>
      <c r="AW209" s="60">
        <f t="shared" si="135"/>
        <v>0</v>
      </c>
      <c r="AX209" s="60">
        <f t="shared" si="135"/>
        <v>0</v>
      </c>
      <c r="AY209" s="60">
        <f t="shared" si="135"/>
        <v>0</v>
      </c>
      <c r="AZ209" s="60">
        <f t="shared" si="135"/>
        <v>0</v>
      </c>
      <c r="BA209" s="60">
        <f t="shared" si="135"/>
        <v>0</v>
      </c>
      <c r="BB209" s="60">
        <f t="shared" si="135"/>
        <v>0</v>
      </c>
      <c r="BC209" s="60">
        <f t="shared" si="135"/>
        <v>0</v>
      </c>
      <c r="BD209" s="60">
        <f t="shared" si="135"/>
        <v>0</v>
      </c>
      <c r="BE209" s="60">
        <f t="shared" si="135"/>
        <v>0</v>
      </c>
      <c r="BF209" s="60">
        <f t="shared" si="135"/>
        <v>0</v>
      </c>
      <c r="BG209" s="60">
        <f t="shared" si="135"/>
        <v>0</v>
      </c>
      <c r="BH209" s="60">
        <f t="shared" si="135"/>
        <v>0</v>
      </c>
      <c r="BI209" s="60">
        <f t="shared" si="135"/>
        <v>0</v>
      </c>
      <c r="BJ209" s="60">
        <f t="shared" si="135"/>
        <v>0</v>
      </c>
      <c r="BK209" s="60">
        <f t="shared" si="135"/>
        <v>0</v>
      </c>
      <c r="BL209" s="60">
        <f t="shared" si="135"/>
        <v>0</v>
      </c>
      <c r="BM209" s="60">
        <f t="shared" si="135"/>
        <v>0</v>
      </c>
      <c r="BN209" s="60">
        <f t="shared" si="135"/>
        <v>0</v>
      </c>
      <c r="BO209" s="60">
        <f t="shared" si="135"/>
        <v>0</v>
      </c>
      <c r="BP209" s="60">
        <f t="shared" si="135"/>
        <v>0</v>
      </c>
      <c r="BQ209" s="60">
        <f t="shared" si="135"/>
        <v>0</v>
      </c>
      <c r="BR209" s="60">
        <f t="shared" si="135"/>
        <v>0</v>
      </c>
      <c r="BS209" s="60">
        <f t="shared" si="135"/>
        <v>0</v>
      </c>
      <c r="BT209" s="60">
        <f t="shared" si="135"/>
        <v>0</v>
      </c>
      <c r="BU209" s="60">
        <f t="shared" si="135"/>
        <v>0</v>
      </c>
      <c r="BV209" s="60">
        <f t="shared" si="135"/>
        <v>0</v>
      </c>
      <c r="BW209" s="60">
        <f t="shared" si="135"/>
        <v>0</v>
      </c>
      <c r="BX209" s="60">
        <f t="shared" ref="BX209:CV209" si="136">SUM(BX213,BX210)</f>
        <v>0</v>
      </c>
      <c r="BY209" s="60">
        <f t="shared" si="136"/>
        <v>0</v>
      </c>
      <c r="BZ209" s="60">
        <f t="shared" si="136"/>
        <v>0</v>
      </c>
      <c r="CA209" s="60">
        <f t="shared" si="136"/>
        <v>0</v>
      </c>
      <c r="CB209" s="60">
        <f t="shared" si="136"/>
        <v>0</v>
      </c>
      <c r="CC209" s="60">
        <f t="shared" si="136"/>
        <v>0</v>
      </c>
      <c r="CD209" s="60">
        <f t="shared" si="136"/>
        <v>0</v>
      </c>
      <c r="CE209" s="60">
        <f t="shared" si="136"/>
        <v>0</v>
      </c>
      <c r="CF209" s="60">
        <f t="shared" si="136"/>
        <v>0</v>
      </c>
      <c r="CG209" s="61">
        <f>SUM(CG213,CG210)</f>
        <v>0</v>
      </c>
      <c r="CH209" s="58"/>
      <c r="CI209" s="10"/>
      <c r="CJ209" s="11"/>
      <c r="CM209" s="51">
        <f t="shared" ref="CM209:CM215" si="137">IF(J209&gt;0,1,0)</f>
        <v>1</v>
      </c>
    </row>
    <row r="210" spans="1:91" ht="14.1" customHeight="1" x14ac:dyDescent="0.3">
      <c r="A210" s="52">
        <f t="shared" si="131"/>
        <v>210</v>
      </c>
      <c r="B210" s="67"/>
      <c r="C210" s="67"/>
      <c r="D210" s="67"/>
      <c r="E210" s="67" t="s">
        <v>15</v>
      </c>
      <c r="F210" s="82" t="s">
        <v>14</v>
      </c>
      <c r="G210" s="67"/>
      <c r="H210" s="67"/>
      <c r="I210" s="67"/>
      <c r="J210" s="59">
        <f t="shared" si="134"/>
        <v>15990.489999999998</v>
      </c>
      <c r="K210" s="83">
        <f>SUM(K211:K212)</f>
        <v>0</v>
      </c>
      <c r="L210" s="83">
        <f t="shared" ref="L210:BW210" si="138">SUM(L211:L212)</f>
        <v>0</v>
      </c>
      <c r="M210" s="83">
        <f t="shared" si="138"/>
        <v>1953.75</v>
      </c>
      <c r="N210" s="83">
        <f t="shared" si="138"/>
        <v>0</v>
      </c>
      <c r="O210" s="83">
        <f t="shared" si="138"/>
        <v>0</v>
      </c>
      <c r="P210" s="83">
        <f t="shared" si="138"/>
        <v>873.16</v>
      </c>
      <c r="Q210" s="83">
        <f t="shared" si="138"/>
        <v>4048.73</v>
      </c>
      <c r="R210" s="83">
        <f t="shared" si="138"/>
        <v>0</v>
      </c>
      <c r="S210" s="83">
        <f t="shared" si="138"/>
        <v>0</v>
      </c>
      <c r="T210" s="83">
        <f t="shared" si="138"/>
        <v>441.7</v>
      </c>
      <c r="U210" s="83">
        <f t="shared" si="138"/>
        <v>16.489999999999998</v>
      </c>
      <c r="V210" s="83">
        <f t="shared" si="138"/>
        <v>0</v>
      </c>
      <c r="W210" s="83">
        <f t="shared" si="138"/>
        <v>0</v>
      </c>
      <c r="X210" s="83">
        <f t="shared" si="138"/>
        <v>0</v>
      </c>
      <c r="Y210" s="83">
        <f t="shared" si="138"/>
        <v>0</v>
      </c>
      <c r="Z210" s="83">
        <f t="shared" si="138"/>
        <v>0</v>
      </c>
      <c r="AA210" s="83">
        <f t="shared" si="138"/>
        <v>0</v>
      </c>
      <c r="AB210" s="83">
        <f t="shared" si="138"/>
        <v>3.12</v>
      </c>
      <c r="AC210" s="83">
        <f t="shared" si="138"/>
        <v>294.11</v>
      </c>
      <c r="AD210" s="83">
        <f t="shared" si="138"/>
        <v>1041.25</v>
      </c>
      <c r="AE210" s="83">
        <f t="shared" si="138"/>
        <v>346.2</v>
      </c>
      <c r="AF210" s="83">
        <f t="shared" si="138"/>
        <v>136</v>
      </c>
      <c r="AG210" s="83">
        <f t="shared" si="138"/>
        <v>90.92</v>
      </c>
      <c r="AH210" s="83">
        <f t="shared" si="138"/>
        <v>268.37</v>
      </c>
      <c r="AI210" s="83">
        <f t="shared" si="138"/>
        <v>0</v>
      </c>
      <c r="AJ210" s="83">
        <f t="shared" si="138"/>
        <v>29.51</v>
      </c>
      <c r="AK210" s="83">
        <f t="shared" si="138"/>
        <v>4216.82</v>
      </c>
      <c r="AL210" s="83">
        <f t="shared" si="138"/>
        <v>2230.3599999999997</v>
      </c>
      <c r="AM210" s="83">
        <f t="shared" si="138"/>
        <v>0</v>
      </c>
      <c r="AN210" s="83">
        <f t="shared" si="138"/>
        <v>0</v>
      </c>
      <c r="AO210" s="83">
        <f t="shared" si="138"/>
        <v>0</v>
      </c>
      <c r="AP210" s="83">
        <f t="shared" si="138"/>
        <v>0</v>
      </c>
      <c r="AQ210" s="83">
        <f t="shared" si="138"/>
        <v>0</v>
      </c>
      <c r="AR210" s="83">
        <f t="shared" si="138"/>
        <v>0</v>
      </c>
      <c r="AS210" s="83">
        <f t="shared" si="138"/>
        <v>0</v>
      </c>
      <c r="AT210" s="83">
        <f t="shared" si="138"/>
        <v>0</v>
      </c>
      <c r="AU210" s="83">
        <f t="shared" si="138"/>
        <v>0</v>
      </c>
      <c r="AV210" s="83">
        <f t="shared" si="138"/>
        <v>0</v>
      </c>
      <c r="AW210" s="83">
        <f t="shared" si="138"/>
        <v>0</v>
      </c>
      <c r="AX210" s="83">
        <f t="shared" si="138"/>
        <v>0</v>
      </c>
      <c r="AY210" s="83">
        <f t="shared" si="138"/>
        <v>0</v>
      </c>
      <c r="AZ210" s="83">
        <f t="shared" si="138"/>
        <v>0</v>
      </c>
      <c r="BA210" s="83">
        <f t="shared" si="138"/>
        <v>0</v>
      </c>
      <c r="BB210" s="83">
        <f t="shared" si="138"/>
        <v>0</v>
      </c>
      <c r="BC210" s="83">
        <f t="shared" si="138"/>
        <v>0</v>
      </c>
      <c r="BD210" s="83">
        <f t="shared" si="138"/>
        <v>0</v>
      </c>
      <c r="BE210" s="83">
        <f t="shared" si="138"/>
        <v>0</v>
      </c>
      <c r="BF210" s="83">
        <f t="shared" si="138"/>
        <v>0</v>
      </c>
      <c r="BG210" s="83">
        <f t="shared" si="138"/>
        <v>0</v>
      </c>
      <c r="BH210" s="83">
        <f t="shared" si="138"/>
        <v>0</v>
      </c>
      <c r="BI210" s="83">
        <f t="shared" si="138"/>
        <v>0</v>
      </c>
      <c r="BJ210" s="83">
        <f t="shared" si="138"/>
        <v>0</v>
      </c>
      <c r="BK210" s="83">
        <f t="shared" si="138"/>
        <v>0</v>
      </c>
      <c r="BL210" s="83">
        <f t="shared" si="138"/>
        <v>0</v>
      </c>
      <c r="BM210" s="83">
        <f t="shared" si="138"/>
        <v>0</v>
      </c>
      <c r="BN210" s="83">
        <f t="shared" si="138"/>
        <v>0</v>
      </c>
      <c r="BO210" s="83">
        <f t="shared" si="138"/>
        <v>0</v>
      </c>
      <c r="BP210" s="83">
        <f t="shared" si="138"/>
        <v>0</v>
      </c>
      <c r="BQ210" s="83">
        <f t="shared" si="138"/>
        <v>0</v>
      </c>
      <c r="BR210" s="83">
        <f t="shared" si="138"/>
        <v>0</v>
      </c>
      <c r="BS210" s="83">
        <f t="shared" si="138"/>
        <v>0</v>
      </c>
      <c r="BT210" s="83">
        <f t="shared" si="138"/>
        <v>0</v>
      </c>
      <c r="BU210" s="83">
        <f t="shared" si="138"/>
        <v>0</v>
      </c>
      <c r="BV210" s="83">
        <f t="shared" si="138"/>
        <v>0</v>
      </c>
      <c r="BW210" s="83">
        <f t="shared" si="138"/>
        <v>0</v>
      </c>
      <c r="BX210" s="83">
        <f t="shared" ref="BX210:CV210" si="139">SUM(BX211:BX212)</f>
        <v>0</v>
      </c>
      <c r="BY210" s="83">
        <f t="shared" si="139"/>
        <v>0</v>
      </c>
      <c r="BZ210" s="83">
        <f t="shared" si="139"/>
        <v>0</v>
      </c>
      <c r="CA210" s="83">
        <f t="shared" si="139"/>
        <v>0</v>
      </c>
      <c r="CB210" s="83">
        <f t="shared" si="139"/>
        <v>0</v>
      </c>
      <c r="CC210" s="83">
        <f t="shared" si="139"/>
        <v>0</v>
      </c>
      <c r="CD210" s="83">
        <f t="shared" si="139"/>
        <v>0</v>
      </c>
      <c r="CE210" s="83">
        <f t="shared" si="139"/>
        <v>0</v>
      </c>
      <c r="CF210" s="83">
        <f t="shared" si="139"/>
        <v>0</v>
      </c>
      <c r="CG210" s="84">
        <f>SUM(CG211:CG212)</f>
        <v>0</v>
      </c>
      <c r="CH210" s="8"/>
      <c r="CI210" s="19"/>
      <c r="CJ210" s="20"/>
      <c r="CM210" s="51">
        <f t="shared" si="137"/>
        <v>1</v>
      </c>
    </row>
    <row r="211" spans="1:91" ht="14.1" customHeight="1" x14ac:dyDescent="0.3">
      <c r="A211" s="52">
        <f t="shared" si="131"/>
        <v>211</v>
      </c>
      <c r="B211" s="69"/>
      <c r="C211" s="69"/>
      <c r="D211" s="69"/>
      <c r="E211" s="69"/>
      <c r="F211" s="74" t="s">
        <v>35</v>
      </c>
      <c r="G211" s="88" t="s">
        <v>111</v>
      </c>
      <c r="H211" s="69"/>
      <c r="I211" s="69"/>
      <c r="J211" s="59">
        <f t="shared" si="134"/>
        <v>11854.089999999998</v>
      </c>
      <c r="K211" s="70"/>
      <c r="L211" s="70"/>
      <c r="M211" s="70">
        <v>806.4</v>
      </c>
      <c r="N211" s="70"/>
      <c r="O211" s="70"/>
      <c r="P211" s="70">
        <v>810.28</v>
      </c>
      <c r="Q211" s="70">
        <v>2352</v>
      </c>
      <c r="R211" s="70"/>
      <c r="S211" s="70"/>
      <c r="T211" s="70">
        <v>441.7</v>
      </c>
      <c r="U211" s="70">
        <v>16.489999999999998</v>
      </c>
      <c r="V211" s="70"/>
      <c r="W211" s="70"/>
      <c r="X211" s="70"/>
      <c r="Y211" s="70"/>
      <c r="Z211" s="70"/>
      <c r="AA211" s="70"/>
      <c r="AB211" s="70">
        <v>3.12</v>
      </c>
      <c r="AC211" s="70">
        <v>179.87</v>
      </c>
      <c r="AD211" s="70">
        <v>713.92</v>
      </c>
      <c r="AE211" s="70">
        <v>221.53</v>
      </c>
      <c r="AF211" s="70">
        <v>87.76</v>
      </c>
      <c r="AG211" s="70">
        <v>56.64</v>
      </c>
      <c r="AH211" s="70">
        <v>157.25</v>
      </c>
      <c r="AI211" s="70"/>
      <c r="AJ211" s="70"/>
      <c r="AK211" s="70">
        <v>3909.66</v>
      </c>
      <c r="AL211" s="70">
        <v>2097.4699999999998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1"/>
      <c r="CH211" s="8"/>
      <c r="CI211" s="19"/>
      <c r="CJ211" s="20"/>
      <c r="CM211" s="51">
        <f t="shared" si="137"/>
        <v>1</v>
      </c>
    </row>
    <row r="212" spans="1:91" s="51" customFormat="1" ht="14.1" customHeight="1" x14ac:dyDescent="0.3">
      <c r="A212" s="52">
        <f t="shared" si="131"/>
        <v>212</v>
      </c>
      <c r="B212" s="69"/>
      <c r="C212" s="69"/>
      <c r="D212" s="69"/>
      <c r="E212" s="69"/>
      <c r="F212" s="74" t="s">
        <v>47</v>
      </c>
      <c r="G212" s="88" t="s">
        <v>112</v>
      </c>
      <c r="H212" s="69"/>
      <c r="I212" s="69"/>
      <c r="J212" s="59">
        <f t="shared" si="134"/>
        <v>4136.3999999999996</v>
      </c>
      <c r="K212" s="70"/>
      <c r="L212" s="70"/>
      <c r="M212" s="70">
        <v>1147.3499999999999</v>
      </c>
      <c r="N212" s="70"/>
      <c r="O212" s="70"/>
      <c r="P212" s="70">
        <v>62.88</v>
      </c>
      <c r="Q212" s="70">
        <v>1696.73</v>
      </c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>
        <v>114.24</v>
      </c>
      <c r="AD212" s="70">
        <v>327.33</v>
      </c>
      <c r="AE212" s="70">
        <v>124.67</v>
      </c>
      <c r="AF212" s="70">
        <v>48.24</v>
      </c>
      <c r="AG212" s="70">
        <v>34.28</v>
      </c>
      <c r="AH212" s="70">
        <v>111.12</v>
      </c>
      <c r="AI212" s="70"/>
      <c r="AJ212" s="70">
        <v>29.51</v>
      </c>
      <c r="AK212" s="70">
        <v>307.16000000000003</v>
      </c>
      <c r="AL212" s="70">
        <v>132.88999999999999</v>
      </c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1"/>
      <c r="CH212" s="58"/>
      <c r="CI212" s="10"/>
      <c r="CJ212" s="11"/>
      <c r="CM212" s="51">
        <f t="shared" si="137"/>
        <v>1</v>
      </c>
    </row>
    <row r="213" spans="1:91" ht="14.1" customHeight="1" x14ac:dyDescent="0.3">
      <c r="A213" s="52">
        <f t="shared" si="131"/>
        <v>213</v>
      </c>
      <c r="B213" s="67"/>
      <c r="C213" s="67"/>
      <c r="D213" s="67"/>
      <c r="E213" s="67" t="s">
        <v>17</v>
      </c>
      <c r="F213" s="92" t="s">
        <v>30</v>
      </c>
      <c r="G213" s="67"/>
      <c r="H213" s="67"/>
      <c r="I213" s="67"/>
      <c r="J213" s="59">
        <f t="shared" si="134"/>
        <v>1.68</v>
      </c>
      <c r="K213" s="83">
        <f>SUM(K214:K215)</f>
        <v>0</v>
      </c>
      <c r="L213" s="83">
        <f t="shared" ref="L213:BW213" si="140">SUM(L214:L215)</f>
        <v>0</v>
      </c>
      <c r="M213" s="83">
        <f t="shared" si="140"/>
        <v>0</v>
      </c>
      <c r="N213" s="83">
        <f t="shared" si="140"/>
        <v>0</v>
      </c>
      <c r="O213" s="83">
        <f t="shared" si="140"/>
        <v>0</v>
      </c>
      <c r="P213" s="83">
        <f t="shared" si="140"/>
        <v>0</v>
      </c>
      <c r="Q213" s="83">
        <f t="shared" si="140"/>
        <v>0</v>
      </c>
      <c r="R213" s="83">
        <f t="shared" si="140"/>
        <v>0</v>
      </c>
      <c r="S213" s="83">
        <f t="shared" si="140"/>
        <v>0</v>
      </c>
      <c r="T213" s="83">
        <f t="shared" si="140"/>
        <v>0</v>
      </c>
      <c r="U213" s="83">
        <f t="shared" si="140"/>
        <v>0</v>
      </c>
      <c r="V213" s="83">
        <f t="shared" si="140"/>
        <v>0</v>
      </c>
      <c r="W213" s="83">
        <f t="shared" si="140"/>
        <v>0</v>
      </c>
      <c r="X213" s="83">
        <f t="shared" si="140"/>
        <v>0</v>
      </c>
      <c r="Y213" s="83">
        <f t="shared" si="140"/>
        <v>0</v>
      </c>
      <c r="Z213" s="83">
        <f t="shared" si="140"/>
        <v>0</v>
      </c>
      <c r="AA213" s="83">
        <f t="shared" si="140"/>
        <v>0</v>
      </c>
      <c r="AB213" s="83">
        <f t="shared" si="140"/>
        <v>0</v>
      </c>
      <c r="AC213" s="83">
        <f t="shared" si="140"/>
        <v>0</v>
      </c>
      <c r="AD213" s="83">
        <f t="shared" si="140"/>
        <v>0</v>
      </c>
      <c r="AE213" s="83">
        <f t="shared" si="140"/>
        <v>0</v>
      </c>
      <c r="AF213" s="83">
        <f t="shared" si="140"/>
        <v>0</v>
      </c>
      <c r="AG213" s="83">
        <f t="shared" si="140"/>
        <v>0</v>
      </c>
      <c r="AH213" s="83">
        <f t="shared" si="140"/>
        <v>0</v>
      </c>
      <c r="AI213" s="83">
        <f t="shared" si="140"/>
        <v>0</v>
      </c>
      <c r="AJ213" s="83">
        <f t="shared" si="140"/>
        <v>0.19</v>
      </c>
      <c r="AK213" s="83">
        <f t="shared" si="140"/>
        <v>1.1499999999999999</v>
      </c>
      <c r="AL213" s="83">
        <f t="shared" si="140"/>
        <v>0.34</v>
      </c>
      <c r="AM213" s="83">
        <f t="shared" si="140"/>
        <v>0</v>
      </c>
      <c r="AN213" s="83">
        <f t="shared" si="140"/>
        <v>0</v>
      </c>
      <c r="AO213" s="83">
        <f t="shared" si="140"/>
        <v>0</v>
      </c>
      <c r="AP213" s="83">
        <f t="shared" si="140"/>
        <v>0</v>
      </c>
      <c r="AQ213" s="83">
        <f t="shared" si="140"/>
        <v>0</v>
      </c>
      <c r="AR213" s="83">
        <f t="shared" si="140"/>
        <v>0</v>
      </c>
      <c r="AS213" s="83">
        <f t="shared" si="140"/>
        <v>0</v>
      </c>
      <c r="AT213" s="83">
        <f t="shared" si="140"/>
        <v>0</v>
      </c>
      <c r="AU213" s="83">
        <f t="shared" si="140"/>
        <v>0</v>
      </c>
      <c r="AV213" s="83">
        <f t="shared" si="140"/>
        <v>0</v>
      </c>
      <c r="AW213" s="83">
        <f t="shared" si="140"/>
        <v>0</v>
      </c>
      <c r="AX213" s="83">
        <f t="shared" si="140"/>
        <v>0</v>
      </c>
      <c r="AY213" s="83">
        <f t="shared" si="140"/>
        <v>0</v>
      </c>
      <c r="AZ213" s="83">
        <f t="shared" si="140"/>
        <v>0</v>
      </c>
      <c r="BA213" s="83">
        <f t="shared" si="140"/>
        <v>0</v>
      </c>
      <c r="BB213" s="83">
        <f t="shared" si="140"/>
        <v>0</v>
      </c>
      <c r="BC213" s="83">
        <f t="shared" si="140"/>
        <v>0</v>
      </c>
      <c r="BD213" s="83">
        <f t="shared" si="140"/>
        <v>0</v>
      </c>
      <c r="BE213" s="83">
        <f t="shared" si="140"/>
        <v>0</v>
      </c>
      <c r="BF213" s="83">
        <f t="shared" si="140"/>
        <v>0</v>
      </c>
      <c r="BG213" s="83">
        <f t="shared" si="140"/>
        <v>0</v>
      </c>
      <c r="BH213" s="83">
        <f t="shared" si="140"/>
        <v>0</v>
      </c>
      <c r="BI213" s="83">
        <f t="shared" si="140"/>
        <v>0</v>
      </c>
      <c r="BJ213" s="83">
        <f t="shared" si="140"/>
        <v>0</v>
      </c>
      <c r="BK213" s="83">
        <f t="shared" si="140"/>
        <v>0</v>
      </c>
      <c r="BL213" s="83">
        <f t="shared" si="140"/>
        <v>0</v>
      </c>
      <c r="BM213" s="83">
        <f t="shared" si="140"/>
        <v>0</v>
      </c>
      <c r="BN213" s="83">
        <f t="shared" si="140"/>
        <v>0</v>
      </c>
      <c r="BO213" s="83">
        <f t="shared" si="140"/>
        <v>0</v>
      </c>
      <c r="BP213" s="83">
        <f t="shared" si="140"/>
        <v>0</v>
      </c>
      <c r="BQ213" s="83">
        <f t="shared" si="140"/>
        <v>0</v>
      </c>
      <c r="BR213" s="83">
        <f t="shared" si="140"/>
        <v>0</v>
      </c>
      <c r="BS213" s="83">
        <f t="shared" si="140"/>
        <v>0</v>
      </c>
      <c r="BT213" s="83">
        <f t="shared" si="140"/>
        <v>0</v>
      </c>
      <c r="BU213" s="83">
        <f t="shared" si="140"/>
        <v>0</v>
      </c>
      <c r="BV213" s="83">
        <f t="shared" si="140"/>
        <v>0</v>
      </c>
      <c r="BW213" s="83">
        <f t="shared" si="140"/>
        <v>0</v>
      </c>
      <c r="BX213" s="83">
        <f t="shared" ref="BX213:CV213" si="141">SUM(BX214:BX215)</f>
        <v>0</v>
      </c>
      <c r="BY213" s="83">
        <f t="shared" si="141"/>
        <v>0</v>
      </c>
      <c r="BZ213" s="83">
        <f t="shared" si="141"/>
        <v>0</v>
      </c>
      <c r="CA213" s="83">
        <f t="shared" si="141"/>
        <v>0</v>
      </c>
      <c r="CB213" s="83">
        <f t="shared" si="141"/>
        <v>0</v>
      </c>
      <c r="CC213" s="83">
        <f t="shared" si="141"/>
        <v>0</v>
      </c>
      <c r="CD213" s="83">
        <f t="shared" si="141"/>
        <v>0</v>
      </c>
      <c r="CE213" s="83">
        <f t="shared" si="141"/>
        <v>0</v>
      </c>
      <c r="CF213" s="83">
        <f t="shared" si="141"/>
        <v>0</v>
      </c>
      <c r="CG213" s="84">
        <f>SUM(CG214:CG215)</f>
        <v>0</v>
      </c>
      <c r="CH213" s="8"/>
      <c r="CI213" s="19"/>
      <c r="CJ213" s="20"/>
      <c r="CM213" s="51">
        <f t="shared" si="137"/>
        <v>1</v>
      </c>
    </row>
    <row r="214" spans="1:91" ht="14.1" customHeight="1" x14ac:dyDescent="0.3">
      <c r="A214" s="52">
        <f t="shared" si="131"/>
        <v>214</v>
      </c>
      <c r="B214" s="69"/>
      <c r="C214" s="69"/>
      <c r="D214" s="69"/>
      <c r="E214" s="69"/>
      <c r="F214" s="74" t="s">
        <v>35</v>
      </c>
      <c r="G214" s="88" t="s">
        <v>111</v>
      </c>
      <c r="H214" s="69"/>
      <c r="I214" s="69"/>
      <c r="J214" s="59">
        <f t="shared" si="134"/>
        <v>0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1"/>
      <c r="CH214" s="8"/>
      <c r="CI214" s="19"/>
      <c r="CJ214" s="20"/>
      <c r="CM214" s="51">
        <f t="shared" si="137"/>
        <v>0</v>
      </c>
    </row>
    <row r="215" spans="1:91" ht="14.1" customHeight="1" x14ac:dyDescent="0.3">
      <c r="A215" s="52">
        <f t="shared" si="131"/>
        <v>215</v>
      </c>
      <c r="B215" s="69"/>
      <c r="C215" s="69"/>
      <c r="D215" s="69"/>
      <c r="E215" s="69"/>
      <c r="F215" s="74" t="s">
        <v>47</v>
      </c>
      <c r="G215" s="88" t="s">
        <v>112</v>
      </c>
      <c r="H215" s="69"/>
      <c r="I215" s="69"/>
      <c r="J215" s="59">
        <f t="shared" si="134"/>
        <v>1.68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>
        <v>0.19</v>
      </c>
      <c r="AK215" s="70">
        <v>1.1499999999999999</v>
      </c>
      <c r="AL215" s="70">
        <v>0.34</v>
      </c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1"/>
      <c r="CH215" s="8"/>
      <c r="CI215" s="19"/>
      <c r="CJ215" s="20"/>
      <c r="CM215" s="51">
        <f t="shared" si="137"/>
        <v>1</v>
      </c>
    </row>
    <row r="216" spans="1:91" s="51" customFormat="1" ht="14.1" customHeight="1" x14ac:dyDescent="0.3">
      <c r="A216" s="52">
        <f t="shared" si="131"/>
        <v>216</v>
      </c>
      <c r="B216" s="74"/>
      <c r="C216" s="74"/>
      <c r="D216" s="74"/>
      <c r="E216" s="74"/>
      <c r="F216" s="74"/>
      <c r="G216" s="74"/>
      <c r="H216" s="74"/>
      <c r="I216" s="75"/>
      <c r="J216" s="7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8"/>
      <c r="CH216" s="58"/>
      <c r="CI216" s="10"/>
      <c r="CJ216" s="11"/>
      <c r="CM216" s="51">
        <v>1</v>
      </c>
    </row>
    <row r="217" spans="1:91" s="51" customFormat="1" ht="14.1" customHeight="1" x14ac:dyDescent="0.3">
      <c r="A217" s="52">
        <f t="shared" si="131"/>
        <v>217</v>
      </c>
      <c r="B217" s="67"/>
      <c r="C217" s="67"/>
      <c r="D217" s="53" t="s">
        <v>113</v>
      </c>
      <c r="E217" s="64" t="s">
        <v>114</v>
      </c>
      <c r="F217" s="54"/>
      <c r="G217" s="53"/>
      <c r="H217" s="53"/>
      <c r="I217" s="53"/>
      <c r="J217" s="59">
        <f t="shared" si="134"/>
        <v>407866.7</v>
      </c>
      <c r="K217" s="60">
        <f>SUM(K218,K226)</f>
        <v>0</v>
      </c>
      <c r="L217" s="60">
        <f t="shared" ref="L217:BW217" si="142">SUM(L218,L226)</f>
        <v>778.8599999999999</v>
      </c>
      <c r="M217" s="60">
        <f t="shared" si="142"/>
        <v>14103.23</v>
      </c>
      <c r="N217" s="60">
        <f t="shared" si="142"/>
        <v>0</v>
      </c>
      <c r="O217" s="60">
        <f t="shared" si="142"/>
        <v>1778.49</v>
      </c>
      <c r="P217" s="60">
        <f t="shared" si="142"/>
        <v>7254.0400000000009</v>
      </c>
      <c r="Q217" s="60">
        <f t="shared" si="142"/>
        <v>36134.79</v>
      </c>
      <c r="R217" s="60">
        <f t="shared" si="142"/>
        <v>0</v>
      </c>
      <c r="S217" s="60">
        <f t="shared" si="142"/>
        <v>2031.3400000000001</v>
      </c>
      <c r="T217" s="60">
        <f t="shared" si="142"/>
        <v>39199</v>
      </c>
      <c r="U217" s="60">
        <f t="shared" si="142"/>
        <v>145509.89000000001</v>
      </c>
      <c r="V217" s="60">
        <f t="shared" si="142"/>
        <v>0</v>
      </c>
      <c r="W217" s="60">
        <f t="shared" si="142"/>
        <v>0</v>
      </c>
      <c r="X217" s="60">
        <f t="shared" si="142"/>
        <v>0</v>
      </c>
      <c r="Y217" s="60">
        <f t="shared" si="142"/>
        <v>778.34</v>
      </c>
      <c r="Z217" s="60">
        <f t="shared" si="142"/>
        <v>0</v>
      </c>
      <c r="AA217" s="60">
        <f t="shared" si="142"/>
        <v>2.52</v>
      </c>
      <c r="AB217" s="60">
        <f t="shared" si="142"/>
        <v>0</v>
      </c>
      <c r="AC217" s="60">
        <f t="shared" si="142"/>
        <v>18828.77</v>
      </c>
      <c r="AD217" s="60">
        <f t="shared" si="142"/>
        <v>54907.87</v>
      </c>
      <c r="AE217" s="60">
        <f t="shared" si="142"/>
        <v>2056.9499999999998</v>
      </c>
      <c r="AF217" s="60">
        <f t="shared" si="142"/>
        <v>1566.45</v>
      </c>
      <c r="AG217" s="60">
        <f t="shared" si="142"/>
        <v>800.54</v>
      </c>
      <c r="AH217" s="60">
        <f t="shared" si="142"/>
        <v>580.11999999999989</v>
      </c>
      <c r="AI217" s="60">
        <f t="shared" si="142"/>
        <v>31.47</v>
      </c>
      <c r="AJ217" s="60">
        <f t="shared" si="142"/>
        <v>0</v>
      </c>
      <c r="AK217" s="60">
        <f t="shared" si="142"/>
        <v>55302.51</v>
      </c>
      <c r="AL217" s="60">
        <f t="shared" si="142"/>
        <v>26221.52</v>
      </c>
      <c r="AM217" s="60">
        <f t="shared" si="142"/>
        <v>0</v>
      </c>
      <c r="AN217" s="60">
        <f t="shared" si="142"/>
        <v>0</v>
      </c>
      <c r="AO217" s="60">
        <f t="shared" si="142"/>
        <v>0</v>
      </c>
      <c r="AP217" s="60">
        <f t="shared" si="142"/>
        <v>0</v>
      </c>
      <c r="AQ217" s="60">
        <f t="shared" si="142"/>
        <v>0</v>
      </c>
      <c r="AR217" s="60">
        <f t="shared" si="142"/>
        <v>0</v>
      </c>
      <c r="AS217" s="60">
        <f t="shared" si="142"/>
        <v>0</v>
      </c>
      <c r="AT217" s="60">
        <f t="shared" si="142"/>
        <v>0</v>
      </c>
      <c r="AU217" s="60">
        <f t="shared" si="142"/>
        <v>0</v>
      </c>
      <c r="AV217" s="60">
        <f t="shared" si="142"/>
        <v>0</v>
      </c>
      <c r="AW217" s="60">
        <f t="shared" si="142"/>
        <v>0</v>
      </c>
      <c r="AX217" s="60">
        <f t="shared" si="142"/>
        <v>0</v>
      </c>
      <c r="AY217" s="60">
        <f t="shared" si="142"/>
        <v>0</v>
      </c>
      <c r="AZ217" s="60">
        <f t="shared" si="142"/>
        <v>0</v>
      </c>
      <c r="BA217" s="60">
        <f t="shared" si="142"/>
        <v>0</v>
      </c>
      <c r="BB217" s="60">
        <f t="shared" si="142"/>
        <v>0</v>
      </c>
      <c r="BC217" s="60">
        <f t="shared" si="142"/>
        <v>0</v>
      </c>
      <c r="BD217" s="60">
        <f t="shared" si="142"/>
        <v>0</v>
      </c>
      <c r="BE217" s="60">
        <f t="shared" si="142"/>
        <v>0</v>
      </c>
      <c r="BF217" s="60">
        <f t="shared" si="142"/>
        <v>0</v>
      </c>
      <c r="BG217" s="60">
        <f t="shared" si="142"/>
        <v>0</v>
      </c>
      <c r="BH217" s="60">
        <f t="shared" si="142"/>
        <v>0</v>
      </c>
      <c r="BI217" s="60">
        <f t="shared" si="142"/>
        <v>0</v>
      </c>
      <c r="BJ217" s="60">
        <f t="shared" si="142"/>
        <v>0</v>
      </c>
      <c r="BK217" s="60">
        <f t="shared" si="142"/>
        <v>0</v>
      </c>
      <c r="BL217" s="60">
        <f t="shared" si="142"/>
        <v>0</v>
      </c>
      <c r="BM217" s="60">
        <f t="shared" si="142"/>
        <v>0</v>
      </c>
      <c r="BN217" s="60">
        <f t="shared" si="142"/>
        <v>0</v>
      </c>
      <c r="BO217" s="60">
        <f t="shared" si="142"/>
        <v>0</v>
      </c>
      <c r="BP217" s="60">
        <f t="shared" si="142"/>
        <v>0</v>
      </c>
      <c r="BQ217" s="60">
        <f t="shared" si="142"/>
        <v>0</v>
      </c>
      <c r="BR217" s="60">
        <f t="shared" si="142"/>
        <v>0</v>
      </c>
      <c r="BS217" s="60">
        <f t="shared" si="142"/>
        <v>0</v>
      </c>
      <c r="BT217" s="60">
        <f t="shared" si="142"/>
        <v>0</v>
      </c>
      <c r="BU217" s="60">
        <f t="shared" si="142"/>
        <v>0</v>
      </c>
      <c r="BV217" s="60">
        <f t="shared" si="142"/>
        <v>0</v>
      </c>
      <c r="BW217" s="60">
        <f t="shared" si="142"/>
        <v>0</v>
      </c>
      <c r="BX217" s="60">
        <f t="shared" ref="BX217:CV217" si="143">SUM(BX218,BX226)</f>
        <v>0</v>
      </c>
      <c r="BY217" s="60">
        <f t="shared" si="143"/>
        <v>0</v>
      </c>
      <c r="BZ217" s="60">
        <f t="shared" si="143"/>
        <v>0</v>
      </c>
      <c r="CA217" s="60">
        <f t="shared" si="143"/>
        <v>0</v>
      </c>
      <c r="CB217" s="60">
        <f t="shared" si="143"/>
        <v>0</v>
      </c>
      <c r="CC217" s="60">
        <f t="shared" si="143"/>
        <v>0</v>
      </c>
      <c r="CD217" s="60">
        <f t="shared" si="143"/>
        <v>0</v>
      </c>
      <c r="CE217" s="60">
        <f t="shared" si="143"/>
        <v>0</v>
      </c>
      <c r="CF217" s="60">
        <f t="shared" si="143"/>
        <v>0</v>
      </c>
      <c r="CG217" s="61">
        <f>SUM(CG218,CG226)</f>
        <v>0</v>
      </c>
      <c r="CH217" s="58"/>
      <c r="CI217" s="10"/>
      <c r="CJ217" s="11"/>
      <c r="CM217" s="51">
        <f>IF(J217&gt;0,1,0)</f>
        <v>1</v>
      </c>
    </row>
    <row r="218" spans="1:91" s="51" customFormat="1" ht="14.1" customHeight="1" x14ac:dyDescent="0.3">
      <c r="A218" s="52">
        <f t="shared" si="131"/>
        <v>218</v>
      </c>
      <c r="B218" s="67"/>
      <c r="C218" s="67"/>
      <c r="D218" s="67"/>
      <c r="E218" s="67" t="s">
        <v>15</v>
      </c>
      <c r="F218" s="82" t="s">
        <v>14</v>
      </c>
      <c r="G218" s="67"/>
      <c r="H218" s="67"/>
      <c r="I218" s="67"/>
      <c r="J218" s="59">
        <f t="shared" si="134"/>
        <v>-13102.360000000004</v>
      </c>
      <c r="K218" s="60">
        <f>SUM(K219:K220)</f>
        <v>0</v>
      </c>
      <c r="L218" s="60">
        <f t="shared" ref="L218:BW218" si="144">SUM(L219:L220)</f>
        <v>-143.28000000000003</v>
      </c>
      <c r="M218" s="60">
        <f t="shared" si="144"/>
        <v>-3222.5900000000006</v>
      </c>
      <c r="N218" s="60">
        <f t="shared" si="144"/>
        <v>0</v>
      </c>
      <c r="O218" s="60">
        <f t="shared" si="144"/>
        <v>35.56</v>
      </c>
      <c r="P218" s="60">
        <f t="shared" si="144"/>
        <v>-1288.4000000000001</v>
      </c>
      <c r="Q218" s="60">
        <f t="shared" si="144"/>
        <v>-14860.339999999998</v>
      </c>
      <c r="R218" s="60">
        <f t="shared" si="144"/>
        <v>0</v>
      </c>
      <c r="S218" s="60">
        <f t="shared" si="144"/>
        <v>728.07</v>
      </c>
      <c r="T218" s="60">
        <f t="shared" si="144"/>
        <v>1474.83</v>
      </c>
      <c r="U218" s="60">
        <f t="shared" si="144"/>
        <v>5620.98</v>
      </c>
      <c r="V218" s="60">
        <f t="shared" si="144"/>
        <v>0</v>
      </c>
      <c r="W218" s="60">
        <f t="shared" si="144"/>
        <v>0</v>
      </c>
      <c r="X218" s="60">
        <f t="shared" si="144"/>
        <v>0</v>
      </c>
      <c r="Y218" s="60">
        <f t="shared" si="144"/>
        <v>0</v>
      </c>
      <c r="Z218" s="60">
        <f t="shared" si="144"/>
        <v>0</v>
      </c>
      <c r="AA218" s="60">
        <f t="shared" si="144"/>
        <v>0</v>
      </c>
      <c r="AB218" s="60">
        <f t="shared" si="144"/>
        <v>0</v>
      </c>
      <c r="AC218" s="60">
        <f t="shared" si="144"/>
        <v>0</v>
      </c>
      <c r="AD218" s="60">
        <f t="shared" si="144"/>
        <v>0</v>
      </c>
      <c r="AE218" s="60">
        <f t="shared" si="144"/>
        <v>-824.0200000000001</v>
      </c>
      <c r="AF218" s="60">
        <f t="shared" si="144"/>
        <v>-239.76000000000002</v>
      </c>
      <c r="AG218" s="60">
        <f t="shared" si="144"/>
        <v>-164.09</v>
      </c>
      <c r="AH218" s="60">
        <f t="shared" si="144"/>
        <v>-250.79000000000005</v>
      </c>
      <c r="AI218" s="60">
        <f t="shared" si="144"/>
        <v>31.47</v>
      </c>
      <c r="AJ218" s="60">
        <f t="shared" si="144"/>
        <v>0</v>
      </c>
      <c r="AK218" s="60">
        <f t="shared" si="144"/>
        <v>0</v>
      </c>
      <c r="AL218" s="60">
        <f t="shared" si="144"/>
        <v>0</v>
      </c>
      <c r="AM218" s="60">
        <f t="shared" si="144"/>
        <v>0</v>
      </c>
      <c r="AN218" s="60">
        <f t="shared" si="144"/>
        <v>0</v>
      </c>
      <c r="AO218" s="60">
        <f t="shared" si="144"/>
        <v>0</v>
      </c>
      <c r="AP218" s="60">
        <f t="shared" si="144"/>
        <v>0</v>
      </c>
      <c r="AQ218" s="60">
        <f t="shared" si="144"/>
        <v>0</v>
      </c>
      <c r="AR218" s="60">
        <f t="shared" si="144"/>
        <v>0</v>
      </c>
      <c r="AS218" s="60">
        <f t="shared" si="144"/>
        <v>0</v>
      </c>
      <c r="AT218" s="60">
        <f t="shared" si="144"/>
        <v>0</v>
      </c>
      <c r="AU218" s="60">
        <f t="shared" si="144"/>
        <v>0</v>
      </c>
      <c r="AV218" s="60">
        <f t="shared" si="144"/>
        <v>0</v>
      </c>
      <c r="AW218" s="60">
        <f t="shared" si="144"/>
        <v>0</v>
      </c>
      <c r="AX218" s="60">
        <f t="shared" si="144"/>
        <v>0</v>
      </c>
      <c r="AY218" s="60">
        <f t="shared" si="144"/>
        <v>0</v>
      </c>
      <c r="AZ218" s="60">
        <f t="shared" si="144"/>
        <v>0</v>
      </c>
      <c r="BA218" s="60">
        <f t="shared" si="144"/>
        <v>0</v>
      </c>
      <c r="BB218" s="60">
        <f t="shared" si="144"/>
        <v>0</v>
      </c>
      <c r="BC218" s="60">
        <f t="shared" si="144"/>
        <v>0</v>
      </c>
      <c r="BD218" s="60">
        <f t="shared" si="144"/>
        <v>0</v>
      </c>
      <c r="BE218" s="60">
        <f t="shared" si="144"/>
        <v>0</v>
      </c>
      <c r="BF218" s="60">
        <f t="shared" si="144"/>
        <v>0</v>
      </c>
      <c r="BG218" s="60">
        <f t="shared" si="144"/>
        <v>0</v>
      </c>
      <c r="BH218" s="60">
        <f t="shared" si="144"/>
        <v>0</v>
      </c>
      <c r="BI218" s="60">
        <f t="shared" si="144"/>
        <v>0</v>
      </c>
      <c r="BJ218" s="60">
        <f t="shared" si="144"/>
        <v>0</v>
      </c>
      <c r="BK218" s="60">
        <f t="shared" si="144"/>
        <v>0</v>
      </c>
      <c r="BL218" s="60">
        <f t="shared" si="144"/>
        <v>0</v>
      </c>
      <c r="BM218" s="60">
        <f t="shared" si="144"/>
        <v>0</v>
      </c>
      <c r="BN218" s="60">
        <f t="shared" si="144"/>
        <v>0</v>
      </c>
      <c r="BO218" s="60">
        <f t="shared" si="144"/>
        <v>0</v>
      </c>
      <c r="BP218" s="60">
        <f t="shared" si="144"/>
        <v>0</v>
      </c>
      <c r="BQ218" s="60">
        <f t="shared" si="144"/>
        <v>0</v>
      </c>
      <c r="BR218" s="60">
        <f t="shared" si="144"/>
        <v>0</v>
      </c>
      <c r="BS218" s="60">
        <f t="shared" si="144"/>
        <v>0</v>
      </c>
      <c r="BT218" s="60">
        <f t="shared" si="144"/>
        <v>0</v>
      </c>
      <c r="BU218" s="60">
        <f t="shared" si="144"/>
        <v>0</v>
      </c>
      <c r="BV218" s="60">
        <f t="shared" si="144"/>
        <v>0</v>
      </c>
      <c r="BW218" s="60">
        <f t="shared" si="144"/>
        <v>0</v>
      </c>
      <c r="BX218" s="60">
        <f t="shared" ref="BX218:CV218" si="145">SUM(BX219:BX220)</f>
        <v>0</v>
      </c>
      <c r="BY218" s="60">
        <f t="shared" si="145"/>
        <v>0</v>
      </c>
      <c r="BZ218" s="60">
        <f t="shared" si="145"/>
        <v>0</v>
      </c>
      <c r="CA218" s="60">
        <f t="shared" si="145"/>
        <v>0</v>
      </c>
      <c r="CB218" s="60">
        <f t="shared" si="145"/>
        <v>0</v>
      </c>
      <c r="CC218" s="60">
        <f t="shared" si="145"/>
        <v>0</v>
      </c>
      <c r="CD218" s="60">
        <f t="shared" si="145"/>
        <v>0</v>
      </c>
      <c r="CE218" s="60">
        <f t="shared" si="145"/>
        <v>0</v>
      </c>
      <c r="CF218" s="60">
        <f t="shared" si="145"/>
        <v>0</v>
      </c>
      <c r="CG218" s="61">
        <f>SUM(CG219:CG220)</f>
        <v>0</v>
      </c>
      <c r="CH218" s="58"/>
      <c r="CI218" s="10"/>
      <c r="CJ218" s="11"/>
      <c r="CM218" s="51">
        <v>0</v>
      </c>
    </row>
    <row r="219" spans="1:91" s="51" customFormat="1" ht="14.1" customHeight="1" x14ac:dyDescent="0.3">
      <c r="A219" s="52">
        <f t="shared" si="131"/>
        <v>219</v>
      </c>
      <c r="B219" s="67"/>
      <c r="C219" s="67"/>
      <c r="D219" s="67"/>
      <c r="E219" s="67"/>
      <c r="F219" s="85" t="s">
        <v>35</v>
      </c>
      <c r="G219" s="109" t="s">
        <v>115</v>
      </c>
      <c r="H219" s="67"/>
      <c r="I219" s="67"/>
      <c r="J219" s="59">
        <f t="shared" si="134"/>
        <v>0</v>
      </c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90"/>
      <c r="CH219" s="58"/>
      <c r="CI219" s="10"/>
      <c r="CJ219" s="11"/>
      <c r="CM219" s="51">
        <f>IF(J219&gt;0,1,0)</f>
        <v>0</v>
      </c>
    </row>
    <row r="220" spans="1:91" ht="14.1" customHeight="1" x14ac:dyDescent="0.3">
      <c r="A220" s="52">
        <f t="shared" si="131"/>
        <v>220</v>
      </c>
      <c r="B220" s="67"/>
      <c r="C220" s="67"/>
      <c r="D220" s="67"/>
      <c r="E220" s="67"/>
      <c r="F220" s="85" t="s">
        <v>47</v>
      </c>
      <c r="G220" s="86" t="s">
        <v>116</v>
      </c>
      <c r="H220" s="67"/>
      <c r="I220" s="67"/>
      <c r="J220" s="59">
        <f t="shared" si="134"/>
        <v>-13102.360000000004</v>
      </c>
      <c r="K220" s="83">
        <f>SUM(K221:K225)</f>
        <v>0</v>
      </c>
      <c r="L220" s="83">
        <f t="shared" ref="L220:BW220" si="146">SUM(L221:L225)</f>
        <v>-143.28000000000003</v>
      </c>
      <c r="M220" s="83">
        <f t="shared" si="146"/>
        <v>-3222.5900000000006</v>
      </c>
      <c r="N220" s="83">
        <f t="shared" si="146"/>
        <v>0</v>
      </c>
      <c r="O220" s="83">
        <f t="shared" si="146"/>
        <v>35.56</v>
      </c>
      <c r="P220" s="83">
        <f t="shared" si="146"/>
        <v>-1288.4000000000001</v>
      </c>
      <c r="Q220" s="83">
        <f t="shared" si="146"/>
        <v>-14860.339999999998</v>
      </c>
      <c r="R220" s="83">
        <f t="shared" si="146"/>
        <v>0</v>
      </c>
      <c r="S220" s="83">
        <f t="shared" si="146"/>
        <v>728.07</v>
      </c>
      <c r="T220" s="83">
        <f t="shared" si="146"/>
        <v>1474.83</v>
      </c>
      <c r="U220" s="83">
        <f t="shared" si="146"/>
        <v>5620.98</v>
      </c>
      <c r="V220" s="83">
        <f t="shared" si="146"/>
        <v>0</v>
      </c>
      <c r="W220" s="83">
        <f t="shared" si="146"/>
        <v>0</v>
      </c>
      <c r="X220" s="83">
        <f t="shared" si="146"/>
        <v>0</v>
      </c>
      <c r="Y220" s="83">
        <f t="shared" si="146"/>
        <v>0</v>
      </c>
      <c r="Z220" s="83">
        <f t="shared" si="146"/>
        <v>0</v>
      </c>
      <c r="AA220" s="83">
        <f t="shared" si="146"/>
        <v>0</v>
      </c>
      <c r="AB220" s="83">
        <f t="shared" si="146"/>
        <v>0</v>
      </c>
      <c r="AC220" s="83">
        <f t="shared" si="146"/>
        <v>0</v>
      </c>
      <c r="AD220" s="83">
        <f t="shared" si="146"/>
        <v>0</v>
      </c>
      <c r="AE220" s="83">
        <f t="shared" si="146"/>
        <v>-824.0200000000001</v>
      </c>
      <c r="AF220" s="83">
        <f t="shared" si="146"/>
        <v>-239.76000000000002</v>
      </c>
      <c r="AG220" s="83">
        <f t="shared" si="146"/>
        <v>-164.09</v>
      </c>
      <c r="AH220" s="83">
        <f t="shared" si="146"/>
        <v>-250.79000000000005</v>
      </c>
      <c r="AI220" s="83">
        <f t="shared" si="146"/>
        <v>31.47</v>
      </c>
      <c r="AJ220" s="83">
        <f t="shared" si="146"/>
        <v>0</v>
      </c>
      <c r="AK220" s="83">
        <f t="shared" si="146"/>
        <v>0</v>
      </c>
      <c r="AL220" s="83">
        <f t="shared" si="146"/>
        <v>0</v>
      </c>
      <c r="AM220" s="83">
        <f t="shared" si="146"/>
        <v>0</v>
      </c>
      <c r="AN220" s="83">
        <f t="shared" si="146"/>
        <v>0</v>
      </c>
      <c r="AO220" s="83">
        <f t="shared" si="146"/>
        <v>0</v>
      </c>
      <c r="AP220" s="83">
        <f t="shared" si="146"/>
        <v>0</v>
      </c>
      <c r="AQ220" s="83">
        <f t="shared" si="146"/>
        <v>0</v>
      </c>
      <c r="AR220" s="83">
        <f t="shared" si="146"/>
        <v>0</v>
      </c>
      <c r="AS220" s="83">
        <f t="shared" si="146"/>
        <v>0</v>
      </c>
      <c r="AT220" s="83">
        <f t="shared" si="146"/>
        <v>0</v>
      </c>
      <c r="AU220" s="83">
        <f t="shared" si="146"/>
        <v>0</v>
      </c>
      <c r="AV220" s="83">
        <f t="shared" si="146"/>
        <v>0</v>
      </c>
      <c r="AW220" s="83">
        <f t="shared" si="146"/>
        <v>0</v>
      </c>
      <c r="AX220" s="83">
        <f t="shared" si="146"/>
        <v>0</v>
      </c>
      <c r="AY220" s="83">
        <f t="shared" si="146"/>
        <v>0</v>
      </c>
      <c r="AZ220" s="83">
        <f t="shared" si="146"/>
        <v>0</v>
      </c>
      <c r="BA220" s="83">
        <f t="shared" si="146"/>
        <v>0</v>
      </c>
      <c r="BB220" s="83">
        <f t="shared" si="146"/>
        <v>0</v>
      </c>
      <c r="BC220" s="83">
        <f t="shared" si="146"/>
        <v>0</v>
      </c>
      <c r="BD220" s="83">
        <f t="shared" si="146"/>
        <v>0</v>
      </c>
      <c r="BE220" s="83">
        <f t="shared" si="146"/>
        <v>0</v>
      </c>
      <c r="BF220" s="83">
        <f t="shared" si="146"/>
        <v>0</v>
      </c>
      <c r="BG220" s="83">
        <f t="shared" si="146"/>
        <v>0</v>
      </c>
      <c r="BH220" s="83">
        <f t="shared" si="146"/>
        <v>0</v>
      </c>
      <c r="BI220" s="83">
        <f t="shared" si="146"/>
        <v>0</v>
      </c>
      <c r="BJ220" s="83">
        <f t="shared" si="146"/>
        <v>0</v>
      </c>
      <c r="BK220" s="83">
        <f t="shared" si="146"/>
        <v>0</v>
      </c>
      <c r="BL220" s="83">
        <f t="shared" si="146"/>
        <v>0</v>
      </c>
      <c r="BM220" s="83">
        <f t="shared" si="146"/>
        <v>0</v>
      </c>
      <c r="BN220" s="83">
        <f t="shared" si="146"/>
        <v>0</v>
      </c>
      <c r="BO220" s="83">
        <f t="shared" si="146"/>
        <v>0</v>
      </c>
      <c r="BP220" s="83">
        <f t="shared" si="146"/>
        <v>0</v>
      </c>
      <c r="BQ220" s="83">
        <f t="shared" si="146"/>
        <v>0</v>
      </c>
      <c r="BR220" s="83">
        <f t="shared" si="146"/>
        <v>0</v>
      </c>
      <c r="BS220" s="83">
        <f t="shared" si="146"/>
        <v>0</v>
      </c>
      <c r="BT220" s="83">
        <f t="shared" si="146"/>
        <v>0</v>
      </c>
      <c r="BU220" s="83">
        <f t="shared" si="146"/>
        <v>0</v>
      </c>
      <c r="BV220" s="83">
        <f t="shared" si="146"/>
        <v>0</v>
      </c>
      <c r="BW220" s="83">
        <f t="shared" si="146"/>
        <v>0</v>
      </c>
      <c r="BX220" s="83">
        <f t="shared" ref="BX220:CV220" si="147">SUM(BX221:BX225)</f>
        <v>0</v>
      </c>
      <c r="BY220" s="83">
        <f t="shared" si="147"/>
        <v>0</v>
      </c>
      <c r="BZ220" s="83">
        <f t="shared" si="147"/>
        <v>0</v>
      </c>
      <c r="CA220" s="83">
        <f t="shared" si="147"/>
        <v>0</v>
      </c>
      <c r="CB220" s="83">
        <f t="shared" si="147"/>
        <v>0</v>
      </c>
      <c r="CC220" s="83">
        <f t="shared" si="147"/>
        <v>0</v>
      </c>
      <c r="CD220" s="83">
        <f t="shared" si="147"/>
        <v>0</v>
      </c>
      <c r="CE220" s="83">
        <f t="shared" si="147"/>
        <v>0</v>
      </c>
      <c r="CF220" s="83">
        <f t="shared" si="147"/>
        <v>0</v>
      </c>
      <c r="CG220" s="84">
        <f>SUM(CG221:CG225)</f>
        <v>0</v>
      </c>
      <c r="CH220" s="8"/>
      <c r="CI220" s="10"/>
      <c r="CJ220" s="20"/>
      <c r="CM220" s="51">
        <f>IF(J220&gt;0,1,0)</f>
        <v>0</v>
      </c>
    </row>
    <row r="221" spans="1:91" ht="14.1" customHeight="1" x14ac:dyDescent="0.3">
      <c r="A221" s="52">
        <f t="shared" si="131"/>
        <v>221</v>
      </c>
      <c r="B221" s="69"/>
      <c r="C221" s="69"/>
      <c r="D221" s="69"/>
      <c r="E221" s="67"/>
      <c r="F221" s="85"/>
      <c r="G221" s="69" t="s">
        <v>37</v>
      </c>
      <c r="H221" s="69" t="s">
        <v>117</v>
      </c>
      <c r="I221" s="69"/>
      <c r="J221" s="59">
        <f t="shared" si="134"/>
        <v>0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1"/>
      <c r="CH221" s="8"/>
      <c r="CI221" s="10"/>
      <c r="CJ221" s="20"/>
      <c r="CM221" s="51">
        <f>IF(J221&gt;0,1,0)</f>
        <v>0</v>
      </c>
    </row>
    <row r="222" spans="1:91" ht="14.1" customHeight="1" x14ac:dyDescent="0.3">
      <c r="A222" s="52">
        <f t="shared" si="131"/>
        <v>222</v>
      </c>
      <c r="B222" s="69"/>
      <c r="C222" s="69"/>
      <c r="D222" s="69"/>
      <c r="E222" s="67"/>
      <c r="F222" s="85"/>
      <c r="G222" s="69" t="s">
        <v>50</v>
      </c>
      <c r="H222" s="69" t="s">
        <v>118</v>
      </c>
      <c r="I222" s="69"/>
      <c r="J222" s="59">
        <f t="shared" si="134"/>
        <v>-16722.819999999996</v>
      </c>
      <c r="K222" s="70"/>
      <c r="L222" s="70">
        <v>-179.58</v>
      </c>
      <c r="M222" s="70">
        <v>-4126.5200000000004</v>
      </c>
      <c r="N222" s="70"/>
      <c r="O222" s="70">
        <v>-169.91</v>
      </c>
      <c r="P222" s="70">
        <v>-1288.4000000000001</v>
      </c>
      <c r="Q222" s="70">
        <v>-17030.439999999999</v>
      </c>
      <c r="R222" s="70"/>
      <c r="S222" s="70">
        <v>728.07</v>
      </c>
      <c r="T222" s="70">
        <v>1474.83</v>
      </c>
      <c r="U222" s="70">
        <v>5620.98</v>
      </c>
      <c r="V222" s="70"/>
      <c r="W222" s="70"/>
      <c r="X222" s="70"/>
      <c r="Y222" s="70"/>
      <c r="Z222" s="70"/>
      <c r="AA222" s="70"/>
      <c r="AB222" s="70"/>
      <c r="AC222" s="70"/>
      <c r="AD222" s="70"/>
      <c r="AE222" s="70">
        <v>-958.34</v>
      </c>
      <c r="AF222" s="70">
        <v>-294.81</v>
      </c>
      <c r="AG222" s="70">
        <v>-204.18</v>
      </c>
      <c r="AH222" s="70">
        <v>-325.99</v>
      </c>
      <c r="AI222" s="70">
        <v>31.47</v>
      </c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1"/>
      <c r="CH222" s="8"/>
      <c r="CI222" s="10"/>
      <c r="CJ222" s="20"/>
      <c r="CM222" s="51"/>
    </row>
    <row r="223" spans="1:91" ht="14.1" customHeight="1" x14ac:dyDescent="0.3">
      <c r="A223" s="52">
        <f t="shared" si="131"/>
        <v>223</v>
      </c>
      <c r="B223" s="69"/>
      <c r="C223" s="69"/>
      <c r="D223" s="69"/>
      <c r="E223" s="67"/>
      <c r="F223" s="85"/>
      <c r="G223" s="69" t="s">
        <v>39</v>
      </c>
      <c r="H223" s="69" t="s">
        <v>119</v>
      </c>
      <c r="I223" s="69"/>
      <c r="J223" s="59">
        <f t="shared" si="134"/>
        <v>1947.73</v>
      </c>
      <c r="K223" s="70"/>
      <c r="L223" s="70">
        <v>19.54</v>
      </c>
      <c r="M223" s="70">
        <v>483.95</v>
      </c>
      <c r="N223" s="70"/>
      <c r="O223" s="70">
        <v>111.22</v>
      </c>
      <c r="P223" s="70"/>
      <c r="Q223" s="70">
        <v>1169.0899999999999</v>
      </c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>
        <v>71.78</v>
      </c>
      <c r="AF223" s="70">
        <v>29.58</v>
      </c>
      <c r="AG223" s="70">
        <v>21.66</v>
      </c>
      <c r="AH223" s="70">
        <v>40.909999999999997</v>
      </c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1"/>
      <c r="CH223" s="8"/>
      <c r="CI223" s="10"/>
      <c r="CJ223" s="20"/>
      <c r="CM223" s="51">
        <f>IF(J223&gt;0,1,0)</f>
        <v>1</v>
      </c>
    </row>
    <row r="224" spans="1:91" ht="14.1" customHeight="1" x14ac:dyDescent="0.3">
      <c r="A224" s="52">
        <f t="shared" si="131"/>
        <v>224</v>
      </c>
      <c r="B224" s="69"/>
      <c r="C224" s="69"/>
      <c r="D224" s="69"/>
      <c r="E224" s="67"/>
      <c r="F224" s="85"/>
      <c r="G224" s="69" t="s">
        <v>41</v>
      </c>
      <c r="H224" s="69" t="s">
        <v>120</v>
      </c>
      <c r="I224" s="69"/>
      <c r="J224" s="59">
        <f t="shared" si="134"/>
        <v>1672.73</v>
      </c>
      <c r="K224" s="70"/>
      <c r="L224" s="70">
        <v>16.760000000000002</v>
      </c>
      <c r="M224" s="70">
        <v>419.98</v>
      </c>
      <c r="N224" s="70"/>
      <c r="O224" s="70">
        <v>94.25</v>
      </c>
      <c r="P224" s="70"/>
      <c r="Q224" s="70">
        <v>1001.01</v>
      </c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>
        <v>62.54</v>
      </c>
      <c r="AF224" s="70">
        <v>25.47</v>
      </c>
      <c r="AG224" s="70">
        <v>18.43</v>
      </c>
      <c r="AH224" s="70">
        <v>34.29</v>
      </c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1"/>
      <c r="CH224" s="8"/>
      <c r="CI224" s="19"/>
      <c r="CJ224" s="20"/>
      <c r="CM224" s="51">
        <f>IF(J224&gt;0,1,0)</f>
        <v>1</v>
      </c>
    </row>
    <row r="225" spans="1:91" s="51" customFormat="1" ht="14.1" customHeight="1" x14ac:dyDescent="0.3">
      <c r="A225" s="52">
        <f t="shared" si="131"/>
        <v>225</v>
      </c>
      <c r="B225" s="69"/>
      <c r="C225" s="69"/>
      <c r="D225" s="69"/>
      <c r="E225" s="67"/>
      <c r="F225" s="85"/>
      <c r="G225" s="69" t="s">
        <v>43</v>
      </c>
      <c r="H225" s="69" t="s">
        <v>6</v>
      </c>
      <c r="I225" s="69"/>
      <c r="J225" s="59">
        <f t="shared" si="134"/>
        <v>0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1"/>
      <c r="CH225" s="58"/>
      <c r="CI225" s="10"/>
      <c r="CJ225" s="11"/>
      <c r="CM225" s="51">
        <f>IF(J225&gt;0,1,0)</f>
        <v>0</v>
      </c>
    </row>
    <row r="226" spans="1:91" s="51" customFormat="1" ht="14.1" customHeight="1" x14ac:dyDescent="0.3">
      <c r="A226" s="52">
        <f t="shared" si="131"/>
        <v>226</v>
      </c>
      <c r="B226" s="67"/>
      <c r="C226" s="67"/>
      <c r="D226" s="67"/>
      <c r="E226" s="67" t="s">
        <v>17</v>
      </c>
      <c r="F226" s="92" t="s">
        <v>30</v>
      </c>
      <c r="G226" s="67"/>
      <c r="H226" s="67"/>
      <c r="I226" s="67"/>
      <c r="J226" s="59">
        <f t="shared" si="134"/>
        <v>420969.06</v>
      </c>
      <c r="K226" s="83">
        <f>SUM(K227:K228)</f>
        <v>0</v>
      </c>
      <c r="L226" s="83">
        <f t="shared" ref="L226:BW226" si="148">SUM(L227:L228)</f>
        <v>922.14</v>
      </c>
      <c r="M226" s="83">
        <f t="shared" si="148"/>
        <v>17325.82</v>
      </c>
      <c r="N226" s="83">
        <f t="shared" si="148"/>
        <v>0</v>
      </c>
      <c r="O226" s="83">
        <f t="shared" si="148"/>
        <v>1742.93</v>
      </c>
      <c r="P226" s="83">
        <f t="shared" si="148"/>
        <v>8542.44</v>
      </c>
      <c r="Q226" s="83">
        <f t="shared" si="148"/>
        <v>50995.13</v>
      </c>
      <c r="R226" s="83">
        <f t="shared" si="148"/>
        <v>0</v>
      </c>
      <c r="S226" s="83">
        <f t="shared" si="148"/>
        <v>1303.27</v>
      </c>
      <c r="T226" s="83">
        <f t="shared" si="148"/>
        <v>37724.17</v>
      </c>
      <c r="U226" s="83">
        <f t="shared" si="148"/>
        <v>139888.91</v>
      </c>
      <c r="V226" s="83">
        <f t="shared" si="148"/>
        <v>0</v>
      </c>
      <c r="W226" s="83">
        <f t="shared" si="148"/>
        <v>0</v>
      </c>
      <c r="X226" s="83">
        <f t="shared" si="148"/>
        <v>0</v>
      </c>
      <c r="Y226" s="83">
        <f t="shared" si="148"/>
        <v>778.34</v>
      </c>
      <c r="Z226" s="83">
        <f t="shared" si="148"/>
        <v>0</v>
      </c>
      <c r="AA226" s="83">
        <f t="shared" si="148"/>
        <v>2.52</v>
      </c>
      <c r="AB226" s="83">
        <f t="shared" si="148"/>
        <v>0</v>
      </c>
      <c r="AC226" s="83">
        <f t="shared" si="148"/>
        <v>18828.77</v>
      </c>
      <c r="AD226" s="83">
        <f t="shared" si="148"/>
        <v>54907.87</v>
      </c>
      <c r="AE226" s="83">
        <f t="shared" si="148"/>
        <v>2880.97</v>
      </c>
      <c r="AF226" s="83">
        <f t="shared" si="148"/>
        <v>1806.21</v>
      </c>
      <c r="AG226" s="83">
        <f t="shared" si="148"/>
        <v>964.63</v>
      </c>
      <c r="AH226" s="83">
        <f t="shared" si="148"/>
        <v>830.91</v>
      </c>
      <c r="AI226" s="83">
        <f t="shared" si="148"/>
        <v>0</v>
      </c>
      <c r="AJ226" s="83">
        <f t="shared" si="148"/>
        <v>0</v>
      </c>
      <c r="AK226" s="83">
        <f t="shared" si="148"/>
        <v>55302.51</v>
      </c>
      <c r="AL226" s="83">
        <f t="shared" si="148"/>
        <v>26221.52</v>
      </c>
      <c r="AM226" s="83">
        <f t="shared" si="148"/>
        <v>0</v>
      </c>
      <c r="AN226" s="83">
        <f t="shared" si="148"/>
        <v>0</v>
      </c>
      <c r="AO226" s="83">
        <f t="shared" si="148"/>
        <v>0</v>
      </c>
      <c r="AP226" s="83">
        <f t="shared" si="148"/>
        <v>0</v>
      </c>
      <c r="AQ226" s="83">
        <f t="shared" si="148"/>
        <v>0</v>
      </c>
      <c r="AR226" s="83">
        <f t="shared" si="148"/>
        <v>0</v>
      </c>
      <c r="AS226" s="83">
        <f t="shared" si="148"/>
        <v>0</v>
      </c>
      <c r="AT226" s="83">
        <f t="shared" si="148"/>
        <v>0</v>
      </c>
      <c r="AU226" s="83">
        <f t="shared" si="148"/>
        <v>0</v>
      </c>
      <c r="AV226" s="83">
        <f t="shared" si="148"/>
        <v>0</v>
      </c>
      <c r="AW226" s="83">
        <f t="shared" si="148"/>
        <v>0</v>
      </c>
      <c r="AX226" s="83">
        <f t="shared" si="148"/>
        <v>0</v>
      </c>
      <c r="AY226" s="83">
        <f t="shared" si="148"/>
        <v>0</v>
      </c>
      <c r="AZ226" s="83">
        <f t="shared" si="148"/>
        <v>0</v>
      </c>
      <c r="BA226" s="83">
        <f t="shared" si="148"/>
        <v>0</v>
      </c>
      <c r="BB226" s="83">
        <f t="shared" si="148"/>
        <v>0</v>
      </c>
      <c r="BC226" s="83">
        <f t="shared" si="148"/>
        <v>0</v>
      </c>
      <c r="BD226" s="83">
        <f t="shared" si="148"/>
        <v>0</v>
      </c>
      <c r="BE226" s="83">
        <f t="shared" si="148"/>
        <v>0</v>
      </c>
      <c r="BF226" s="83">
        <f t="shared" si="148"/>
        <v>0</v>
      </c>
      <c r="BG226" s="83">
        <f t="shared" si="148"/>
        <v>0</v>
      </c>
      <c r="BH226" s="83">
        <f t="shared" si="148"/>
        <v>0</v>
      </c>
      <c r="BI226" s="83">
        <f t="shared" si="148"/>
        <v>0</v>
      </c>
      <c r="BJ226" s="83">
        <f t="shared" si="148"/>
        <v>0</v>
      </c>
      <c r="BK226" s="83">
        <f t="shared" si="148"/>
        <v>0</v>
      </c>
      <c r="BL226" s="83">
        <f t="shared" si="148"/>
        <v>0</v>
      </c>
      <c r="BM226" s="83">
        <f t="shared" si="148"/>
        <v>0</v>
      </c>
      <c r="BN226" s="83">
        <f t="shared" si="148"/>
        <v>0</v>
      </c>
      <c r="BO226" s="83">
        <f t="shared" si="148"/>
        <v>0</v>
      </c>
      <c r="BP226" s="83">
        <f t="shared" si="148"/>
        <v>0</v>
      </c>
      <c r="BQ226" s="83">
        <f t="shared" si="148"/>
        <v>0</v>
      </c>
      <c r="BR226" s="83">
        <f t="shared" si="148"/>
        <v>0</v>
      </c>
      <c r="BS226" s="83">
        <f t="shared" si="148"/>
        <v>0</v>
      </c>
      <c r="BT226" s="83">
        <f t="shared" si="148"/>
        <v>0</v>
      </c>
      <c r="BU226" s="83">
        <f t="shared" si="148"/>
        <v>0</v>
      </c>
      <c r="BV226" s="83">
        <f t="shared" si="148"/>
        <v>0</v>
      </c>
      <c r="BW226" s="83">
        <f t="shared" si="148"/>
        <v>0</v>
      </c>
      <c r="BX226" s="83">
        <f t="shared" ref="BX226:CV226" si="149">SUM(BX227:BX228)</f>
        <v>0</v>
      </c>
      <c r="BY226" s="83">
        <f t="shared" si="149"/>
        <v>0</v>
      </c>
      <c r="BZ226" s="83">
        <f t="shared" si="149"/>
        <v>0</v>
      </c>
      <c r="CA226" s="83">
        <f t="shared" si="149"/>
        <v>0</v>
      </c>
      <c r="CB226" s="83">
        <f t="shared" si="149"/>
        <v>0</v>
      </c>
      <c r="CC226" s="83">
        <f t="shared" si="149"/>
        <v>0</v>
      </c>
      <c r="CD226" s="83">
        <f t="shared" si="149"/>
        <v>0</v>
      </c>
      <c r="CE226" s="83">
        <f t="shared" si="149"/>
        <v>0</v>
      </c>
      <c r="CF226" s="83">
        <f t="shared" si="149"/>
        <v>0</v>
      </c>
      <c r="CG226" s="84">
        <f>SUM(CG227:CG228)</f>
        <v>0</v>
      </c>
      <c r="CH226" s="58"/>
      <c r="CI226" s="10"/>
      <c r="CJ226" s="11"/>
      <c r="CM226" s="51">
        <v>0</v>
      </c>
    </row>
    <row r="227" spans="1:91" s="51" customFormat="1" ht="14.1" customHeight="1" x14ac:dyDescent="0.3">
      <c r="A227" s="52">
        <f t="shared" si="131"/>
        <v>227</v>
      </c>
      <c r="B227" s="67"/>
      <c r="C227" s="67"/>
      <c r="D227" s="67"/>
      <c r="E227" s="67"/>
      <c r="F227" s="85" t="s">
        <v>35</v>
      </c>
      <c r="G227" s="109" t="s">
        <v>115</v>
      </c>
      <c r="H227" s="67"/>
      <c r="I227" s="67"/>
      <c r="J227" s="59">
        <f t="shared" si="134"/>
        <v>420969.06</v>
      </c>
      <c r="K227" s="89"/>
      <c r="L227" s="89">
        <v>922.14</v>
      </c>
      <c r="M227" s="89">
        <v>17325.82</v>
      </c>
      <c r="N227" s="89"/>
      <c r="O227" s="89">
        <v>1742.93</v>
      </c>
      <c r="P227" s="89">
        <v>8542.44</v>
      </c>
      <c r="Q227" s="89">
        <v>50995.13</v>
      </c>
      <c r="R227" s="89"/>
      <c r="S227" s="89">
        <v>1303.27</v>
      </c>
      <c r="T227" s="89">
        <v>37724.17</v>
      </c>
      <c r="U227" s="89">
        <v>139888.91</v>
      </c>
      <c r="V227" s="89"/>
      <c r="W227" s="89"/>
      <c r="X227" s="89"/>
      <c r="Y227" s="89">
        <v>778.34</v>
      </c>
      <c r="Z227" s="89"/>
      <c r="AA227" s="89">
        <v>2.52</v>
      </c>
      <c r="AB227" s="89"/>
      <c r="AC227" s="89">
        <v>18828.77</v>
      </c>
      <c r="AD227" s="89">
        <v>54907.87</v>
      </c>
      <c r="AE227" s="89">
        <v>2880.97</v>
      </c>
      <c r="AF227" s="89">
        <v>1806.21</v>
      </c>
      <c r="AG227" s="89">
        <v>964.63</v>
      </c>
      <c r="AH227" s="89">
        <v>830.91</v>
      </c>
      <c r="AI227" s="89"/>
      <c r="AJ227" s="89"/>
      <c r="AK227" s="89">
        <v>55302.51</v>
      </c>
      <c r="AL227" s="89">
        <v>26221.52</v>
      </c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90"/>
      <c r="CH227" s="58"/>
      <c r="CI227" s="10"/>
      <c r="CJ227" s="11"/>
      <c r="CM227" s="51">
        <f t="shared" ref="CM227:CM232" si="150">IF(J227&gt;0,1,0)</f>
        <v>1</v>
      </c>
    </row>
    <row r="228" spans="1:91" ht="14.1" customHeight="1" x14ac:dyDescent="0.3">
      <c r="A228" s="52">
        <f t="shared" si="131"/>
        <v>228</v>
      </c>
      <c r="B228" s="67"/>
      <c r="C228" s="67"/>
      <c r="D228" s="67"/>
      <c r="E228" s="67"/>
      <c r="F228" s="85" t="s">
        <v>47</v>
      </c>
      <c r="G228" s="86" t="s">
        <v>116</v>
      </c>
      <c r="H228" s="67"/>
      <c r="I228" s="67"/>
      <c r="J228" s="59">
        <f t="shared" si="134"/>
        <v>0</v>
      </c>
      <c r="K228" s="83">
        <f>SUM(K229:K232)</f>
        <v>0</v>
      </c>
      <c r="L228" s="83">
        <f t="shared" ref="L228:BW228" si="151">SUM(L229:L232)</f>
        <v>0</v>
      </c>
      <c r="M228" s="83">
        <f t="shared" si="151"/>
        <v>0</v>
      </c>
      <c r="N228" s="83">
        <f t="shared" si="151"/>
        <v>0</v>
      </c>
      <c r="O228" s="83">
        <f t="shared" si="151"/>
        <v>0</v>
      </c>
      <c r="P228" s="83">
        <f t="shared" si="151"/>
        <v>0</v>
      </c>
      <c r="Q228" s="83">
        <f t="shared" si="151"/>
        <v>0</v>
      </c>
      <c r="R228" s="83">
        <f t="shared" si="151"/>
        <v>0</v>
      </c>
      <c r="S228" s="83">
        <f t="shared" si="151"/>
        <v>0</v>
      </c>
      <c r="T228" s="83">
        <f t="shared" si="151"/>
        <v>0</v>
      </c>
      <c r="U228" s="83">
        <f t="shared" si="151"/>
        <v>0</v>
      </c>
      <c r="V228" s="83">
        <f t="shared" si="151"/>
        <v>0</v>
      </c>
      <c r="W228" s="83">
        <f t="shared" si="151"/>
        <v>0</v>
      </c>
      <c r="X228" s="83">
        <f t="shared" si="151"/>
        <v>0</v>
      </c>
      <c r="Y228" s="83">
        <f t="shared" si="151"/>
        <v>0</v>
      </c>
      <c r="Z228" s="83">
        <f t="shared" si="151"/>
        <v>0</v>
      </c>
      <c r="AA228" s="83">
        <f t="shared" si="151"/>
        <v>0</v>
      </c>
      <c r="AB228" s="83">
        <f t="shared" si="151"/>
        <v>0</v>
      </c>
      <c r="AC228" s="83">
        <f t="shared" si="151"/>
        <v>0</v>
      </c>
      <c r="AD228" s="83">
        <f t="shared" si="151"/>
        <v>0</v>
      </c>
      <c r="AE228" s="83">
        <f t="shared" si="151"/>
        <v>0</v>
      </c>
      <c r="AF228" s="83">
        <f t="shared" si="151"/>
        <v>0</v>
      </c>
      <c r="AG228" s="83">
        <f t="shared" si="151"/>
        <v>0</v>
      </c>
      <c r="AH228" s="83">
        <f t="shared" si="151"/>
        <v>0</v>
      </c>
      <c r="AI228" s="83">
        <f t="shared" si="151"/>
        <v>0</v>
      </c>
      <c r="AJ228" s="83">
        <f t="shared" si="151"/>
        <v>0</v>
      </c>
      <c r="AK228" s="83">
        <f t="shared" si="151"/>
        <v>0</v>
      </c>
      <c r="AL228" s="83">
        <f t="shared" si="151"/>
        <v>0</v>
      </c>
      <c r="AM228" s="83">
        <f t="shared" si="151"/>
        <v>0</v>
      </c>
      <c r="AN228" s="83">
        <f t="shared" si="151"/>
        <v>0</v>
      </c>
      <c r="AO228" s="83">
        <f t="shared" si="151"/>
        <v>0</v>
      </c>
      <c r="AP228" s="83">
        <f t="shared" si="151"/>
        <v>0</v>
      </c>
      <c r="AQ228" s="83">
        <f t="shared" si="151"/>
        <v>0</v>
      </c>
      <c r="AR228" s="83">
        <f t="shared" si="151"/>
        <v>0</v>
      </c>
      <c r="AS228" s="83">
        <f t="shared" si="151"/>
        <v>0</v>
      </c>
      <c r="AT228" s="83">
        <f t="shared" si="151"/>
        <v>0</v>
      </c>
      <c r="AU228" s="83">
        <f t="shared" si="151"/>
        <v>0</v>
      </c>
      <c r="AV228" s="83">
        <f t="shared" si="151"/>
        <v>0</v>
      </c>
      <c r="AW228" s="83">
        <f t="shared" si="151"/>
        <v>0</v>
      </c>
      <c r="AX228" s="83">
        <f t="shared" si="151"/>
        <v>0</v>
      </c>
      <c r="AY228" s="83">
        <f t="shared" si="151"/>
        <v>0</v>
      </c>
      <c r="AZ228" s="83">
        <f t="shared" si="151"/>
        <v>0</v>
      </c>
      <c r="BA228" s="83">
        <f t="shared" si="151"/>
        <v>0</v>
      </c>
      <c r="BB228" s="83">
        <f t="shared" si="151"/>
        <v>0</v>
      </c>
      <c r="BC228" s="83">
        <f t="shared" si="151"/>
        <v>0</v>
      </c>
      <c r="BD228" s="83">
        <f t="shared" si="151"/>
        <v>0</v>
      </c>
      <c r="BE228" s="83">
        <f t="shared" si="151"/>
        <v>0</v>
      </c>
      <c r="BF228" s="83">
        <f t="shared" si="151"/>
        <v>0</v>
      </c>
      <c r="BG228" s="83">
        <f t="shared" si="151"/>
        <v>0</v>
      </c>
      <c r="BH228" s="83">
        <f t="shared" si="151"/>
        <v>0</v>
      </c>
      <c r="BI228" s="83">
        <f t="shared" si="151"/>
        <v>0</v>
      </c>
      <c r="BJ228" s="83">
        <f t="shared" si="151"/>
        <v>0</v>
      </c>
      <c r="BK228" s="83">
        <f t="shared" si="151"/>
        <v>0</v>
      </c>
      <c r="BL228" s="83">
        <f t="shared" si="151"/>
        <v>0</v>
      </c>
      <c r="BM228" s="83">
        <f t="shared" si="151"/>
        <v>0</v>
      </c>
      <c r="BN228" s="83">
        <f t="shared" si="151"/>
        <v>0</v>
      </c>
      <c r="BO228" s="83">
        <f t="shared" si="151"/>
        <v>0</v>
      </c>
      <c r="BP228" s="83">
        <f t="shared" si="151"/>
        <v>0</v>
      </c>
      <c r="BQ228" s="83">
        <f t="shared" si="151"/>
        <v>0</v>
      </c>
      <c r="BR228" s="83">
        <f t="shared" si="151"/>
        <v>0</v>
      </c>
      <c r="BS228" s="83">
        <f t="shared" si="151"/>
        <v>0</v>
      </c>
      <c r="BT228" s="83">
        <f t="shared" si="151"/>
        <v>0</v>
      </c>
      <c r="BU228" s="83">
        <f t="shared" si="151"/>
        <v>0</v>
      </c>
      <c r="BV228" s="83">
        <f t="shared" si="151"/>
        <v>0</v>
      </c>
      <c r="BW228" s="83">
        <f t="shared" si="151"/>
        <v>0</v>
      </c>
      <c r="BX228" s="83">
        <f t="shared" ref="BX228:CV228" si="152">SUM(BX229:BX232)</f>
        <v>0</v>
      </c>
      <c r="BY228" s="83">
        <f t="shared" si="152"/>
        <v>0</v>
      </c>
      <c r="BZ228" s="83">
        <f t="shared" si="152"/>
        <v>0</v>
      </c>
      <c r="CA228" s="83">
        <f t="shared" si="152"/>
        <v>0</v>
      </c>
      <c r="CB228" s="83">
        <f t="shared" si="152"/>
        <v>0</v>
      </c>
      <c r="CC228" s="83">
        <f t="shared" si="152"/>
        <v>0</v>
      </c>
      <c r="CD228" s="83">
        <f t="shared" si="152"/>
        <v>0</v>
      </c>
      <c r="CE228" s="83">
        <f t="shared" si="152"/>
        <v>0</v>
      </c>
      <c r="CF228" s="83">
        <f t="shared" si="152"/>
        <v>0</v>
      </c>
      <c r="CG228" s="84">
        <f>SUM(CG229:CG232)</f>
        <v>0</v>
      </c>
      <c r="CH228" s="8"/>
      <c r="CI228" s="19"/>
      <c r="CJ228" s="20"/>
      <c r="CM228" s="51">
        <f t="shared" si="150"/>
        <v>0</v>
      </c>
    </row>
    <row r="229" spans="1:91" ht="14.1" customHeight="1" x14ac:dyDescent="0.3">
      <c r="A229" s="52">
        <f t="shared" si="131"/>
        <v>229</v>
      </c>
      <c r="B229" s="69"/>
      <c r="C229" s="69"/>
      <c r="D229" s="69"/>
      <c r="E229" s="67"/>
      <c r="F229" s="85"/>
      <c r="G229" s="69" t="s">
        <v>37</v>
      </c>
      <c r="H229" s="69" t="s">
        <v>117</v>
      </c>
      <c r="I229" s="69"/>
      <c r="J229" s="59">
        <f t="shared" si="134"/>
        <v>0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1"/>
      <c r="CH229" s="8"/>
      <c r="CI229" s="19"/>
      <c r="CJ229" s="20"/>
      <c r="CM229" s="51">
        <f t="shared" si="150"/>
        <v>0</v>
      </c>
    </row>
    <row r="230" spans="1:91" ht="14.1" customHeight="1" x14ac:dyDescent="0.3">
      <c r="A230" s="52">
        <f t="shared" si="131"/>
        <v>230</v>
      </c>
      <c r="B230" s="69"/>
      <c r="C230" s="69"/>
      <c r="D230" s="69"/>
      <c r="E230" s="67"/>
      <c r="F230" s="85"/>
      <c r="G230" s="69" t="s">
        <v>50</v>
      </c>
      <c r="H230" s="69" t="s">
        <v>121</v>
      </c>
      <c r="I230" s="69"/>
      <c r="J230" s="59">
        <f t="shared" si="134"/>
        <v>0</v>
      </c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1"/>
      <c r="CH230" s="8"/>
      <c r="CI230" s="19"/>
      <c r="CJ230" s="20"/>
      <c r="CM230" s="51">
        <f t="shared" si="150"/>
        <v>0</v>
      </c>
    </row>
    <row r="231" spans="1:91" ht="14.1" customHeight="1" x14ac:dyDescent="0.3">
      <c r="A231" s="52">
        <f t="shared" si="131"/>
        <v>231</v>
      </c>
      <c r="B231" s="69"/>
      <c r="C231" s="69"/>
      <c r="D231" s="69"/>
      <c r="E231" s="69"/>
      <c r="F231" s="85"/>
      <c r="G231" s="69" t="s">
        <v>39</v>
      </c>
      <c r="H231" s="69" t="s">
        <v>120</v>
      </c>
      <c r="I231" s="69"/>
      <c r="J231" s="59">
        <f t="shared" si="134"/>
        <v>0</v>
      </c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1"/>
      <c r="CH231" s="8"/>
      <c r="CI231" s="19"/>
      <c r="CJ231" s="20"/>
      <c r="CM231" s="51">
        <f t="shared" si="150"/>
        <v>0</v>
      </c>
    </row>
    <row r="232" spans="1:91" ht="14.1" customHeight="1" x14ac:dyDescent="0.3">
      <c r="A232" s="52">
        <f t="shared" si="131"/>
        <v>232</v>
      </c>
      <c r="B232" s="69"/>
      <c r="C232" s="69"/>
      <c r="D232" s="69"/>
      <c r="E232" s="69"/>
      <c r="F232" s="85"/>
      <c r="G232" s="69" t="s">
        <v>41</v>
      </c>
      <c r="H232" s="69" t="s">
        <v>6</v>
      </c>
      <c r="I232" s="69"/>
      <c r="J232" s="59">
        <f t="shared" si="134"/>
        <v>0</v>
      </c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1"/>
      <c r="CH232" s="8"/>
      <c r="CI232" s="19"/>
      <c r="CJ232" s="20"/>
      <c r="CM232" s="51">
        <f t="shared" si="150"/>
        <v>0</v>
      </c>
    </row>
    <row r="233" spans="1:91" s="51" customFormat="1" ht="14.1" customHeight="1" x14ac:dyDescent="0.3">
      <c r="A233" s="52">
        <f t="shared" si="131"/>
        <v>233</v>
      </c>
      <c r="B233" s="74"/>
      <c r="C233" s="74"/>
      <c r="D233" s="53"/>
      <c r="E233" s="53"/>
      <c r="F233" s="53"/>
      <c r="G233" s="74"/>
      <c r="H233" s="74"/>
      <c r="I233" s="75"/>
      <c r="J233" s="7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8"/>
      <c r="CH233" s="58"/>
      <c r="CI233" s="10"/>
      <c r="CJ233" s="11"/>
      <c r="CM233" s="51">
        <v>1</v>
      </c>
    </row>
    <row r="234" spans="1:91" s="51" customFormat="1" ht="14.1" customHeight="1" x14ac:dyDescent="0.3">
      <c r="A234" s="52">
        <f t="shared" si="131"/>
        <v>234</v>
      </c>
      <c r="B234" s="67"/>
      <c r="C234" s="67"/>
      <c r="D234" s="53" t="s">
        <v>122</v>
      </c>
      <c r="E234" s="53" t="s">
        <v>123</v>
      </c>
      <c r="F234" s="53"/>
      <c r="G234" s="53"/>
      <c r="H234" s="53"/>
      <c r="I234" s="53"/>
      <c r="J234" s="59">
        <f t="shared" si="134"/>
        <v>2267.42</v>
      </c>
      <c r="K234" s="60">
        <f>SUM(K235,K256)</f>
        <v>0</v>
      </c>
      <c r="L234" s="60">
        <f t="shared" ref="L234:BW234" si="153">SUM(L235,L256)</f>
        <v>21.89</v>
      </c>
      <c r="M234" s="60">
        <f t="shared" si="153"/>
        <v>452.26</v>
      </c>
      <c r="N234" s="60">
        <f t="shared" si="153"/>
        <v>0</v>
      </c>
      <c r="O234" s="60">
        <f t="shared" si="153"/>
        <v>65.570000000000007</v>
      </c>
      <c r="P234" s="60">
        <f t="shared" si="153"/>
        <v>175.07000000000002</v>
      </c>
      <c r="Q234" s="60">
        <f t="shared" si="153"/>
        <v>1108.7800000000002</v>
      </c>
      <c r="R234" s="60">
        <f t="shared" si="153"/>
        <v>0</v>
      </c>
      <c r="S234" s="60">
        <f t="shared" si="153"/>
        <v>0</v>
      </c>
      <c r="T234" s="60">
        <f t="shared" si="153"/>
        <v>-0.01</v>
      </c>
      <c r="U234" s="60">
        <f t="shared" si="153"/>
        <v>-0.03</v>
      </c>
      <c r="V234" s="60">
        <f t="shared" si="153"/>
        <v>0</v>
      </c>
      <c r="W234" s="60">
        <f t="shared" si="153"/>
        <v>0</v>
      </c>
      <c r="X234" s="60">
        <f t="shared" si="153"/>
        <v>0</v>
      </c>
      <c r="Y234" s="60">
        <f t="shared" si="153"/>
        <v>0</v>
      </c>
      <c r="Z234" s="60">
        <f t="shared" si="153"/>
        <v>73.63</v>
      </c>
      <c r="AA234" s="60">
        <f t="shared" si="153"/>
        <v>202.49</v>
      </c>
      <c r="AB234" s="60">
        <f t="shared" si="153"/>
        <v>0</v>
      </c>
      <c r="AC234" s="60">
        <f t="shared" si="153"/>
        <v>0</v>
      </c>
      <c r="AD234" s="60">
        <f t="shared" si="153"/>
        <v>0</v>
      </c>
      <c r="AE234" s="60">
        <f t="shared" si="153"/>
        <v>72.94</v>
      </c>
      <c r="AF234" s="60">
        <f t="shared" si="153"/>
        <v>36.47</v>
      </c>
      <c r="AG234" s="60">
        <f t="shared" si="153"/>
        <v>21.89</v>
      </c>
      <c r="AH234" s="60">
        <f t="shared" si="153"/>
        <v>36.47</v>
      </c>
      <c r="AI234" s="60">
        <f t="shared" si="153"/>
        <v>0</v>
      </c>
      <c r="AJ234" s="60">
        <f t="shared" si="153"/>
        <v>0</v>
      </c>
      <c r="AK234" s="60">
        <f t="shared" si="153"/>
        <v>0</v>
      </c>
      <c r="AL234" s="60">
        <f t="shared" si="153"/>
        <v>0</v>
      </c>
      <c r="AM234" s="60">
        <f t="shared" si="153"/>
        <v>0</v>
      </c>
      <c r="AN234" s="60">
        <f t="shared" si="153"/>
        <v>0</v>
      </c>
      <c r="AO234" s="60">
        <f t="shared" si="153"/>
        <v>0</v>
      </c>
      <c r="AP234" s="60">
        <f t="shared" si="153"/>
        <v>0</v>
      </c>
      <c r="AQ234" s="60">
        <f t="shared" si="153"/>
        <v>0</v>
      </c>
      <c r="AR234" s="60">
        <f t="shared" si="153"/>
        <v>0</v>
      </c>
      <c r="AS234" s="60">
        <f t="shared" si="153"/>
        <v>0</v>
      </c>
      <c r="AT234" s="60">
        <f t="shared" si="153"/>
        <v>0</v>
      </c>
      <c r="AU234" s="60">
        <f t="shared" si="153"/>
        <v>0</v>
      </c>
      <c r="AV234" s="60">
        <f t="shared" si="153"/>
        <v>0</v>
      </c>
      <c r="AW234" s="60">
        <f t="shared" si="153"/>
        <v>0</v>
      </c>
      <c r="AX234" s="60">
        <f t="shared" si="153"/>
        <v>0</v>
      </c>
      <c r="AY234" s="60">
        <f t="shared" si="153"/>
        <v>0</v>
      </c>
      <c r="AZ234" s="60">
        <f t="shared" si="153"/>
        <v>0</v>
      </c>
      <c r="BA234" s="60">
        <f t="shared" si="153"/>
        <v>0</v>
      </c>
      <c r="BB234" s="60">
        <f t="shared" si="153"/>
        <v>0</v>
      </c>
      <c r="BC234" s="60">
        <f t="shared" si="153"/>
        <v>0</v>
      </c>
      <c r="BD234" s="60">
        <f t="shared" si="153"/>
        <v>0</v>
      </c>
      <c r="BE234" s="60">
        <f t="shared" si="153"/>
        <v>0</v>
      </c>
      <c r="BF234" s="60">
        <f t="shared" si="153"/>
        <v>0</v>
      </c>
      <c r="BG234" s="60">
        <f t="shared" si="153"/>
        <v>0</v>
      </c>
      <c r="BH234" s="60">
        <f t="shared" si="153"/>
        <v>0</v>
      </c>
      <c r="BI234" s="60">
        <f t="shared" si="153"/>
        <v>0</v>
      </c>
      <c r="BJ234" s="60">
        <f t="shared" si="153"/>
        <v>0</v>
      </c>
      <c r="BK234" s="60">
        <f t="shared" si="153"/>
        <v>0</v>
      </c>
      <c r="BL234" s="60">
        <f t="shared" si="153"/>
        <v>0</v>
      </c>
      <c r="BM234" s="60">
        <f t="shared" si="153"/>
        <v>0</v>
      </c>
      <c r="BN234" s="60">
        <f t="shared" si="153"/>
        <v>0</v>
      </c>
      <c r="BO234" s="60">
        <f t="shared" si="153"/>
        <v>0</v>
      </c>
      <c r="BP234" s="60">
        <f t="shared" si="153"/>
        <v>0</v>
      </c>
      <c r="BQ234" s="60">
        <f t="shared" si="153"/>
        <v>0</v>
      </c>
      <c r="BR234" s="60">
        <f t="shared" si="153"/>
        <v>0</v>
      </c>
      <c r="BS234" s="60">
        <f t="shared" si="153"/>
        <v>0</v>
      </c>
      <c r="BT234" s="60">
        <f t="shared" si="153"/>
        <v>0</v>
      </c>
      <c r="BU234" s="60">
        <f t="shared" si="153"/>
        <v>0</v>
      </c>
      <c r="BV234" s="60">
        <f t="shared" si="153"/>
        <v>0</v>
      </c>
      <c r="BW234" s="60">
        <f t="shared" si="153"/>
        <v>0</v>
      </c>
      <c r="BX234" s="60">
        <f t="shared" ref="BX234:CV234" si="154">SUM(BX235,BX256)</f>
        <v>0</v>
      </c>
      <c r="BY234" s="60">
        <f t="shared" si="154"/>
        <v>0</v>
      </c>
      <c r="BZ234" s="60">
        <f t="shared" si="154"/>
        <v>0</v>
      </c>
      <c r="CA234" s="60">
        <f t="shared" si="154"/>
        <v>0</v>
      </c>
      <c r="CB234" s="60">
        <f t="shared" si="154"/>
        <v>0</v>
      </c>
      <c r="CC234" s="60">
        <f t="shared" si="154"/>
        <v>0</v>
      </c>
      <c r="CD234" s="60">
        <f t="shared" si="154"/>
        <v>0</v>
      </c>
      <c r="CE234" s="60">
        <f t="shared" si="154"/>
        <v>0</v>
      </c>
      <c r="CF234" s="60">
        <f t="shared" si="154"/>
        <v>0</v>
      </c>
      <c r="CG234" s="61">
        <f>SUM(CG235,CG256)</f>
        <v>0</v>
      </c>
      <c r="CH234" s="58"/>
      <c r="CI234" s="10"/>
      <c r="CJ234" s="11"/>
      <c r="CM234" s="51">
        <f t="shared" ref="CM234:CM246" si="155">IF(J234&gt;0,1,0)</f>
        <v>1</v>
      </c>
    </row>
    <row r="235" spans="1:91" s="51" customFormat="1" ht="14.1" customHeight="1" x14ac:dyDescent="0.3">
      <c r="A235" s="52">
        <f t="shared" si="131"/>
        <v>235</v>
      </c>
      <c r="B235" s="67"/>
      <c r="C235" s="67"/>
      <c r="D235" s="67"/>
      <c r="E235" s="67" t="s">
        <v>15</v>
      </c>
      <c r="F235" s="82" t="s">
        <v>14</v>
      </c>
      <c r="G235" s="67"/>
      <c r="H235" s="67"/>
      <c r="I235" s="67"/>
      <c r="J235" s="59">
        <f t="shared" si="134"/>
        <v>0</v>
      </c>
      <c r="K235" s="60">
        <f>SUM(K236,K245)</f>
        <v>0</v>
      </c>
      <c r="L235" s="60">
        <f t="shared" ref="L235:BW235" si="156">SUM(L236,L245)</f>
        <v>0</v>
      </c>
      <c r="M235" s="60">
        <f t="shared" si="156"/>
        <v>0</v>
      </c>
      <c r="N235" s="60">
        <f t="shared" si="156"/>
        <v>0</v>
      </c>
      <c r="O235" s="60">
        <f t="shared" si="156"/>
        <v>0</v>
      </c>
      <c r="P235" s="60">
        <f t="shared" si="156"/>
        <v>0</v>
      </c>
      <c r="Q235" s="60">
        <f t="shared" si="156"/>
        <v>0</v>
      </c>
      <c r="R235" s="60">
        <f t="shared" si="156"/>
        <v>0</v>
      </c>
      <c r="S235" s="60">
        <f t="shared" si="156"/>
        <v>0</v>
      </c>
      <c r="T235" s="60">
        <f t="shared" si="156"/>
        <v>0</v>
      </c>
      <c r="U235" s="60">
        <f t="shared" si="156"/>
        <v>0</v>
      </c>
      <c r="V235" s="60">
        <f t="shared" si="156"/>
        <v>0</v>
      </c>
      <c r="W235" s="60">
        <f t="shared" si="156"/>
        <v>0</v>
      </c>
      <c r="X235" s="60">
        <f t="shared" si="156"/>
        <v>0</v>
      </c>
      <c r="Y235" s="60">
        <f t="shared" si="156"/>
        <v>0</v>
      </c>
      <c r="Z235" s="60">
        <f t="shared" si="156"/>
        <v>0</v>
      </c>
      <c r="AA235" s="60">
        <f t="shared" si="156"/>
        <v>0</v>
      </c>
      <c r="AB235" s="60">
        <f t="shared" si="156"/>
        <v>0</v>
      </c>
      <c r="AC235" s="60">
        <f t="shared" si="156"/>
        <v>0</v>
      </c>
      <c r="AD235" s="60">
        <f t="shared" si="156"/>
        <v>0</v>
      </c>
      <c r="AE235" s="60">
        <f t="shared" si="156"/>
        <v>0</v>
      </c>
      <c r="AF235" s="60">
        <f t="shared" si="156"/>
        <v>0</v>
      </c>
      <c r="AG235" s="60">
        <f t="shared" si="156"/>
        <v>0</v>
      </c>
      <c r="AH235" s="60">
        <f t="shared" si="156"/>
        <v>0</v>
      </c>
      <c r="AI235" s="60">
        <f t="shared" si="156"/>
        <v>0</v>
      </c>
      <c r="AJ235" s="60">
        <f t="shared" si="156"/>
        <v>0</v>
      </c>
      <c r="AK235" s="60">
        <f t="shared" si="156"/>
        <v>0</v>
      </c>
      <c r="AL235" s="60">
        <f t="shared" si="156"/>
        <v>0</v>
      </c>
      <c r="AM235" s="60">
        <f t="shared" si="156"/>
        <v>0</v>
      </c>
      <c r="AN235" s="60">
        <f t="shared" si="156"/>
        <v>0</v>
      </c>
      <c r="AO235" s="60">
        <f t="shared" si="156"/>
        <v>0</v>
      </c>
      <c r="AP235" s="60">
        <f t="shared" si="156"/>
        <v>0</v>
      </c>
      <c r="AQ235" s="60">
        <f t="shared" si="156"/>
        <v>0</v>
      </c>
      <c r="AR235" s="60">
        <f t="shared" si="156"/>
        <v>0</v>
      </c>
      <c r="AS235" s="60">
        <f t="shared" si="156"/>
        <v>0</v>
      </c>
      <c r="AT235" s="60">
        <f t="shared" si="156"/>
        <v>0</v>
      </c>
      <c r="AU235" s="60">
        <f t="shared" si="156"/>
        <v>0</v>
      </c>
      <c r="AV235" s="60">
        <f t="shared" si="156"/>
        <v>0</v>
      </c>
      <c r="AW235" s="60">
        <f t="shared" si="156"/>
        <v>0</v>
      </c>
      <c r="AX235" s="60">
        <f t="shared" si="156"/>
        <v>0</v>
      </c>
      <c r="AY235" s="60">
        <f t="shared" si="156"/>
        <v>0</v>
      </c>
      <c r="AZ235" s="60">
        <f t="shared" si="156"/>
        <v>0</v>
      </c>
      <c r="BA235" s="60">
        <f t="shared" si="156"/>
        <v>0</v>
      </c>
      <c r="BB235" s="60">
        <f t="shared" si="156"/>
        <v>0</v>
      </c>
      <c r="BC235" s="60">
        <f t="shared" si="156"/>
        <v>0</v>
      </c>
      <c r="BD235" s="60">
        <f t="shared" si="156"/>
        <v>0</v>
      </c>
      <c r="BE235" s="60">
        <f t="shared" si="156"/>
        <v>0</v>
      </c>
      <c r="BF235" s="60">
        <f t="shared" si="156"/>
        <v>0</v>
      </c>
      <c r="BG235" s="60">
        <f t="shared" si="156"/>
        <v>0</v>
      </c>
      <c r="BH235" s="60">
        <f t="shared" si="156"/>
        <v>0</v>
      </c>
      <c r="BI235" s="60">
        <f t="shared" si="156"/>
        <v>0</v>
      </c>
      <c r="BJ235" s="60">
        <f t="shared" si="156"/>
        <v>0</v>
      </c>
      <c r="BK235" s="60">
        <f t="shared" si="156"/>
        <v>0</v>
      </c>
      <c r="BL235" s="60">
        <f t="shared" si="156"/>
        <v>0</v>
      </c>
      <c r="BM235" s="60">
        <f t="shared" si="156"/>
        <v>0</v>
      </c>
      <c r="BN235" s="60">
        <f t="shared" si="156"/>
        <v>0</v>
      </c>
      <c r="BO235" s="60">
        <f t="shared" si="156"/>
        <v>0</v>
      </c>
      <c r="BP235" s="60">
        <f t="shared" si="156"/>
        <v>0</v>
      </c>
      <c r="BQ235" s="60">
        <f t="shared" si="156"/>
        <v>0</v>
      </c>
      <c r="BR235" s="60">
        <f t="shared" si="156"/>
        <v>0</v>
      </c>
      <c r="BS235" s="60">
        <f t="shared" si="156"/>
        <v>0</v>
      </c>
      <c r="BT235" s="60">
        <f t="shared" si="156"/>
        <v>0</v>
      </c>
      <c r="BU235" s="60">
        <f t="shared" si="156"/>
        <v>0</v>
      </c>
      <c r="BV235" s="60">
        <f t="shared" si="156"/>
        <v>0</v>
      </c>
      <c r="BW235" s="60">
        <f t="shared" si="156"/>
        <v>0</v>
      </c>
      <c r="BX235" s="60">
        <f t="shared" ref="BX235:CV235" si="157">SUM(BX236,BX245)</f>
        <v>0</v>
      </c>
      <c r="BY235" s="60">
        <f t="shared" si="157"/>
        <v>0</v>
      </c>
      <c r="BZ235" s="60">
        <f t="shared" si="157"/>
        <v>0</v>
      </c>
      <c r="CA235" s="60">
        <f t="shared" si="157"/>
        <v>0</v>
      </c>
      <c r="CB235" s="60">
        <f t="shared" si="157"/>
        <v>0</v>
      </c>
      <c r="CC235" s="60">
        <f t="shared" si="157"/>
        <v>0</v>
      </c>
      <c r="CD235" s="60">
        <f t="shared" si="157"/>
        <v>0</v>
      </c>
      <c r="CE235" s="60">
        <f t="shared" si="157"/>
        <v>0</v>
      </c>
      <c r="CF235" s="60">
        <f t="shared" si="157"/>
        <v>0</v>
      </c>
      <c r="CG235" s="61">
        <f>SUM(CG236,CG245)</f>
        <v>0</v>
      </c>
      <c r="CH235" s="58"/>
      <c r="CI235" s="10">
        <f>LEN(H235)</f>
        <v>0</v>
      </c>
      <c r="CJ235" s="11"/>
      <c r="CM235" s="51">
        <f t="shared" si="155"/>
        <v>0</v>
      </c>
    </row>
    <row r="236" spans="1:91" s="51" customFormat="1" ht="14.1" customHeight="1" x14ac:dyDescent="0.3">
      <c r="A236" s="52">
        <f t="shared" si="131"/>
        <v>236</v>
      </c>
      <c r="B236" s="67"/>
      <c r="C236" s="67"/>
      <c r="D236" s="67"/>
      <c r="E236" s="67"/>
      <c r="F236" s="85" t="s">
        <v>35</v>
      </c>
      <c r="G236" s="86" t="s">
        <v>36</v>
      </c>
      <c r="H236" s="67"/>
      <c r="I236" s="67"/>
      <c r="J236" s="59">
        <f t="shared" si="134"/>
        <v>0</v>
      </c>
      <c r="K236" s="83">
        <f>SUM(K237:K244)</f>
        <v>0</v>
      </c>
      <c r="L236" s="83">
        <f t="shared" ref="L236:BW236" si="158">SUM(L237:L244)</f>
        <v>0</v>
      </c>
      <c r="M236" s="83">
        <f t="shared" si="158"/>
        <v>0</v>
      </c>
      <c r="N236" s="83">
        <f t="shared" si="158"/>
        <v>0</v>
      </c>
      <c r="O236" s="83">
        <f t="shared" si="158"/>
        <v>0</v>
      </c>
      <c r="P236" s="83">
        <f t="shared" si="158"/>
        <v>0</v>
      </c>
      <c r="Q236" s="83">
        <f t="shared" si="158"/>
        <v>0</v>
      </c>
      <c r="R236" s="83">
        <f t="shared" si="158"/>
        <v>0</v>
      </c>
      <c r="S236" s="83">
        <f t="shared" si="158"/>
        <v>0</v>
      </c>
      <c r="T236" s="83">
        <f t="shared" si="158"/>
        <v>0</v>
      </c>
      <c r="U236" s="83">
        <f t="shared" si="158"/>
        <v>0</v>
      </c>
      <c r="V236" s="83">
        <f t="shared" si="158"/>
        <v>0</v>
      </c>
      <c r="W236" s="83">
        <f t="shared" si="158"/>
        <v>0</v>
      </c>
      <c r="X236" s="83">
        <f t="shared" si="158"/>
        <v>0</v>
      </c>
      <c r="Y236" s="83">
        <f t="shared" si="158"/>
        <v>0</v>
      </c>
      <c r="Z236" s="83">
        <f t="shared" si="158"/>
        <v>0</v>
      </c>
      <c r="AA236" s="83">
        <f t="shared" si="158"/>
        <v>0</v>
      </c>
      <c r="AB236" s="83">
        <f t="shared" si="158"/>
        <v>0</v>
      </c>
      <c r="AC236" s="83">
        <f t="shared" si="158"/>
        <v>0</v>
      </c>
      <c r="AD236" s="83">
        <f t="shared" si="158"/>
        <v>0</v>
      </c>
      <c r="AE236" s="83">
        <f t="shared" si="158"/>
        <v>0</v>
      </c>
      <c r="AF236" s="83">
        <f t="shared" si="158"/>
        <v>0</v>
      </c>
      <c r="AG236" s="83">
        <f t="shared" si="158"/>
        <v>0</v>
      </c>
      <c r="AH236" s="83">
        <f t="shared" si="158"/>
        <v>0</v>
      </c>
      <c r="AI236" s="83">
        <f t="shared" si="158"/>
        <v>0</v>
      </c>
      <c r="AJ236" s="83">
        <f t="shared" si="158"/>
        <v>0</v>
      </c>
      <c r="AK236" s="83">
        <f t="shared" si="158"/>
        <v>0</v>
      </c>
      <c r="AL236" s="83">
        <f t="shared" si="158"/>
        <v>0</v>
      </c>
      <c r="AM236" s="83">
        <f t="shared" si="158"/>
        <v>0</v>
      </c>
      <c r="AN236" s="83">
        <f t="shared" si="158"/>
        <v>0</v>
      </c>
      <c r="AO236" s="83">
        <f t="shared" si="158"/>
        <v>0</v>
      </c>
      <c r="AP236" s="83">
        <f t="shared" si="158"/>
        <v>0</v>
      </c>
      <c r="AQ236" s="83">
        <f t="shared" si="158"/>
        <v>0</v>
      </c>
      <c r="AR236" s="83">
        <f t="shared" si="158"/>
        <v>0</v>
      </c>
      <c r="AS236" s="83">
        <f t="shared" si="158"/>
        <v>0</v>
      </c>
      <c r="AT236" s="83">
        <f t="shared" si="158"/>
        <v>0</v>
      </c>
      <c r="AU236" s="83">
        <f t="shared" si="158"/>
        <v>0</v>
      </c>
      <c r="AV236" s="83">
        <f t="shared" si="158"/>
        <v>0</v>
      </c>
      <c r="AW236" s="83">
        <f t="shared" si="158"/>
        <v>0</v>
      </c>
      <c r="AX236" s="83">
        <f t="shared" si="158"/>
        <v>0</v>
      </c>
      <c r="AY236" s="83">
        <f t="shared" si="158"/>
        <v>0</v>
      </c>
      <c r="AZ236" s="83">
        <f t="shared" si="158"/>
        <v>0</v>
      </c>
      <c r="BA236" s="83">
        <f t="shared" si="158"/>
        <v>0</v>
      </c>
      <c r="BB236" s="83">
        <f t="shared" si="158"/>
        <v>0</v>
      </c>
      <c r="BC236" s="83">
        <f t="shared" si="158"/>
        <v>0</v>
      </c>
      <c r="BD236" s="83">
        <f t="shared" si="158"/>
        <v>0</v>
      </c>
      <c r="BE236" s="83">
        <f t="shared" si="158"/>
        <v>0</v>
      </c>
      <c r="BF236" s="83">
        <f t="shared" si="158"/>
        <v>0</v>
      </c>
      <c r="BG236" s="83">
        <f t="shared" si="158"/>
        <v>0</v>
      </c>
      <c r="BH236" s="83">
        <f t="shared" si="158"/>
        <v>0</v>
      </c>
      <c r="BI236" s="83">
        <f t="shared" si="158"/>
        <v>0</v>
      </c>
      <c r="BJ236" s="83">
        <f t="shared" si="158"/>
        <v>0</v>
      </c>
      <c r="BK236" s="83">
        <f t="shared" si="158"/>
        <v>0</v>
      </c>
      <c r="BL236" s="83">
        <f t="shared" si="158"/>
        <v>0</v>
      </c>
      <c r="BM236" s="83">
        <f t="shared" si="158"/>
        <v>0</v>
      </c>
      <c r="BN236" s="83">
        <f t="shared" si="158"/>
        <v>0</v>
      </c>
      <c r="BO236" s="83">
        <f t="shared" si="158"/>
        <v>0</v>
      </c>
      <c r="BP236" s="83">
        <f t="shared" si="158"/>
        <v>0</v>
      </c>
      <c r="BQ236" s="83">
        <f t="shared" si="158"/>
        <v>0</v>
      </c>
      <c r="BR236" s="83">
        <f t="shared" si="158"/>
        <v>0</v>
      </c>
      <c r="BS236" s="83">
        <f t="shared" si="158"/>
        <v>0</v>
      </c>
      <c r="BT236" s="83">
        <f t="shared" si="158"/>
        <v>0</v>
      </c>
      <c r="BU236" s="83">
        <f t="shared" si="158"/>
        <v>0</v>
      </c>
      <c r="BV236" s="83">
        <f t="shared" si="158"/>
        <v>0</v>
      </c>
      <c r="BW236" s="83">
        <f t="shared" si="158"/>
        <v>0</v>
      </c>
      <c r="BX236" s="83">
        <f t="shared" ref="BX236:CV236" si="159">SUM(BX237:BX244)</f>
        <v>0</v>
      </c>
      <c r="BY236" s="83">
        <f t="shared" si="159"/>
        <v>0</v>
      </c>
      <c r="BZ236" s="83">
        <f t="shared" si="159"/>
        <v>0</v>
      </c>
      <c r="CA236" s="83">
        <f t="shared" si="159"/>
        <v>0</v>
      </c>
      <c r="CB236" s="83">
        <f t="shared" si="159"/>
        <v>0</v>
      </c>
      <c r="CC236" s="83">
        <f t="shared" si="159"/>
        <v>0</v>
      </c>
      <c r="CD236" s="83">
        <f t="shared" si="159"/>
        <v>0</v>
      </c>
      <c r="CE236" s="83">
        <f t="shared" si="159"/>
        <v>0</v>
      </c>
      <c r="CF236" s="83">
        <f t="shared" si="159"/>
        <v>0</v>
      </c>
      <c r="CG236" s="84">
        <f>SUM(CG237:CG244)</f>
        <v>0</v>
      </c>
      <c r="CH236" s="58"/>
      <c r="CI236" s="42">
        <f>LEN(H236)</f>
        <v>0</v>
      </c>
      <c r="CJ236" s="11"/>
      <c r="CM236" s="51">
        <f t="shared" si="155"/>
        <v>0</v>
      </c>
    </row>
    <row r="237" spans="1:91" s="51" customFormat="1" ht="14.1" customHeight="1" x14ac:dyDescent="0.3">
      <c r="A237" s="52">
        <f t="shared" si="131"/>
        <v>237</v>
      </c>
      <c r="B237" s="67"/>
      <c r="C237" s="67"/>
      <c r="D237" s="67"/>
      <c r="E237" s="67"/>
      <c r="F237" s="85"/>
      <c r="G237" s="69" t="s">
        <v>37</v>
      </c>
      <c r="H237" s="88" t="s">
        <v>124</v>
      </c>
      <c r="I237" s="67"/>
      <c r="J237" s="59">
        <f t="shared" si="134"/>
        <v>0</v>
      </c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90"/>
      <c r="CH237" s="58"/>
      <c r="CI237" s="42">
        <f>LEN(H237)</f>
        <v>23</v>
      </c>
      <c r="CJ237" s="11"/>
      <c r="CM237" s="51">
        <f t="shared" si="155"/>
        <v>0</v>
      </c>
    </row>
    <row r="238" spans="1:91" s="51" customFormat="1" ht="14.1" customHeight="1" x14ac:dyDescent="0.3">
      <c r="A238" s="52">
        <f t="shared" si="131"/>
        <v>238</v>
      </c>
      <c r="B238" s="67"/>
      <c r="C238" s="67"/>
      <c r="D238" s="67"/>
      <c r="E238" s="67"/>
      <c r="F238" s="85"/>
      <c r="G238" s="69" t="s">
        <v>50</v>
      </c>
      <c r="H238" s="88" t="s">
        <v>125</v>
      </c>
      <c r="I238" s="67"/>
      <c r="J238" s="59">
        <f t="shared" si="134"/>
        <v>0</v>
      </c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90"/>
      <c r="CH238" s="58"/>
      <c r="CI238" s="42">
        <f>LEN(H238)</f>
        <v>25</v>
      </c>
      <c r="CJ238" s="11"/>
      <c r="CM238" s="51">
        <f t="shared" si="155"/>
        <v>0</v>
      </c>
    </row>
    <row r="239" spans="1:91" s="51" customFormat="1" ht="14.1" customHeight="1" x14ac:dyDescent="0.3">
      <c r="A239" s="52">
        <f t="shared" si="131"/>
        <v>239</v>
      </c>
      <c r="B239" s="67"/>
      <c r="C239" s="67"/>
      <c r="D239" s="67"/>
      <c r="E239" s="67"/>
      <c r="F239" s="85"/>
      <c r="G239" s="69" t="s">
        <v>39</v>
      </c>
      <c r="H239" s="69" t="s">
        <v>126</v>
      </c>
      <c r="I239" s="67"/>
      <c r="J239" s="59">
        <f t="shared" si="134"/>
        <v>0</v>
      </c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90"/>
      <c r="CH239" s="58"/>
      <c r="CI239" s="10"/>
      <c r="CJ239" s="11"/>
      <c r="CM239" s="51">
        <f t="shared" si="155"/>
        <v>0</v>
      </c>
    </row>
    <row r="240" spans="1:91" ht="14.1" customHeight="1" x14ac:dyDescent="0.3">
      <c r="A240" s="52">
        <f t="shared" si="131"/>
        <v>240</v>
      </c>
      <c r="B240" s="67"/>
      <c r="C240" s="67"/>
      <c r="D240" s="67"/>
      <c r="E240" s="67"/>
      <c r="F240" s="85"/>
      <c r="G240" s="69" t="s">
        <v>41</v>
      </c>
      <c r="H240" s="69" t="s">
        <v>127</v>
      </c>
      <c r="I240" s="67"/>
      <c r="J240" s="59">
        <f t="shared" si="134"/>
        <v>0</v>
      </c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90"/>
      <c r="CH240" s="8"/>
      <c r="CI240" s="19"/>
      <c r="CJ240" s="20"/>
      <c r="CM240" s="51">
        <f t="shared" si="155"/>
        <v>0</v>
      </c>
    </row>
    <row r="241" spans="1:91" ht="14.1" customHeight="1" x14ac:dyDescent="0.3">
      <c r="A241" s="52">
        <f t="shared" si="131"/>
        <v>241</v>
      </c>
      <c r="B241" s="69"/>
      <c r="C241" s="69"/>
      <c r="D241" s="69"/>
      <c r="E241" s="69"/>
      <c r="F241" s="74"/>
      <c r="G241" s="69" t="s">
        <v>43</v>
      </c>
      <c r="H241" s="88" t="s">
        <v>128</v>
      </c>
      <c r="I241" s="69"/>
      <c r="J241" s="59">
        <f t="shared" si="134"/>
        <v>0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1"/>
      <c r="CH241" s="8"/>
      <c r="CI241" s="19"/>
      <c r="CJ241" s="20"/>
      <c r="CM241" s="51">
        <f t="shared" si="155"/>
        <v>0</v>
      </c>
    </row>
    <row r="242" spans="1:91" ht="14.1" customHeight="1" x14ac:dyDescent="0.3">
      <c r="A242" s="52">
        <f t="shared" si="131"/>
        <v>242</v>
      </c>
      <c r="B242" s="69"/>
      <c r="C242" s="69"/>
      <c r="D242" s="69"/>
      <c r="E242" s="69"/>
      <c r="F242" s="74"/>
      <c r="G242" s="69" t="s">
        <v>45</v>
      </c>
      <c r="H242" s="88" t="s">
        <v>129</v>
      </c>
      <c r="I242" s="69"/>
      <c r="J242" s="59">
        <f t="shared" si="134"/>
        <v>0</v>
      </c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1"/>
      <c r="CH242" s="8"/>
      <c r="CI242" s="19"/>
      <c r="CJ242" s="20"/>
      <c r="CM242" s="51">
        <f t="shared" si="155"/>
        <v>0</v>
      </c>
    </row>
    <row r="243" spans="1:91" ht="14.1" customHeight="1" x14ac:dyDescent="0.3">
      <c r="A243" s="52">
        <f t="shared" si="131"/>
        <v>243</v>
      </c>
      <c r="B243" s="69"/>
      <c r="C243" s="69"/>
      <c r="D243" s="69"/>
      <c r="E243" s="69"/>
      <c r="F243" s="74"/>
      <c r="G243" s="69" t="s">
        <v>130</v>
      </c>
      <c r="H243" s="69" t="s">
        <v>131</v>
      </c>
      <c r="I243" s="69"/>
      <c r="J243" s="59">
        <f t="shared" si="134"/>
        <v>0</v>
      </c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1"/>
      <c r="CH243" s="8"/>
      <c r="CI243" s="19"/>
      <c r="CJ243" s="20"/>
      <c r="CM243" s="51">
        <f t="shared" si="155"/>
        <v>0</v>
      </c>
    </row>
    <row r="244" spans="1:91" s="51" customFormat="1" ht="14.1" customHeight="1" x14ac:dyDescent="0.3">
      <c r="A244" s="52">
        <f t="shared" si="131"/>
        <v>244</v>
      </c>
      <c r="B244" s="69"/>
      <c r="C244" s="69"/>
      <c r="D244" s="69"/>
      <c r="E244" s="69"/>
      <c r="F244" s="74"/>
      <c r="G244" s="69" t="s">
        <v>132</v>
      </c>
      <c r="H244" s="69" t="s">
        <v>133</v>
      </c>
      <c r="I244" s="69"/>
      <c r="J244" s="59">
        <f t="shared" si="134"/>
        <v>0</v>
      </c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1"/>
      <c r="CH244" s="58"/>
      <c r="CI244" s="10"/>
      <c r="CJ244" s="11"/>
      <c r="CM244" s="51">
        <f t="shared" si="155"/>
        <v>0</v>
      </c>
    </row>
    <row r="245" spans="1:91" ht="14.1" customHeight="1" x14ac:dyDescent="0.3">
      <c r="A245" s="52">
        <f t="shared" si="131"/>
        <v>245</v>
      </c>
      <c r="B245" s="67"/>
      <c r="C245" s="67"/>
      <c r="D245" s="67"/>
      <c r="E245" s="67"/>
      <c r="F245" s="85" t="s">
        <v>47</v>
      </c>
      <c r="G245" s="86" t="s">
        <v>48</v>
      </c>
      <c r="H245" s="67"/>
      <c r="I245" s="67"/>
      <c r="J245" s="59">
        <f t="shared" si="134"/>
        <v>0</v>
      </c>
      <c r="K245" s="83">
        <f>SUM(K246:K255)</f>
        <v>0</v>
      </c>
      <c r="L245" s="83">
        <f t="shared" ref="L245:BW245" si="160">SUM(L246:L255)</f>
        <v>0</v>
      </c>
      <c r="M245" s="83">
        <f t="shared" si="160"/>
        <v>0</v>
      </c>
      <c r="N245" s="83">
        <f t="shared" si="160"/>
        <v>0</v>
      </c>
      <c r="O245" s="83">
        <f t="shared" si="160"/>
        <v>0</v>
      </c>
      <c r="P245" s="83">
        <f t="shared" si="160"/>
        <v>0</v>
      </c>
      <c r="Q245" s="83">
        <f t="shared" si="160"/>
        <v>0</v>
      </c>
      <c r="R245" s="83">
        <f t="shared" si="160"/>
        <v>0</v>
      </c>
      <c r="S245" s="83">
        <f t="shared" si="160"/>
        <v>0</v>
      </c>
      <c r="T245" s="83">
        <f t="shared" si="160"/>
        <v>0</v>
      </c>
      <c r="U245" s="83">
        <f t="shared" si="160"/>
        <v>0</v>
      </c>
      <c r="V245" s="83">
        <f t="shared" si="160"/>
        <v>0</v>
      </c>
      <c r="W245" s="83">
        <f t="shared" si="160"/>
        <v>0</v>
      </c>
      <c r="X245" s="83">
        <f t="shared" si="160"/>
        <v>0</v>
      </c>
      <c r="Y245" s="83">
        <f t="shared" si="160"/>
        <v>0</v>
      </c>
      <c r="Z245" s="83">
        <f t="shared" si="160"/>
        <v>0</v>
      </c>
      <c r="AA245" s="83">
        <f t="shared" si="160"/>
        <v>0</v>
      </c>
      <c r="AB245" s="83">
        <f t="shared" si="160"/>
        <v>0</v>
      </c>
      <c r="AC245" s="83">
        <f t="shared" si="160"/>
        <v>0</v>
      </c>
      <c r="AD245" s="83">
        <f t="shared" si="160"/>
        <v>0</v>
      </c>
      <c r="AE245" s="83">
        <f t="shared" si="160"/>
        <v>0</v>
      </c>
      <c r="AF245" s="83">
        <f t="shared" si="160"/>
        <v>0</v>
      </c>
      <c r="AG245" s="83">
        <f t="shared" si="160"/>
        <v>0</v>
      </c>
      <c r="AH245" s="83">
        <f t="shared" si="160"/>
        <v>0</v>
      </c>
      <c r="AI245" s="83">
        <f t="shared" si="160"/>
        <v>0</v>
      </c>
      <c r="AJ245" s="83">
        <f t="shared" si="160"/>
        <v>0</v>
      </c>
      <c r="AK245" s="83">
        <f t="shared" si="160"/>
        <v>0</v>
      </c>
      <c r="AL245" s="83">
        <f t="shared" si="160"/>
        <v>0</v>
      </c>
      <c r="AM245" s="83">
        <f t="shared" si="160"/>
        <v>0</v>
      </c>
      <c r="AN245" s="83">
        <f t="shared" si="160"/>
        <v>0</v>
      </c>
      <c r="AO245" s="83">
        <f t="shared" si="160"/>
        <v>0</v>
      </c>
      <c r="AP245" s="83">
        <f t="shared" si="160"/>
        <v>0</v>
      </c>
      <c r="AQ245" s="83">
        <f t="shared" si="160"/>
        <v>0</v>
      </c>
      <c r="AR245" s="83">
        <f t="shared" si="160"/>
        <v>0</v>
      </c>
      <c r="AS245" s="83">
        <f t="shared" si="160"/>
        <v>0</v>
      </c>
      <c r="AT245" s="83">
        <f t="shared" si="160"/>
        <v>0</v>
      </c>
      <c r="AU245" s="83">
        <f t="shared" si="160"/>
        <v>0</v>
      </c>
      <c r="AV245" s="83">
        <f t="shared" si="160"/>
        <v>0</v>
      </c>
      <c r="AW245" s="83">
        <f t="shared" si="160"/>
        <v>0</v>
      </c>
      <c r="AX245" s="83">
        <f t="shared" si="160"/>
        <v>0</v>
      </c>
      <c r="AY245" s="83">
        <f t="shared" si="160"/>
        <v>0</v>
      </c>
      <c r="AZ245" s="83">
        <f t="shared" si="160"/>
        <v>0</v>
      </c>
      <c r="BA245" s="83">
        <f t="shared" si="160"/>
        <v>0</v>
      </c>
      <c r="BB245" s="83">
        <f t="shared" si="160"/>
        <v>0</v>
      </c>
      <c r="BC245" s="83">
        <f t="shared" si="160"/>
        <v>0</v>
      </c>
      <c r="BD245" s="83">
        <f t="shared" si="160"/>
        <v>0</v>
      </c>
      <c r="BE245" s="83">
        <f t="shared" si="160"/>
        <v>0</v>
      </c>
      <c r="BF245" s="83">
        <f t="shared" si="160"/>
        <v>0</v>
      </c>
      <c r="BG245" s="83">
        <f t="shared" si="160"/>
        <v>0</v>
      </c>
      <c r="BH245" s="83">
        <f t="shared" si="160"/>
        <v>0</v>
      </c>
      <c r="BI245" s="83">
        <f t="shared" si="160"/>
        <v>0</v>
      </c>
      <c r="BJ245" s="83">
        <f t="shared" si="160"/>
        <v>0</v>
      </c>
      <c r="BK245" s="83">
        <f t="shared" si="160"/>
        <v>0</v>
      </c>
      <c r="BL245" s="83">
        <f t="shared" si="160"/>
        <v>0</v>
      </c>
      <c r="BM245" s="83">
        <f t="shared" si="160"/>
        <v>0</v>
      </c>
      <c r="BN245" s="83">
        <f t="shared" si="160"/>
        <v>0</v>
      </c>
      <c r="BO245" s="83">
        <f t="shared" si="160"/>
        <v>0</v>
      </c>
      <c r="BP245" s="83">
        <f t="shared" si="160"/>
        <v>0</v>
      </c>
      <c r="BQ245" s="83">
        <f t="shared" si="160"/>
        <v>0</v>
      </c>
      <c r="BR245" s="83">
        <f t="shared" si="160"/>
        <v>0</v>
      </c>
      <c r="BS245" s="83">
        <f t="shared" si="160"/>
        <v>0</v>
      </c>
      <c r="BT245" s="83">
        <f t="shared" si="160"/>
        <v>0</v>
      </c>
      <c r="BU245" s="83">
        <f t="shared" si="160"/>
        <v>0</v>
      </c>
      <c r="BV245" s="83">
        <f t="shared" si="160"/>
        <v>0</v>
      </c>
      <c r="BW245" s="83">
        <f t="shared" si="160"/>
        <v>0</v>
      </c>
      <c r="BX245" s="83">
        <f t="shared" ref="BX245:CV245" si="161">SUM(BX246:BX255)</f>
        <v>0</v>
      </c>
      <c r="BY245" s="83">
        <f t="shared" si="161"/>
        <v>0</v>
      </c>
      <c r="BZ245" s="83">
        <f t="shared" si="161"/>
        <v>0</v>
      </c>
      <c r="CA245" s="83">
        <f t="shared" si="161"/>
        <v>0</v>
      </c>
      <c r="CB245" s="83">
        <f t="shared" si="161"/>
        <v>0</v>
      </c>
      <c r="CC245" s="83">
        <f t="shared" si="161"/>
        <v>0</v>
      </c>
      <c r="CD245" s="83">
        <f t="shared" si="161"/>
        <v>0</v>
      </c>
      <c r="CE245" s="83">
        <f t="shared" si="161"/>
        <v>0</v>
      </c>
      <c r="CF245" s="83">
        <f t="shared" si="161"/>
        <v>0</v>
      </c>
      <c r="CG245" s="84">
        <f>SUM(CG246:CG255)</f>
        <v>0</v>
      </c>
      <c r="CH245" s="8"/>
      <c r="CI245" s="19"/>
      <c r="CJ245" s="20"/>
      <c r="CM245" s="51">
        <f t="shared" si="155"/>
        <v>0</v>
      </c>
    </row>
    <row r="246" spans="1:91" ht="14.1" customHeight="1" x14ac:dyDescent="0.3">
      <c r="A246" s="52">
        <f t="shared" si="131"/>
        <v>246</v>
      </c>
      <c r="B246" s="69"/>
      <c r="C246" s="69"/>
      <c r="D246" s="69"/>
      <c r="E246" s="69"/>
      <c r="F246" s="85"/>
      <c r="G246" s="69" t="s">
        <v>37</v>
      </c>
      <c r="H246" s="69" t="s">
        <v>134</v>
      </c>
      <c r="I246" s="69"/>
      <c r="J246" s="59">
        <f t="shared" si="134"/>
        <v>0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1"/>
      <c r="CH246" s="8"/>
      <c r="CI246" s="110">
        <v>1</v>
      </c>
      <c r="CJ246" s="20"/>
      <c r="CM246" s="51">
        <f t="shared" si="155"/>
        <v>0</v>
      </c>
    </row>
    <row r="247" spans="1:91" ht="14.1" customHeight="1" x14ac:dyDescent="0.3">
      <c r="A247" s="52">
        <f t="shared" si="131"/>
        <v>247</v>
      </c>
      <c r="B247" s="69"/>
      <c r="C247" s="69"/>
      <c r="D247" s="69"/>
      <c r="E247" s="69"/>
      <c r="F247" s="85"/>
      <c r="G247" s="69" t="s">
        <v>50</v>
      </c>
      <c r="H247" s="69" t="s">
        <v>135</v>
      </c>
      <c r="I247" s="69"/>
      <c r="J247" s="59">
        <f t="shared" si="134"/>
        <v>0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1"/>
      <c r="CH247" s="8"/>
      <c r="CI247" s="110">
        <v>1</v>
      </c>
      <c r="CJ247" s="20"/>
      <c r="CM247" s="51"/>
    </row>
    <row r="248" spans="1:91" ht="14.1" customHeight="1" x14ac:dyDescent="0.3">
      <c r="A248" s="52">
        <f t="shared" si="131"/>
        <v>248</v>
      </c>
      <c r="B248" s="69"/>
      <c r="C248" s="69"/>
      <c r="D248" s="69"/>
      <c r="E248" s="69"/>
      <c r="F248" s="85"/>
      <c r="G248" s="69" t="s">
        <v>39</v>
      </c>
      <c r="H248" s="69" t="s">
        <v>136</v>
      </c>
      <c r="I248" s="69"/>
      <c r="J248" s="59">
        <f t="shared" si="134"/>
        <v>0</v>
      </c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1"/>
      <c r="CH248" s="8"/>
      <c r="CI248" s="19"/>
      <c r="CJ248" s="20"/>
      <c r="CM248" s="51">
        <f>IF(J248&gt;0,1,0)</f>
        <v>0</v>
      </c>
    </row>
    <row r="249" spans="1:91" ht="14.1" customHeight="1" x14ac:dyDescent="0.3">
      <c r="A249" s="52">
        <f t="shared" si="131"/>
        <v>249</v>
      </c>
      <c r="B249" s="69"/>
      <c r="C249" s="69"/>
      <c r="D249" s="69"/>
      <c r="E249" s="69"/>
      <c r="F249" s="85"/>
      <c r="G249" s="69" t="s">
        <v>41</v>
      </c>
      <c r="H249" s="69" t="s">
        <v>137</v>
      </c>
      <c r="I249" s="69"/>
      <c r="J249" s="59">
        <f t="shared" si="134"/>
        <v>0</v>
      </c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1"/>
      <c r="CH249" s="8"/>
      <c r="CI249" s="19"/>
      <c r="CJ249" s="20"/>
      <c r="CM249" s="51">
        <f>IF(J249&gt;0,1,0)</f>
        <v>0</v>
      </c>
    </row>
    <row r="250" spans="1:91" ht="14.1" customHeight="1" x14ac:dyDescent="0.3">
      <c r="A250" s="52">
        <f t="shared" si="131"/>
        <v>250</v>
      </c>
      <c r="B250" s="69"/>
      <c r="C250" s="69"/>
      <c r="D250" s="69"/>
      <c r="E250" s="69"/>
      <c r="F250" s="85"/>
      <c r="G250" s="69" t="s">
        <v>43</v>
      </c>
      <c r="H250" s="69" t="s">
        <v>138</v>
      </c>
      <c r="I250" s="69"/>
      <c r="J250" s="59">
        <f t="shared" si="134"/>
        <v>0</v>
      </c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1"/>
      <c r="CH250" s="8"/>
      <c r="CI250" s="19"/>
      <c r="CJ250" s="20"/>
      <c r="CM250" s="51">
        <f>IF(J250&gt;0,1,0)</f>
        <v>0</v>
      </c>
    </row>
    <row r="251" spans="1:91" ht="14.1" customHeight="1" x14ac:dyDescent="0.3">
      <c r="A251" s="52">
        <f t="shared" si="131"/>
        <v>251</v>
      </c>
      <c r="B251" s="69"/>
      <c r="C251" s="69"/>
      <c r="D251" s="69"/>
      <c r="E251" s="69"/>
      <c r="F251" s="74"/>
      <c r="G251" s="69" t="s">
        <v>45</v>
      </c>
      <c r="H251" s="69" t="s">
        <v>139</v>
      </c>
      <c r="I251" s="69"/>
      <c r="J251" s="59">
        <f t="shared" si="134"/>
        <v>0</v>
      </c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1"/>
      <c r="CH251" s="8"/>
      <c r="CI251" s="110">
        <v>1</v>
      </c>
      <c r="CJ251" s="20"/>
      <c r="CM251" s="51">
        <f>IF(J251&gt;0,1,0)</f>
        <v>0</v>
      </c>
    </row>
    <row r="252" spans="1:91" ht="14.1" customHeight="1" x14ac:dyDescent="0.3">
      <c r="A252" s="52">
        <f t="shared" si="131"/>
        <v>252</v>
      </c>
      <c r="B252" s="69"/>
      <c r="C252" s="69"/>
      <c r="D252" s="69"/>
      <c r="E252" s="69"/>
      <c r="F252" s="74"/>
      <c r="G252" s="69" t="s">
        <v>130</v>
      </c>
      <c r="H252" s="69" t="s">
        <v>140</v>
      </c>
      <c r="I252" s="69"/>
      <c r="J252" s="59">
        <f t="shared" si="134"/>
        <v>0</v>
      </c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1"/>
      <c r="CH252" s="8"/>
      <c r="CI252" s="110">
        <v>1</v>
      </c>
      <c r="CJ252" s="20"/>
      <c r="CM252" s="51"/>
    </row>
    <row r="253" spans="1:91" ht="14.1" customHeight="1" x14ac:dyDescent="0.3">
      <c r="A253" s="52">
        <f t="shared" si="131"/>
        <v>253</v>
      </c>
      <c r="B253" s="69"/>
      <c r="C253" s="69"/>
      <c r="D253" s="69"/>
      <c r="E253" s="69"/>
      <c r="F253" s="74"/>
      <c r="G253" s="69" t="s">
        <v>132</v>
      </c>
      <c r="H253" s="69" t="s">
        <v>141</v>
      </c>
      <c r="I253" s="69"/>
      <c r="J253" s="59">
        <f t="shared" si="134"/>
        <v>0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1"/>
      <c r="CH253" s="8"/>
      <c r="CI253" s="19"/>
      <c r="CJ253" s="20"/>
      <c r="CM253" s="51">
        <f t="shared" ref="CM253:CM259" si="162">IF(J253&gt;0,1,0)</f>
        <v>0</v>
      </c>
    </row>
    <row r="254" spans="1:91" ht="14.1" customHeight="1" x14ac:dyDescent="0.3">
      <c r="A254" s="52">
        <f t="shared" si="131"/>
        <v>254</v>
      </c>
      <c r="B254" s="69"/>
      <c r="C254" s="69"/>
      <c r="D254" s="69"/>
      <c r="E254" s="69"/>
      <c r="F254" s="74"/>
      <c r="G254" s="69" t="s">
        <v>142</v>
      </c>
      <c r="H254" s="69" t="s">
        <v>143</v>
      </c>
      <c r="I254" s="69"/>
      <c r="J254" s="59">
        <f t="shared" si="134"/>
        <v>0</v>
      </c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1"/>
      <c r="CH254" s="8"/>
      <c r="CI254" s="19"/>
      <c r="CJ254" s="20"/>
      <c r="CM254" s="51">
        <f t="shared" si="162"/>
        <v>0</v>
      </c>
    </row>
    <row r="255" spans="1:91" s="51" customFormat="1" ht="14.1" customHeight="1" x14ac:dyDescent="0.3">
      <c r="A255" s="52">
        <f t="shared" si="131"/>
        <v>255</v>
      </c>
      <c r="B255" s="69"/>
      <c r="C255" s="69"/>
      <c r="D255" s="69"/>
      <c r="E255" s="69"/>
      <c r="F255" s="74"/>
      <c r="G255" s="69" t="s">
        <v>144</v>
      </c>
      <c r="H255" s="69" t="s">
        <v>145</v>
      </c>
      <c r="I255" s="69"/>
      <c r="J255" s="59">
        <f t="shared" si="134"/>
        <v>0</v>
      </c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1"/>
      <c r="CH255" s="58"/>
      <c r="CI255" s="10"/>
      <c r="CJ255" s="11"/>
      <c r="CM255" s="51">
        <f t="shared" si="162"/>
        <v>0</v>
      </c>
    </row>
    <row r="256" spans="1:91" s="51" customFormat="1" ht="14.1" customHeight="1" x14ac:dyDescent="0.3">
      <c r="A256" s="52">
        <f t="shared" si="131"/>
        <v>256</v>
      </c>
      <c r="B256" s="67"/>
      <c r="C256" s="67"/>
      <c r="D256" s="67"/>
      <c r="E256" s="67" t="s">
        <v>17</v>
      </c>
      <c r="F256" s="92" t="s">
        <v>30</v>
      </c>
      <c r="G256" s="67"/>
      <c r="H256" s="67"/>
      <c r="I256" s="67"/>
      <c r="J256" s="59">
        <f t="shared" si="134"/>
        <v>2267.42</v>
      </c>
      <c r="K256" s="83">
        <f>SUM(K257,K268)</f>
        <v>0</v>
      </c>
      <c r="L256" s="83">
        <f t="shared" ref="L256:BW256" si="163">SUM(L257,L268)</f>
        <v>21.89</v>
      </c>
      <c r="M256" s="83">
        <f t="shared" si="163"/>
        <v>452.26</v>
      </c>
      <c r="N256" s="83">
        <f t="shared" si="163"/>
        <v>0</v>
      </c>
      <c r="O256" s="83">
        <f t="shared" si="163"/>
        <v>65.570000000000007</v>
      </c>
      <c r="P256" s="83">
        <f t="shared" si="163"/>
        <v>175.07000000000002</v>
      </c>
      <c r="Q256" s="83">
        <f t="shared" si="163"/>
        <v>1108.7800000000002</v>
      </c>
      <c r="R256" s="83">
        <f t="shared" si="163"/>
        <v>0</v>
      </c>
      <c r="S256" s="83">
        <f t="shared" si="163"/>
        <v>0</v>
      </c>
      <c r="T256" s="83">
        <f t="shared" si="163"/>
        <v>-0.01</v>
      </c>
      <c r="U256" s="83">
        <f t="shared" si="163"/>
        <v>-0.03</v>
      </c>
      <c r="V256" s="83">
        <f t="shared" si="163"/>
        <v>0</v>
      </c>
      <c r="W256" s="83">
        <f t="shared" si="163"/>
        <v>0</v>
      </c>
      <c r="X256" s="83">
        <f t="shared" si="163"/>
        <v>0</v>
      </c>
      <c r="Y256" s="83">
        <f t="shared" si="163"/>
        <v>0</v>
      </c>
      <c r="Z256" s="83">
        <f t="shared" si="163"/>
        <v>73.63</v>
      </c>
      <c r="AA256" s="83">
        <f t="shared" si="163"/>
        <v>202.49</v>
      </c>
      <c r="AB256" s="83">
        <f t="shared" si="163"/>
        <v>0</v>
      </c>
      <c r="AC256" s="83">
        <f t="shared" si="163"/>
        <v>0</v>
      </c>
      <c r="AD256" s="83">
        <f t="shared" si="163"/>
        <v>0</v>
      </c>
      <c r="AE256" s="83">
        <f t="shared" si="163"/>
        <v>72.94</v>
      </c>
      <c r="AF256" s="83">
        <f t="shared" si="163"/>
        <v>36.47</v>
      </c>
      <c r="AG256" s="83">
        <f t="shared" si="163"/>
        <v>21.89</v>
      </c>
      <c r="AH256" s="83">
        <f t="shared" si="163"/>
        <v>36.47</v>
      </c>
      <c r="AI256" s="83">
        <f t="shared" si="163"/>
        <v>0</v>
      </c>
      <c r="AJ256" s="83">
        <f t="shared" si="163"/>
        <v>0</v>
      </c>
      <c r="AK256" s="83">
        <f t="shared" si="163"/>
        <v>0</v>
      </c>
      <c r="AL256" s="83">
        <f t="shared" si="163"/>
        <v>0</v>
      </c>
      <c r="AM256" s="83">
        <f t="shared" si="163"/>
        <v>0</v>
      </c>
      <c r="AN256" s="83">
        <f t="shared" si="163"/>
        <v>0</v>
      </c>
      <c r="AO256" s="83">
        <f t="shared" si="163"/>
        <v>0</v>
      </c>
      <c r="AP256" s="83">
        <f t="shared" si="163"/>
        <v>0</v>
      </c>
      <c r="AQ256" s="83">
        <f t="shared" si="163"/>
        <v>0</v>
      </c>
      <c r="AR256" s="83">
        <f t="shared" si="163"/>
        <v>0</v>
      </c>
      <c r="AS256" s="83">
        <f t="shared" si="163"/>
        <v>0</v>
      </c>
      <c r="AT256" s="83">
        <f t="shared" si="163"/>
        <v>0</v>
      </c>
      <c r="AU256" s="83">
        <f t="shared" si="163"/>
        <v>0</v>
      </c>
      <c r="AV256" s="83">
        <f t="shared" si="163"/>
        <v>0</v>
      </c>
      <c r="AW256" s="83">
        <f t="shared" si="163"/>
        <v>0</v>
      </c>
      <c r="AX256" s="83">
        <f t="shared" si="163"/>
        <v>0</v>
      </c>
      <c r="AY256" s="83">
        <f t="shared" si="163"/>
        <v>0</v>
      </c>
      <c r="AZ256" s="83">
        <f t="shared" si="163"/>
        <v>0</v>
      </c>
      <c r="BA256" s="83">
        <f t="shared" si="163"/>
        <v>0</v>
      </c>
      <c r="BB256" s="83">
        <f t="shared" si="163"/>
        <v>0</v>
      </c>
      <c r="BC256" s="83">
        <f t="shared" si="163"/>
        <v>0</v>
      </c>
      <c r="BD256" s="83">
        <f t="shared" si="163"/>
        <v>0</v>
      </c>
      <c r="BE256" s="83">
        <f t="shared" si="163"/>
        <v>0</v>
      </c>
      <c r="BF256" s="83">
        <f t="shared" si="163"/>
        <v>0</v>
      </c>
      <c r="BG256" s="83">
        <f t="shared" si="163"/>
        <v>0</v>
      </c>
      <c r="BH256" s="83">
        <f t="shared" si="163"/>
        <v>0</v>
      </c>
      <c r="BI256" s="83">
        <f t="shared" si="163"/>
        <v>0</v>
      </c>
      <c r="BJ256" s="83">
        <f t="shared" si="163"/>
        <v>0</v>
      </c>
      <c r="BK256" s="83">
        <f t="shared" si="163"/>
        <v>0</v>
      </c>
      <c r="BL256" s="83">
        <f t="shared" si="163"/>
        <v>0</v>
      </c>
      <c r="BM256" s="83">
        <f t="shared" si="163"/>
        <v>0</v>
      </c>
      <c r="BN256" s="83">
        <f t="shared" si="163"/>
        <v>0</v>
      </c>
      <c r="BO256" s="83">
        <f t="shared" si="163"/>
        <v>0</v>
      </c>
      <c r="BP256" s="83">
        <f t="shared" si="163"/>
        <v>0</v>
      </c>
      <c r="BQ256" s="83">
        <f t="shared" si="163"/>
        <v>0</v>
      </c>
      <c r="BR256" s="83">
        <f t="shared" si="163"/>
        <v>0</v>
      </c>
      <c r="BS256" s="83">
        <f t="shared" si="163"/>
        <v>0</v>
      </c>
      <c r="BT256" s="83">
        <f t="shared" si="163"/>
        <v>0</v>
      </c>
      <c r="BU256" s="83">
        <f t="shared" si="163"/>
        <v>0</v>
      </c>
      <c r="BV256" s="83">
        <f t="shared" si="163"/>
        <v>0</v>
      </c>
      <c r="BW256" s="83">
        <f t="shared" si="163"/>
        <v>0</v>
      </c>
      <c r="BX256" s="83">
        <f t="shared" ref="BX256:CV256" si="164">SUM(BX257,BX268)</f>
        <v>0</v>
      </c>
      <c r="BY256" s="83">
        <f t="shared" si="164"/>
        <v>0</v>
      </c>
      <c r="BZ256" s="83">
        <f t="shared" si="164"/>
        <v>0</v>
      </c>
      <c r="CA256" s="83">
        <f t="shared" si="164"/>
        <v>0</v>
      </c>
      <c r="CB256" s="83">
        <f t="shared" si="164"/>
        <v>0</v>
      </c>
      <c r="CC256" s="83">
        <f t="shared" si="164"/>
        <v>0</v>
      </c>
      <c r="CD256" s="83">
        <f t="shared" si="164"/>
        <v>0</v>
      </c>
      <c r="CE256" s="83">
        <f t="shared" si="164"/>
        <v>0</v>
      </c>
      <c r="CF256" s="83">
        <f t="shared" si="164"/>
        <v>0</v>
      </c>
      <c r="CG256" s="84">
        <f>SUM(CG257,CG268)</f>
        <v>0</v>
      </c>
      <c r="CH256" s="58"/>
      <c r="CI256" s="10"/>
      <c r="CJ256" s="11"/>
      <c r="CM256" s="51">
        <f t="shared" si="162"/>
        <v>1</v>
      </c>
    </row>
    <row r="257" spans="1:91" s="51" customFormat="1" ht="14.1" customHeight="1" x14ac:dyDescent="0.3">
      <c r="A257" s="52">
        <f t="shared" si="131"/>
        <v>257</v>
      </c>
      <c r="B257" s="67"/>
      <c r="C257" s="67"/>
      <c r="D257" s="67"/>
      <c r="E257" s="67"/>
      <c r="F257" s="85" t="s">
        <v>35</v>
      </c>
      <c r="G257" s="86" t="s">
        <v>36</v>
      </c>
      <c r="H257" s="67"/>
      <c r="I257" s="67"/>
      <c r="J257" s="59">
        <f t="shared" si="134"/>
        <v>2267.42</v>
      </c>
      <c r="K257" s="83">
        <f>SUM(K258:K267)</f>
        <v>0</v>
      </c>
      <c r="L257" s="83">
        <f t="shared" ref="L257:BW257" si="165">SUM(L258:L267)</f>
        <v>21.89</v>
      </c>
      <c r="M257" s="83">
        <f t="shared" si="165"/>
        <v>452.26</v>
      </c>
      <c r="N257" s="83">
        <f t="shared" si="165"/>
        <v>0</v>
      </c>
      <c r="O257" s="83">
        <f t="shared" si="165"/>
        <v>65.570000000000007</v>
      </c>
      <c r="P257" s="83">
        <f t="shared" si="165"/>
        <v>175.07000000000002</v>
      </c>
      <c r="Q257" s="83">
        <f t="shared" si="165"/>
        <v>1108.7800000000002</v>
      </c>
      <c r="R257" s="83">
        <f t="shared" si="165"/>
        <v>0</v>
      </c>
      <c r="S257" s="83">
        <f t="shared" si="165"/>
        <v>0</v>
      </c>
      <c r="T257" s="83">
        <f t="shared" si="165"/>
        <v>-0.01</v>
      </c>
      <c r="U257" s="83">
        <f t="shared" si="165"/>
        <v>-0.03</v>
      </c>
      <c r="V257" s="83">
        <f t="shared" si="165"/>
        <v>0</v>
      </c>
      <c r="W257" s="83">
        <f t="shared" si="165"/>
        <v>0</v>
      </c>
      <c r="X257" s="83">
        <f t="shared" si="165"/>
        <v>0</v>
      </c>
      <c r="Y257" s="83">
        <f t="shared" si="165"/>
        <v>0</v>
      </c>
      <c r="Z257" s="83">
        <f t="shared" si="165"/>
        <v>73.63</v>
      </c>
      <c r="AA257" s="83">
        <f t="shared" si="165"/>
        <v>202.49</v>
      </c>
      <c r="AB257" s="83">
        <f t="shared" si="165"/>
        <v>0</v>
      </c>
      <c r="AC257" s="83">
        <f t="shared" si="165"/>
        <v>0</v>
      </c>
      <c r="AD257" s="83">
        <f t="shared" si="165"/>
        <v>0</v>
      </c>
      <c r="AE257" s="83">
        <f t="shared" si="165"/>
        <v>72.94</v>
      </c>
      <c r="AF257" s="83">
        <f t="shared" si="165"/>
        <v>36.47</v>
      </c>
      <c r="AG257" s="83">
        <f t="shared" si="165"/>
        <v>21.89</v>
      </c>
      <c r="AH257" s="83">
        <f t="shared" si="165"/>
        <v>36.47</v>
      </c>
      <c r="AI257" s="83">
        <f t="shared" si="165"/>
        <v>0</v>
      </c>
      <c r="AJ257" s="83">
        <f t="shared" si="165"/>
        <v>0</v>
      </c>
      <c r="AK257" s="83">
        <f t="shared" si="165"/>
        <v>0</v>
      </c>
      <c r="AL257" s="83">
        <f t="shared" si="165"/>
        <v>0</v>
      </c>
      <c r="AM257" s="83">
        <f t="shared" si="165"/>
        <v>0</v>
      </c>
      <c r="AN257" s="83">
        <f t="shared" si="165"/>
        <v>0</v>
      </c>
      <c r="AO257" s="83">
        <f t="shared" si="165"/>
        <v>0</v>
      </c>
      <c r="AP257" s="83">
        <f t="shared" si="165"/>
        <v>0</v>
      </c>
      <c r="AQ257" s="83">
        <f t="shared" si="165"/>
        <v>0</v>
      </c>
      <c r="AR257" s="83">
        <f t="shared" si="165"/>
        <v>0</v>
      </c>
      <c r="AS257" s="83">
        <f t="shared" si="165"/>
        <v>0</v>
      </c>
      <c r="AT257" s="83">
        <f t="shared" si="165"/>
        <v>0</v>
      </c>
      <c r="AU257" s="83">
        <f t="shared" si="165"/>
        <v>0</v>
      </c>
      <c r="AV257" s="83">
        <f t="shared" si="165"/>
        <v>0</v>
      </c>
      <c r="AW257" s="83">
        <f t="shared" si="165"/>
        <v>0</v>
      </c>
      <c r="AX257" s="83">
        <f t="shared" si="165"/>
        <v>0</v>
      </c>
      <c r="AY257" s="83">
        <f t="shared" si="165"/>
        <v>0</v>
      </c>
      <c r="AZ257" s="83">
        <f t="shared" si="165"/>
        <v>0</v>
      </c>
      <c r="BA257" s="83">
        <f t="shared" si="165"/>
        <v>0</v>
      </c>
      <c r="BB257" s="83">
        <f t="shared" si="165"/>
        <v>0</v>
      </c>
      <c r="BC257" s="83">
        <f t="shared" si="165"/>
        <v>0</v>
      </c>
      <c r="BD257" s="83">
        <f t="shared" si="165"/>
        <v>0</v>
      </c>
      <c r="BE257" s="83">
        <f t="shared" si="165"/>
        <v>0</v>
      </c>
      <c r="BF257" s="83">
        <f t="shared" si="165"/>
        <v>0</v>
      </c>
      <c r="BG257" s="83">
        <f t="shared" si="165"/>
        <v>0</v>
      </c>
      <c r="BH257" s="83">
        <f t="shared" si="165"/>
        <v>0</v>
      </c>
      <c r="BI257" s="83">
        <f t="shared" si="165"/>
        <v>0</v>
      </c>
      <c r="BJ257" s="83">
        <f t="shared" si="165"/>
        <v>0</v>
      </c>
      <c r="BK257" s="83">
        <f t="shared" si="165"/>
        <v>0</v>
      </c>
      <c r="BL257" s="83">
        <f t="shared" si="165"/>
        <v>0</v>
      </c>
      <c r="BM257" s="83">
        <f t="shared" si="165"/>
        <v>0</v>
      </c>
      <c r="BN257" s="83">
        <f t="shared" si="165"/>
        <v>0</v>
      </c>
      <c r="BO257" s="83">
        <f t="shared" si="165"/>
        <v>0</v>
      </c>
      <c r="BP257" s="83">
        <f t="shared" si="165"/>
        <v>0</v>
      </c>
      <c r="BQ257" s="83">
        <f t="shared" si="165"/>
        <v>0</v>
      </c>
      <c r="BR257" s="83">
        <f t="shared" si="165"/>
        <v>0</v>
      </c>
      <c r="BS257" s="83">
        <f t="shared" si="165"/>
        <v>0</v>
      </c>
      <c r="BT257" s="83">
        <f t="shared" si="165"/>
        <v>0</v>
      </c>
      <c r="BU257" s="83">
        <f t="shared" si="165"/>
        <v>0</v>
      </c>
      <c r="BV257" s="83">
        <f t="shared" si="165"/>
        <v>0</v>
      </c>
      <c r="BW257" s="83">
        <f t="shared" si="165"/>
        <v>0</v>
      </c>
      <c r="BX257" s="83">
        <f t="shared" ref="BX257:CV257" si="166">SUM(BX258:BX267)</f>
        <v>0</v>
      </c>
      <c r="BY257" s="83">
        <f t="shared" si="166"/>
        <v>0</v>
      </c>
      <c r="BZ257" s="83">
        <f t="shared" si="166"/>
        <v>0</v>
      </c>
      <c r="CA257" s="83">
        <f t="shared" si="166"/>
        <v>0</v>
      </c>
      <c r="CB257" s="83">
        <f t="shared" si="166"/>
        <v>0</v>
      </c>
      <c r="CC257" s="83">
        <f t="shared" si="166"/>
        <v>0</v>
      </c>
      <c r="CD257" s="83">
        <f t="shared" si="166"/>
        <v>0</v>
      </c>
      <c r="CE257" s="83">
        <f t="shared" si="166"/>
        <v>0</v>
      </c>
      <c r="CF257" s="83">
        <f t="shared" si="166"/>
        <v>0</v>
      </c>
      <c r="CG257" s="84">
        <f>SUM(CG258:CG267)</f>
        <v>0</v>
      </c>
      <c r="CH257" s="58"/>
      <c r="CI257" s="10"/>
      <c r="CJ257" s="11"/>
      <c r="CM257" s="51">
        <f t="shared" si="162"/>
        <v>1</v>
      </c>
    </row>
    <row r="258" spans="1:91" s="51" customFormat="1" ht="14.1" customHeight="1" x14ac:dyDescent="0.3">
      <c r="A258" s="52">
        <f t="shared" si="131"/>
        <v>258</v>
      </c>
      <c r="B258" s="67"/>
      <c r="C258" s="67"/>
      <c r="D258" s="67"/>
      <c r="E258" s="67"/>
      <c r="F258" s="85"/>
      <c r="G258" s="69" t="s">
        <v>37</v>
      </c>
      <c r="H258" s="88" t="s">
        <v>146</v>
      </c>
      <c r="I258" s="67"/>
      <c r="J258" s="59">
        <f t="shared" si="134"/>
        <v>2273.21</v>
      </c>
      <c r="K258" s="89"/>
      <c r="L258" s="89">
        <v>21.95</v>
      </c>
      <c r="M258" s="89">
        <v>453.53</v>
      </c>
      <c r="N258" s="89"/>
      <c r="O258" s="89">
        <v>65.92</v>
      </c>
      <c r="P258" s="89">
        <v>175.55</v>
      </c>
      <c r="Q258" s="89">
        <v>1111.8900000000001</v>
      </c>
      <c r="R258" s="89"/>
      <c r="S258" s="89"/>
      <c r="T258" s="89"/>
      <c r="U258" s="89"/>
      <c r="V258" s="89"/>
      <c r="W258" s="89"/>
      <c r="X258" s="89"/>
      <c r="Y258" s="89"/>
      <c r="Z258" s="89">
        <v>73.63</v>
      </c>
      <c r="AA258" s="89">
        <v>202.49</v>
      </c>
      <c r="AB258" s="89"/>
      <c r="AC258" s="89"/>
      <c r="AD258" s="89"/>
      <c r="AE258" s="89">
        <v>73.16</v>
      </c>
      <c r="AF258" s="89">
        <v>36.57</v>
      </c>
      <c r="AG258" s="89">
        <v>21.95</v>
      </c>
      <c r="AH258" s="89">
        <v>36.57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90"/>
      <c r="CH258" s="58"/>
      <c r="CI258" s="10"/>
      <c r="CJ258" s="11"/>
      <c r="CM258" s="51">
        <f t="shared" si="162"/>
        <v>1</v>
      </c>
    </row>
    <row r="259" spans="1:91" s="51" customFormat="1" ht="14.1" customHeight="1" x14ac:dyDescent="0.3">
      <c r="A259" s="52">
        <f t="shared" si="131"/>
        <v>259</v>
      </c>
      <c r="B259" s="67"/>
      <c r="C259" s="67"/>
      <c r="D259" s="67"/>
      <c r="E259" s="67"/>
      <c r="F259" s="85"/>
      <c r="G259" s="69" t="s">
        <v>50</v>
      </c>
      <c r="H259" s="88" t="s">
        <v>147</v>
      </c>
      <c r="I259" s="67"/>
      <c r="J259" s="59">
        <f t="shared" si="134"/>
        <v>0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90"/>
      <c r="CH259" s="58"/>
      <c r="CI259" s="10"/>
      <c r="CJ259" s="11"/>
      <c r="CM259" s="51">
        <f t="shared" si="162"/>
        <v>0</v>
      </c>
    </row>
    <row r="260" spans="1:91" s="51" customFormat="1" ht="14.1" customHeight="1" x14ac:dyDescent="0.3">
      <c r="A260" s="52">
        <f t="shared" si="131"/>
        <v>260</v>
      </c>
      <c r="B260" s="67"/>
      <c r="C260" s="67"/>
      <c r="D260" s="67"/>
      <c r="E260" s="67"/>
      <c r="F260" s="85"/>
      <c r="G260" s="69" t="s">
        <v>39</v>
      </c>
      <c r="H260" s="88" t="s">
        <v>148</v>
      </c>
      <c r="I260" s="67"/>
      <c r="J260" s="59">
        <f t="shared" si="134"/>
        <v>0</v>
      </c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90"/>
      <c r="CH260" s="58"/>
      <c r="CI260" s="111"/>
      <c r="CJ260" s="112" t="s">
        <v>149</v>
      </c>
    </row>
    <row r="261" spans="1:91" s="51" customFormat="1" ht="14.1" customHeight="1" x14ac:dyDescent="0.3">
      <c r="A261" s="52">
        <f t="shared" si="131"/>
        <v>261</v>
      </c>
      <c r="B261" s="67"/>
      <c r="C261" s="67"/>
      <c r="D261" s="67"/>
      <c r="E261" s="67"/>
      <c r="F261" s="85"/>
      <c r="G261" s="69" t="s">
        <v>41</v>
      </c>
      <c r="H261" s="113" t="s">
        <v>150</v>
      </c>
      <c r="I261" s="67"/>
      <c r="J261" s="59">
        <f t="shared" si="134"/>
        <v>0</v>
      </c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90"/>
      <c r="CH261" s="58"/>
      <c r="CI261" s="111"/>
      <c r="CJ261" s="112" t="s">
        <v>151</v>
      </c>
      <c r="CM261" s="51">
        <f>IF(J261&gt;0,1,0)</f>
        <v>0</v>
      </c>
    </row>
    <row r="262" spans="1:91" s="51" customFormat="1" ht="14.1" customHeight="1" x14ac:dyDescent="0.3">
      <c r="A262" s="52">
        <f t="shared" si="131"/>
        <v>262</v>
      </c>
      <c r="B262" s="67"/>
      <c r="C262" s="67"/>
      <c r="D262" s="67"/>
      <c r="E262" s="67"/>
      <c r="F262" s="85"/>
      <c r="G262" s="69" t="s">
        <v>43</v>
      </c>
      <c r="H262" s="69" t="s">
        <v>152</v>
      </c>
      <c r="I262" s="67"/>
      <c r="J262" s="59">
        <f t="shared" si="134"/>
        <v>0</v>
      </c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90"/>
      <c r="CH262" s="58"/>
      <c r="CI262" s="10"/>
      <c r="CJ262" s="112" t="s">
        <v>153</v>
      </c>
      <c r="CM262" s="51">
        <f>IF(J262&gt;0,1,0)</f>
        <v>0</v>
      </c>
    </row>
    <row r="263" spans="1:91" s="51" customFormat="1" ht="14.1" customHeight="1" x14ac:dyDescent="0.3">
      <c r="A263" s="52">
        <f t="shared" si="131"/>
        <v>263</v>
      </c>
      <c r="B263" s="67"/>
      <c r="C263" s="67"/>
      <c r="D263" s="67"/>
      <c r="E263" s="67"/>
      <c r="F263" s="85"/>
      <c r="G263" s="69" t="s">
        <v>45</v>
      </c>
      <c r="H263" s="88" t="s">
        <v>154</v>
      </c>
      <c r="I263" s="67"/>
      <c r="J263" s="59">
        <f t="shared" si="134"/>
        <v>-5.7899999999999983</v>
      </c>
      <c r="K263" s="89"/>
      <c r="L263" s="89">
        <v>-0.06</v>
      </c>
      <c r="M263" s="89">
        <v>-1.27</v>
      </c>
      <c r="N263" s="89"/>
      <c r="O263" s="89">
        <v>-0.35</v>
      </c>
      <c r="P263" s="89">
        <v>-0.48</v>
      </c>
      <c r="Q263" s="89">
        <v>-3.11</v>
      </c>
      <c r="R263" s="89"/>
      <c r="S263" s="89"/>
      <c r="T263" s="89">
        <v>-0.01</v>
      </c>
      <c r="U263" s="89">
        <v>-0.03</v>
      </c>
      <c r="V263" s="89"/>
      <c r="W263" s="89"/>
      <c r="X263" s="89"/>
      <c r="Y263" s="89"/>
      <c r="Z263" s="89"/>
      <c r="AA263" s="89"/>
      <c r="AB263" s="89"/>
      <c r="AC263" s="89"/>
      <c r="AD263" s="89"/>
      <c r="AE263" s="89">
        <v>-0.22</v>
      </c>
      <c r="AF263" s="89">
        <v>-0.1</v>
      </c>
      <c r="AG263" s="89">
        <v>-0.06</v>
      </c>
      <c r="AH263" s="89">
        <v>-0.1</v>
      </c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90"/>
      <c r="CH263" s="58"/>
      <c r="CI263" s="10"/>
      <c r="CJ263" s="112" t="s">
        <v>155</v>
      </c>
      <c r="CM263" s="51">
        <f>IF(J263&gt;0,1,0)</f>
        <v>0</v>
      </c>
    </row>
    <row r="264" spans="1:91" s="51" customFormat="1" ht="14.1" customHeight="1" x14ac:dyDescent="0.3">
      <c r="A264" s="52">
        <f t="shared" si="131"/>
        <v>264</v>
      </c>
      <c r="B264" s="67"/>
      <c r="C264" s="67"/>
      <c r="D264" s="67"/>
      <c r="E264" s="67"/>
      <c r="F264" s="85"/>
      <c r="G264" s="69" t="s">
        <v>130</v>
      </c>
      <c r="H264" s="88" t="s">
        <v>156</v>
      </c>
      <c r="I264" s="67"/>
      <c r="J264" s="59">
        <f t="shared" si="134"/>
        <v>0</v>
      </c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90"/>
      <c r="CH264" s="58"/>
      <c r="CI264" s="10"/>
      <c r="CJ264" s="11"/>
      <c r="CM264" s="51">
        <f>IF(J264&gt;0,1,0)</f>
        <v>0</v>
      </c>
    </row>
    <row r="265" spans="1:91" s="51" customFormat="1" ht="14.1" customHeight="1" x14ac:dyDescent="0.3">
      <c r="A265" s="52">
        <f t="shared" si="131"/>
        <v>265</v>
      </c>
      <c r="B265" s="67"/>
      <c r="C265" s="67"/>
      <c r="D265" s="67"/>
      <c r="E265" s="67"/>
      <c r="F265" s="85"/>
      <c r="G265" s="69" t="s">
        <v>132</v>
      </c>
      <c r="H265" s="88" t="s">
        <v>157</v>
      </c>
      <c r="I265" s="67"/>
      <c r="J265" s="59">
        <f t="shared" si="134"/>
        <v>0</v>
      </c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90"/>
      <c r="CH265" s="58"/>
      <c r="CI265" s="10"/>
      <c r="CJ265" s="11"/>
    </row>
    <row r="266" spans="1:91" s="51" customFormat="1" ht="14.1" customHeight="1" x14ac:dyDescent="0.3">
      <c r="A266" s="52">
        <f t="shared" si="131"/>
        <v>266</v>
      </c>
      <c r="B266" s="67"/>
      <c r="C266" s="67"/>
      <c r="D266" s="67"/>
      <c r="E266" s="67"/>
      <c r="F266" s="74"/>
      <c r="G266" s="69" t="s">
        <v>142</v>
      </c>
      <c r="H266" s="113" t="s">
        <v>158</v>
      </c>
      <c r="I266" s="69"/>
      <c r="J266" s="59">
        <f t="shared" si="134"/>
        <v>0</v>
      </c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90"/>
      <c r="CH266" s="58"/>
      <c r="CI266" s="10"/>
      <c r="CJ266" s="11"/>
      <c r="CM266" s="51">
        <f>IF(J266&gt;0,1,0)</f>
        <v>0</v>
      </c>
    </row>
    <row r="267" spans="1:91" s="51" customFormat="1" ht="14.1" customHeight="1" x14ac:dyDescent="0.3">
      <c r="A267" s="52">
        <f t="shared" ref="A267:A330" si="167">A266+1</f>
        <v>267</v>
      </c>
      <c r="B267" s="67"/>
      <c r="C267" s="67"/>
      <c r="D267" s="67"/>
      <c r="E267" s="67"/>
      <c r="F267" s="85"/>
      <c r="G267" s="69" t="s">
        <v>144</v>
      </c>
      <c r="H267" s="88" t="s">
        <v>159</v>
      </c>
      <c r="I267" s="67"/>
      <c r="J267" s="59">
        <f t="shared" si="134"/>
        <v>0</v>
      </c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90"/>
      <c r="CH267" s="58"/>
      <c r="CI267" s="10"/>
      <c r="CJ267" s="11"/>
      <c r="CM267" s="51">
        <f>IF(J267&gt;0,1,0)</f>
        <v>0</v>
      </c>
    </row>
    <row r="268" spans="1:91" ht="14.1" customHeight="1" x14ac:dyDescent="0.3">
      <c r="A268" s="52">
        <f t="shared" si="167"/>
        <v>268</v>
      </c>
      <c r="B268" s="67"/>
      <c r="C268" s="67"/>
      <c r="D268" s="67"/>
      <c r="E268" s="67"/>
      <c r="F268" s="85" t="s">
        <v>47</v>
      </c>
      <c r="G268" s="86" t="s">
        <v>48</v>
      </c>
      <c r="H268" s="67"/>
      <c r="I268" s="67"/>
      <c r="J268" s="59">
        <f t="shared" si="134"/>
        <v>0</v>
      </c>
      <c r="K268" s="83">
        <f>SUM(K269:K278)</f>
        <v>0</v>
      </c>
      <c r="L268" s="83">
        <f t="shared" ref="L268:BW268" si="168">SUM(L269:L278)</f>
        <v>0</v>
      </c>
      <c r="M268" s="83">
        <f t="shared" si="168"/>
        <v>0</v>
      </c>
      <c r="N268" s="83">
        <f t="shared" si="168"/>
        <v>0</v>
      </c>
      <c r="O268" s="83">
        <f t="shared" si="168"/>
        <v>0</v>
      </c>
      <c r="P268" s="83">
        <f t="shared" si="168"/>
        <v>0</v>
      </c>
      <c r="Q268" s="83">
        <f t="shared" si="168"/>
        <v>0</v>
      </c>
      <c r="R268" s="83">
        <f t="shared" si="168"/>
        <v>0</v>
      </c>
      <c r="S268" s="83">
        <f t="shared" si="168"/>
        <v>0</v>
      </c>
      <c r="T268" s="83">
        <f t="shared" si="168"/>
        <v>0</v>
      </c>
      <c r="U268" s="83">
        <f t="shared" si="168"/>
        <v>0</v>
      </c>
      <c r="V268" s="83">
        <f t="shared" si="168"/>
        <v>0</v>
      </c>
      <c r="W268" s="83">
        <f t="shared" si="168"/>
        <v>0</v>
      </c>
      <c r="X268" s="83">
        <f t="shared" si="168"/>
        <v>0</v>
      </c>
      <c r="Y268" s="83">
        <f t="shared" si="168"/>
        <v>0</v>
      </c>
      <c r="Z268" s="83">
        <f t="shared" si="168"/>
        <v>0</v>
      </c>
      <c r="AA268" s="83">
        <f t="shared" si="168"/>
        <v>0</v>
      </c>
      <c r="AB268" s="83">
        <f t="shared" si="168"/>
        <v>0</v>
      </c>
      <c r="AC268" s="83">
        <f t="shared" si="168"/>
        <v>0</v>
      </c>
      <c r="AD268" s="83">
        <f t="shared" si="168"/>
        <v>0</v>
      </c>
      <c r="AE268" s="83">
        <f t="shared" si="168"/>
        <v>0</v>
      </c>
      <c r="AF268" s="83">
        <f t="shared" si="168"/>
        <v>0</v>
      </c>
      <c r="AG268" s="83">
        <f t="shared" si="168"/>
        <v>0</v>
      </c>
      <c r="AH268" s="83">
        <f t="shared" si="168"/>
        <v>0</v>
      </c>
      <c r="AI268" s="83">
        <f t="shared" si="168"/>
        <v>0</v>
      </c>
      <c r="AJ268" s="83">
        <f t="shared" si="168"/>
        <v>0</v>
      </c>
      <c r="AK268" s="83">
        <f t="shared" si="168"/>
        <v>0</v>
      </c>
      <c r="AL268" s="83">
        <f t="shared" si="168"/>
        <v>0</v>
      </c>
      <c r="AM268" s="83">
        <f t="shared" si="168"/>
        <v>0</v>
      </c>
      <c r="AN268" s="83">
        <f t="shared" si="168"/>
        <v>0</v>
      </c>
      <c r="AO268" s="83">
        <f t="shared" si="168"/>
        <v>0</v>
      </c>
      <c r="AP268" s="83">
        <f t="shared" si="168"/>
        <v>0</v>
      </c>
      <c r="AQ268" s="83">
        <f t="shared" si="168"/>
        <v>0</v>
      </c>
      <c r="AR268" s="83">
        <f t="shared" si="168"/>
        <v>0</v>
      </c>
      <c r="AS268" s="83">
        <f t="shared" si="168"/>
        <v>0</v>
      </c>
      <c r="AT268" s="83">
        <f t="shared" si="168"/>
        <v>0</v>
      </c>
      <c r="AU268" s="83">
        <f t="shared" si="168"/>
        <v>0</v>
      </c>
      <c r="AV268" s="83">
        <f t="shared" si="168"/>
        <v>0</v>
      </c>
      <c r="AW268" s="83">
        <f t="shared" si="168"/>
        <v>0</v>
      </c>
      <c r="AX268" s="83">
        <f t="shared" si="168"/>
        <v>0</v>
      </c>
      <c r="AY268" s="83">
        <f t="shared" si="168"/>
        <v>0</v>
      </c>
      <c r="AZ268" s="83">
        <f t="shared" si="168"/>
        <v>0</v>
      </c>
      <c r="BA268" s="83">
        <f t="shared" si="168"/>
        <v>0</v>
      </c>
      <c r="BB268" s="83">
        <f t="shared" si="168"/>
        <v>0</v>
      </c>
      <c r="BC268" s="83">
        <f t="shared" si="168"/>
        <v>0</v>
      </c>
      <c r="BD268" s="83">
        <f t="shared" si="168"/>
        <v>0</v>
      </c>
      <c r="BE268" s="83">
        <f t="shared" si="168"/>
        <v>0</v>
      </c>
      <c r="BF268" s="83">
        <f t="shared" si="168"/>
        <v>0</v>
      </c>
      <c r="BG268" s="83">
        <f t="shared" si="168"/>
        <v>0</v>
      </c>
      <c r="BH268" s="83">
        <f t="shared" si="168"/>
        <v>0</v>
      </c>
      <c r="BI268" s="83">
        <f t="shared" si="168"/>
        <v>0</v>
      </c>
      <c r="BJ268" s="83">
        <f t="shared" si="168"/>
        <v>0</v>
      </c>
      <c r="BK268" s="83">
        <f t="shared" si="168"/>
        <v>0</v>
      </c>
      <c r="BL268" s="83">
        <f t="shared" si="168"/>
        <v>0</v>
      </c>
      <c r="BM268" s="83">
        <f t="shared" si="168"/>
        <v>0</v>
      </c>
      <c r="BN268" s="83">
        <f t="shared" si="168"/>
        <v>0</v>
      </c>
      <c r="BO268" s="83">
        <f t="shared" si="168"/>
        <v>0</v>
      </c>
      <c r="BP268" s="83">
        <f t="shared" si="168"/>
        <v>0</v>
      </c>
      <c r="BQ268" s="83">
        <f t="shared" si="168"/>
        <v>0</v>
      </c>
      <c r="BR268" s="83">
        <f t="shared" si="168"/>
        <v>0</v>
      </c>
      <c r="BS268" s="83">
        <f t="shared" si="168"/>
        <v>0</v>
      </c>
      <c r="BT268" s="83">
        <f t="shared" si="168"/>
        <v>0</v>
      </c>
      <c r="BU268" s="83">
        <f t="shared" si="168"/>
        <v>0</v>
      </c>
      <c r="BV268" s="83">
        <f t="shared" si="168"/>
        <v>0</v>
      </c>
      <c r="BW268" s="83">
        <f t="shared" si="168"/>
        <v>0</v>
      </c>
      <c r="BX268" s="83">
        <f t="shared" ref="BX268:CV268" si="169">SUM(BX269:BX278)</f>
        <v>0</v>
      </c>
      <c r="BY268" s="83">
        <f t="shared" si="169"/>
        <v>0</v>
      </c>
      <c r="BZ268" s="83">
        <f t="shared" si="169"/>
        <v>0</v>
      </c>
      <c r="CA268" s="83">
        <f t="shared" si="169"/>
        <v>0</v>
      </c>
      <c r="CB268" s="83">
        <f t="shared" si="169"/>
        <v>0</v>
      </c>
      <c r="CC268" s="83">
        <f t="shared" si="169"/>
        <v>0</v>
      </c>
      <c r="CD268" s="83">
        <f t="shared" si="169"/>
        <v>0</v>
      </c>
      <c r="CE268" s="83">
        <f t="shared" si="169"/>
        <v>0</v>
      </c>
      <c r="CF268" s="83">
        <f t="shared" si="169"/>
        <v>0</v>
      </c>
      <c r="CG268" s="84">
        <f>SUM(CG269:CG278)</f>
        <v>0</v>
      </c>
      <c r="CH268" s="8"/>
      <c r="CI268" s="19"/>
      <c r="CJ268" s="20"/>
      <c r="CM268" s="51">
        <f>IF(J268&gt;0,1,0)</f>
        <v>0</v>
      </c>
    </row>
    <row r="269" spans="1:91" ht="14.1" customHeight="1" x14ac:dyDescent="0.3">
      <c r="A269" s="52">
        <f t="shared" si="167"/>
        <v>269</v>
      </c>
      <c r="B269" s="69"/>
      <c r="C269" s="69"/>
      <c r="D269" s="69"/>
      <c r="E269" s="69"/>
      <c r="F269" s="85"/>
      <c r="G269" s="69" t="s">
        <v>37</v>
      </c>
      <c r="H269" s="88" t="s">
        <v>160</v>
      </c>
      <c r="I269" s="69"/>
      <c r="J269" s="59">
        <f t="shared" si="134"/>
        <v>0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1"/>
      <c r="CH269" s="8"/>
      <c r="CI269" s="19"/>
      <c r="CJ269" s="20"/>
      <c r="CM269" s="51">
        <f>IF(J269&gt;0,1,0)</f>
        <v>0</v>
      </c>
    </row>
    <row r="270" spans="1:91" ht="14.1" customHeight="1" x14ac:dyDescent="0.3">
      <c r="A270" s="52">
        <f t="shared" si="167"/>
        <v>270</v>
      </c>
      <c r="B270" s="69"/>
      <c r="C270" s="69"/>
      <c r="D270" s="69"/>
      <c r="E270" s="69"/>
      <c r="F270" s="85"/>
      <c r="G270" s="69" t="s">
        <v>50</v>
      </c>
      <c r="H270" s="69" t="s">
        <v>161</v>
      </c>
      <c r="I270" s="69"/>
      <c r="J270" s="59">
        <f t="shared" si="134"/>
        <v>0</v>
      </c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1"/>
      <c r="CH270" s="8"/>
      <c r="CI270" s="19"/>
      <c r="CJ270" s="20"/>
      <c r="CM270" s="51">
        <f>IF(J270&gt;0,1,0)</f>
        <v>0</v>
      </c>
    </row>
    <row r="271" spans="1:91" ht="14.1" customHeight="1" x14ac:dyDescent="0.3">
      <c r="A271" s="52">
        <f t="shared" si="167"/>
        <v>271</v>
      </c>
      <c r="B271" s="69"/>
      <c r="C271" s="69"/>
      <c r="D271" s="69"/>
      <c r="E271" s="69"/>
      <c r="F271" s="85"/>
      <c r="G271" s="69" t="s">
        <v>39</v>
      </c>
      <c r="H271" s="69" t="s">
        <v>162</v>
      </c>
      <c r="I271" s="69"/>
      <c r="J271" s="59">
        <f t="shared" ref="J271:J278" si="170">SUM(K271:CG271)</f>
        <v>0</v>
      </c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1"/>
      <c r="CH271" s="8"/>
      <c r="CI271" s="19"/>
      <c r="CJ271" s="20"/>
      <c r="CM271" s="51"/>
    </row>
    <row r="272" spans="1:91" ht="14.1" customHeight="1" x14ac:dyDescent="0.3">
      <c r="A272" s="52">
        <f t="shared" si="167"/>
        <v>272</v>
      </c>
      <c r="B272" s="69"/>
      <c r="C272" s="69"/>
      <c r="D272" s="69"/>
      <c r="E272" s="69"/>
      <c r="F272" s="85"/>
      <c r="G272" s="69" t="s">
        <v>41</v>
      </c>
      <c r="H272" s="113" t="s">
        <v>163</v>
      </c>
      <c r="I272" s="67"/>
      <c r="J272" s="59">
        <f t="shared" si="170"/>
        <v>0</v>
      </c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1"/>
      <c r="CH272" s="8"/>
      <c r="CI272" s="19"/>
      <c r="CJ272" s="20"/>
      <c r="CM272" s="51">
        <f>IF(J272&gt;0,1,0)</f>
        <v>0</v>
      </c>
    </row>
    <row r="273" spans="1:91" ht="14.1" customHeight="1" x14ac:dyDescent="0.3">
      <c r="A273" s="52">
        <f t="shared" si="167"/>
        <v>273</v>
      </c>
      <c r="B273" s="69"/>
      <c r="C273" s="69"/>
      <c r="D273" s="69"/>
      <c r="E273" s="69"/>
      <c r="F273" s="85"/>
      <c r="G273" s="69" t="s">
        <v>43</v>
      </c>
      <c r="H273" s="69" t="s">
        <v>164</v>
      </c>
      <c r="I273" s="69"/>
      <c r="J273" s="59">
        <f t="shared" si="170"/>
        <v>0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1"/>
      <c r="CH273" s="8"/>
      <c r="CI273" s="19"/>
      <c r="CJ273" s="20"/>
      <c r="CM273" s="51">
        <f>IF(J273&gt;0,1,0)</f>
        <v>0</v>
      </c>
    </row>
    <row r="274" spans="1:91" ht="14.1" customHeight="1" x14ac:dyDescent="0.3">
      <c r="A274" s="52">
        <f t="shared" si="167"/>
        <v>274</v>
      </c>
      <c r="B274" s="69"/>
      <c r="C274" s="69"/>
      <c r="D274" s="69"/>
      <c r="E274" s="69"/>
      <c r="F274" s="74"/>
      <c r="G274" s="69" t="s">
        <v>45</v>
      </c>
      <c r="H274" s="88" t="s">
        <v>165</v>
      </c>
      <c r="I274" s="69"/>
      <c r="J274" s="59">
        <f t="shared" si="170"/>
        <v>0</v>
      </c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1"/>
      <c r="CH274" s="8"/>
      <c r="CI274" s="19"/>
      <c r="CJ274" s="20"/>
      <c r="CM274" s="51">
        <f>IF(J274&gt;0,1,0)</f>
        <v>0</v>
      </c>
    </row>
    <row r="275" spans="1:91" ht="14.1" customHeight="1" x14ac:dyDescent="0.3">
      <c r="A275" s="52">
        <f t="shared" si="167"/>
        <v>275</v>
      </c>
      <c r="B275" s="69"/>
      <c r="C275" s="69"/>
      <c r="D275" s="69"/>
      <c r="E275" s="69"/>
      <c r="F275" s="74"/>
      <c r="G275" s="69" t="s">
        <v>130</v>
      </c>
      <c r="H275" s="69" t="s">
        <v>166</v>
      </c>
      <c r="I275" s="69"/>
      <c r="J275" s="59">
        <f t="shared" si="170"/>
        <v>0</v>
      </c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1"/>
      <c r="CH275" s="8"/>
      <c r="CI275" s="19"/>
      <c r="CJ275" s="20"/>
      <c r="CM275" s="51">
        <f>IF(J275&gt;0,1,0)</f>
        <v>0</v>
      </c>
    </row>
    <row r="276" spans="1:91" ht="14.1" customHeight="1" x14ac:dyDescent="0.3">
      <c r="A276" s="52">
        <f t="shared" si="167"/>
        <v>276</v>
      </c>
      <c r="B276" s="69"/>
      <c r="C276" s="69"/>
      <c r="D276" s="69"/>
      <c r="E276" s="69"/>
      <c r="F276" s="74"/>
      <c r="G276" s="69" t="s">
        <v>132</v>
      </c>
      <c r="H276" s="69" t="s">
        <v>167</v>
      </c>
      <c r="I276" s="69"/>
      <c r="J276" s="59">
        <f t="shared" si="170"/>
        <v>0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1"/>
      <c r="CH276" s="8"/>
      <c r="CI276" s="19"/>
      <c r="CJ276" s="20"/>
      <c r="CM276" s="51"/>
    </row>
    <row r="277" spans="1:91" ht="14.1" customHeight="1" x14ac:dyDescent="0.3">
      <c r="A277" s="52">
        <f t="shared" si="167"/>
        <v>277</v>
      </c>
      <c r="B277" s="69"/>
      <c r="C277" s="69"/>
      <c r="D277" s="69"/>
      <c r="E277" s="69"/>
      <c r="F277" s="85"/>
      <c r="G277" s="69" t="s">
        <v>142</v>
      </c>
      <c r="H277" s="113" t="s">
        <v>168</v>
      </c>
      <c r="I277" s="67"/>
      <c r="J277" s="59">
        <f t="shared" si="170"/>
        <v>0</v>
      </c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1"/>
      <c r="CH277" s="8"/>
      <c r="CI277" s="19"/>
      <c r="CJ277" s="20"/>
      <c r="CM277" s="51">
        <f>IF(J277&gt;0,1,0)</f>
        <v>0</v>
      </c>
    </row>
    <row r="278" spans="1:91" ht="14.1" customHeight="1" x14ac:dyDescent="0.3">
      <c r="A278" s="52">
        <f t="shared" si="167"/>
        <v>278</v>
      </c>
      <c r="B278" s="69"/>
      <c r="C278" s="69"/>
      <c r="D278" s="69"/>
      <c r="E278" s="69"/>
      <c r="F278" s="74"/>
      <c r="G278" s="69" t="s">
        <v>144</v>
      </c>
      <c r="H278" s="69" t="s">
        <v>169</v>
      </c>
      <c r="I278" s="69"/>
      <c r="J278" s="59">
        <f t="shared" si="170"/>
        <v>0</v>
      </c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1"/>
      <c r="CH278" s="8"/>
      <c r="CI278" s="19"/>
      <c r="CJ278" s="20"/>
      <c r="CM278" s="51"/>
    </row>
    <row r="279" spans="1:91" s="51" customFormat="1" ht="14.1" customHeight="1" x14ac:dyDescent="0.3">
      <c r="A279" s="52">
        <f t="shared" si="167"/>
        <v>279</v>
      </c>
      <c r="B279" s="69"/>
      <c r="C279" s="69"/>
      <c r="D279" s="69"/>
      <c r="E279" s="69"/>
      <c r="F279" s="74"/>
      <c r="G279" s="69"/>
      <c r="H279" s="69"/>
      <c r="I279" s="69"/>
      <c r="J279" s="76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1"/>
      <c r="CH279" s="58"/>
      <c r="CI279" s="10"/>
      <c r="CJ279" s="11"/>
      <c r="CM279" s="51">
        <v>1</v>
      </c>
    </row>
    <row r="280" spans="1:91" s="51" customFormat="1" ht="14.1" customHeight="1" x14ac:dyDescent="0.3">
      <c r="A280" s="52">
        <f t="shared" si="167"/>
        <v>280</v>
      </c>
      <c r="B280" s="67"/>
      <c r="C280" s="67"/>
      <c r="D280" s="53" t="s">
        <v>170</v>
      </c>
      <c r="E280" s="53" t="s">
        <v>171</v>
      </c>
      <c r="F280" s="53"/>
      <c r="G280" s="53"/>
      <c r="H280" s="53"/>
      <c r="I280" s="53"/>
      <c r="J280" s="59">
        <f>SUM(K280:CG280)</f>
        <v>0</v>
      </c>
      <c r="K280" s="60">
        <f t="shared" ref="K280:CG280" si="171">SUM(K281,K336)</f>
        <v>0</v>
      </c>
      <c r="L280" s="60">
        <f t="shared" si="171"/>
        <v>0</v>
      </c>
      <c r="M280" s="60">
        <f t="shared" si="171"/>
        <v>0</v>
      </c>
      <c r="N280" s="60">
        <f t="shared" si="171"/>
        <v>0</v>
      </c>
      <c r="O280" s="60">
        <f t="shared" si="171"/>
        <v>0</v>
      </c>
      <c r="P280" s="60">
        <f t="shared" si="171"/>
        <v>0</v>
      </c>
      <c r="Q280" s="60">
        <f t="shared" si="171"/>
        <v>0</v>
      </c>
      <c r="R280" s="60">
        <f t="shared" si="171"/>
        <v>0</v>
      </c>
      <c r="S280" s="60">
        <f t="shared" si="171"/>
        <v>0</v>
      </c>
      <c r="T280" s="60">
        <f t="shared" si="171"/>
        <v>0</v>
      </c>
      <c r="U280" s="60">
        <f t="shared" si="171"/>
        <v>0</v>
      </c>
      <c r="V280" s="60">
        <f t="shared" si="171"/>
        <v>0</v>
      </c>
      <c r="W280" s="60">
        <f t="shared" si="171"/>
        <v>0</v>
      </c>
      <c r="X280" s="60">
        <f t="shared" si="171"/>
        <v>0</v>
      </c>
      <c r="Y280" s="60">
        <f t="shared" si="171"/>
        <v>0</v>
      </c>
      <c r="Z280" s="60">
        <f t="shared" si="171"/>
        <v>0</v>
      </c>
      <c r="AA280" s="60">
        <f t="shared" si="171"/>
        <v>0</v>
      </c>
      <c r="AB280" s="60">
        <f t="shared" si="171"/>
        <v>0</v>
      </c>
      <c r="AC280" s="60">
        <f t="shared" si="171"/>
        <v>0</v>
      </c>
      <c r="AD280" s="60">
        <f t="shared" si="171"/>
        <v>0</v>
      </c>
      <c r="AE280" s="60">
        <f t="shared" si="171"/>
        <v>0</v>
      </c>
      <c r="AF280" s="60">
        <f t="shared" si="171"/>
        <v>0</v>
      </c>
      <c r="AG280" s="60">
        <f t="shared" si="171"/>
        <v>0</v>
      </c>
      <c r="AH280" s="60">
        <f t="shared" si="171"/>
        <v>0</v>
      </c>
      <c r="AI280" s="60">
        <f t="shared" si="171"/>
        <v>0</v>
      </c>
      <c r="AJ280" s="60">
        <f t="shared" si="171"/>
        <v>0</v>
      </c>
      <c r="AK280" s="60">
        <f t="shared" si="171"/>
        <v>0</v>
      </c>
      <c r="AL280" s="60">
        <f t="shared" si="171"/>
        <v>0</v>
      </c>
      <c r="AM280" s="60">
        <f t="shared" si="171"/>
        <v>0</v>
      </c>
      <c r="AN280" s="60">
        <f t="shared" si="171"/>
        <v>0</v>
      </c>
      <c r="AO280" s="60">
        <f t="shared" si="171"/>
        <v>0</v>
      </c>
      <c r="AP280" s="60">
        <f t="shared" si="171"/>
        <v>0</v>
      </c>
      <c r="AQ280" s="60">
        <f t="shared" si="171"/>
        <v>0</v>
      </c>
      <c r="AR280" s="60">
        <f t="shared" si="171"/>
        <v>0</v>
      </c>
      <c r="AS280" s="60">
        <f t="shared" si="171"/>
        <v>0</v>
      </c>
      <c r="AT280" s="60">
        <f t="shared" si="171"/>
        <v>0</v>
      </c>
      <c r="AU280" s="60">
        <f t="shared" si="171"/>
        <v>0</v>
      </c>
      <c r="AV280" s="60">
        <f t="shared" si="171"/>
        <v>0</v>
      </c>
      <c r="AW280" s="60">
        <f t="shared" si="171"/>
        <v>0</v>
      </c>
      <c r="AX280" s="60">
        <f t="shared" si="171"/>
        <v>0</v>
      </c>
      <c r="AY280" s="60">
        <f t="shared" si="171"/>
        <v>0</v>
      </c>
      <c r="AZ280" s="60">
        <f t="shared" si="171"/>
        <v>0</v>
      </c>
      <c r="BA280" s="60">
        <f t="shared" si="171"/>
        <v>0</v>
      </c>
      <c r="BB280" s="60">
        <f t="shared" si="171"/>
        <v>0</v>
      </c>
      <c r="BC280" s="60">
        <f t="shared" si="171"/>
        <v>0</v>
      </c>
      <c r="BD280" s="60">
        <f t="shared" si="171"/>
        <v>0</v>
      </c>
      <c r="BE280" s="60">
        <f t="shared" si="171"/>
        <v>0</v>
      </c>
      <c r="BF280" s="60">
        <f t="shared" si="171"/>
        <v>0</v>
      </c>
      <c r="BG280" s="60">
        <f t="shared" si="171"/>
        <v>0</v>
      </c>
      <c r="BH280" s="60">
        <f t="shared" si="171"/>
        <v>0</v>
      </c>
      <c r="BI280" s="60">
        <f t="shared" si="171"/>
        <v>0</v>
      </c>
      <c r="BJ280" s="60">
        <f t="shared" si="171"/>
        <v>0</v>
      </c>
      <c r="BK280" s="60">
        <f t="shared" si="171"/>
        <v>0</v>
      </c>
      <c r="BL280" s="60">
        <f t="shared" si="171"/>
        <v>0</v>
      </c>
      <c r="BM280" s="60">
        <f t="shared" si="171"/>
        <v>0</v>
      </c>
      <c r="BN280" s="60">
        <f t="shared" si="171"/>
        <v>0</v>
      </c>
      <c r="BO280" s="60">
        <f t="shared" si="171"/>
        <v>0</v>
      </c>
      <c r="BP280" s="60">
        <f t="shared" si="171"/>
        <v>0</v>
      </c>
      <c r="BQ280" s="60">
        <f t="shared" si="171"/>
        <v>0</v>
      </c>
      <c r="BR280" s="60">
        <f t="shared" si="171"/>
        <v>0</v>
      </c>
      <c r="BS280" s="60">
        <f t="shared" si="171"/>
        <v>0</v>
      </c>
      <c r="BT280" s="60">
        <f t="shared" si="171"/>
        <v>0</v>
      </c>
      <c r="BU280" s="60">
        <f t="shared" si="171"/>
        <v>0</v>
      </c>
      <c r="BV280" s="60">
        <f t="shared" si="171"/>
        <v>0</v>
      </c>
      <c r="BW280" s="60">
        <f t="shared" si="171"/>
        <v>0</v>
      </c>
      <c r="BX280" s="60">
        <f t="shared" si="171"/>
        <v>0</v>
      </c>
      <c r="BY280" s="60">
        <f t="shared" si="171"/>
        <v>0</v>
      </c>
      <c r="BZ280" s="60">
        <f t="shared" si="171"/>
        <v>0</v>
      </c>
      <c r="CA280" s="60">
        <f t="shared" si="171"/>
        <v>0</v>
      </c>
      <c r="CB280" s="60">
        <f t="shared" si="171"/>
        <v>0</v>
      </c>
      <c r="CC280" s="60">
        <f t="shared" si="171"/>
        <v>0</v>
      </c>
      <c r="CD280" s="60">
        <f t="shared" si="171"/>
        <v>0</v>
      </c>
      <c r="CE280" s="60">
        <f t="shared" si="171"/>
        <v>0</v>
      </c>
      <c r="CF280" s="60">
        <f t="shared" si="171"/>
        <v>0</v>
      </c>
      <c r="CG280" s="61">
        <f t="shared" si="171"/>
        <v>0</v>
      </c>
      <c r="CH280" s="58"/>
      <c r="CI280" s="10"/>
      <c r="CJ280" s="11"/>
      <c r="CM280" s="51">
        <f t="shared" ref="CM280:CM291" si="172">IF(J280&gt;0,1,0)</f>
        <v>0</v>
      </c>
    </row>
    <row r="281" spans="1:91" s="51" customFormat="1" ht="14.1" customHeight="1" x14ac:dyDescent="0.3">
      <c r="A281" s="52">
        <f t="shared" si="167"/>
        <v>281</v>
      </c>
      <c r="B281" s="67"/>
      <c r="C281" s="67"/>
      <c r="D281" s="67"/>
      <c r="E281" s="67" t="s">
        <v>15</v>
      </c>
      <c r="F281" s="82" t="s">
        <v>14</v>
      </c>
      <c r="G281" s="67"/>
      <c r="H281" s="67"/>
      <c r="I281" s="67"/>
      <c r="J281" s="59">
        <f>SUM(K281:CG281)</f>
        <v>0</v>
      </c>
      <c r="K281" s="60">
        <f>SUM(K282,K309)</f>
        <v>0</v>
      </c>
      <c r="L281" s="60">
        <f t="shared" ref="L281:CG281" si="173">SUM(L282,L309)</f>
        <v>0</v>
      </c>
      <c r="M281" s="60">
        <f t="shared" si="173"/>
        <v>0</v>
      </c>
      <c r="N281" s="60">
        <f t="shared" si="173"/>
        <v>0</v>
      </c>
      <c r="O281" s="60">
        <f t="shared" si="173"/>
        <v>0</v>
      </c>
      <c r="P281" s="60">
        <f t="shared" si="173"/>
        <v>0</v>
      </c>
      <c r="Q281" s="60">
        <f t="shared" si="173"/>
        <v>0</v>
      </c>
      <c r="R281" s="60">
        <f t="shared" si="173"/>
        <v>0</v>
      </c>
      <c r="S281" s="60">
        <f t="shared" si="173"/>
        <v>0</v>
      </c>
      <c r="T281" s="60">
        <f t="shared" si="173"/>
        <v>0</v>
      </c>
      <c r="U281" s="60">
        <f t="shared" si="173"/>
        <v>0</v>
      </c>
      <c r="V281" s="60">
        <f t="shared" si="173"/>
        <v>0</v>
      </c>
      <c r="W281" s="60">
        <f t="shared" si="173"/>
        <v>0</v>
      </c>
      <c r="X281" s="60">
        <f t="shared" si="173"/>
        <v>0</v>
      </c>
      <c r="Y281" s="60">
        <f t="shared" si="173"/>
        <v>0</v>
      </c>
      <c r="Z281" s="60">
        <f t="shared" si="173"/>
        <v>0</v>
      </c>
      <c r="AA281" s="60">
        <f t="shared" si="173"/>
        <v>0</v>
      </c>
      <c r="AB281" s="60">
        <f t="shared" si="173"/>
        <v>0</v>
      </c>
      <c r="AC281" s="60">
        <f t="shared" si="173"/>
        <v>0</v>
      </c>
      <c r="AD281" s="60">
        <f t="shared" si="173"/>
        <v>0</v>
      </c>
      <c r="AE281" s="60">
        <f t="shared" si="173"/>
        <v>0</v>
      </c>
      <c r="AF281" s="60">
        <f t="shared" si="173"/>
        <v>0</v>
      </c>
      <c r="AG281" s="60">
        <f t="shared" si="173"/>
        <v>0</v>
      </c>
      <c r="AH281" s="60">
        <f t="shared" si="173"/>
        <v>0</v>
      </c>
      <c r="AI281" s="60">
        <f t="shared" si="173"/>
        <v>0</v>
      </c>
      <c r="AJ281" s="60">
        <f t="shared" si="173"/>
        <v>0</v>
      </c>
      <c r="AK281" s="60">
        <f t="shared" si="173"/>
        <v>0</v>
      </c>
      <c r="AL281" s="60">
        <f t="shared" si="173"/>
        <v>0</v>
      </c>
      <c r="AM281" s="60">
        <f t="shared" si="173"/>
        <v>0</v>
      </c>
      <c r="AN281" s="60">
        <f t="shared" si="173"/>
        <v>0</v>
      </c>
      <c r="AO281" s="60">
        <f t="shared" si="173"/>
        <v>0</v>
      </c>
      <c r="AP281" s="60">
        <f t="shared" si="173"/>
        <v>0</v>
      </c>
      <c r="AQ281" s="60">
        <f t="shared" si="173"/>
        <v>0</v>
      </c>
      <c r="AR281" s="60">
        <f t="shared" si="173"/>
        <v>0</v>
      </c>
      <c r="AS281" s="60">
        <f t="shared" si="173"/>
        <v>0</v>
      </c>
      <c r="AT281" s="60">
        <f t="shared" si="173"/>
        <v>0</v>
      </c>
      <c r="AU281" s="60">
        <f t="shared" si="173"/>
        <v>0</v>
      </c>
      <c r="AV281" s="60">
        <f t="shared" si="173"/>
        <v>0</v>
      </c>
      <c r="AW281" s="60">
        <f t="shared" si="173"/>
        <v>0</v>
      </c>
      <c r="AX281" s="60">
        <f t="shared" si="173"/>
        <v>0</v>
      </c>
      <c r="AY281" s="60">
        <f t="shared" si="173"/>
        <v>0</v>
      </c>
      <c r="AZ281" s="60">
        <f t="shared" si="173"/>
        <v>0</v>
      </c>
      <c r="BA281" s="60">
        <f t="shared" si="173"/>
        <v>0</v>
      </c>
      <c r="BB281" s="60">
        <f t="shared" si="173"/>
        <v>0</v>
      </c>
      <c r="BC281" s="60">
        <f t="shared" si="173"/>
        <v>0</v>
      </c>
      <c r="BD281" s="60">
        <f t="shared" si="173"/>
        <v>0</v>
      </c>
      <c r="BE281" s="60">
        <f t="shared" si="173"/>
        <v>0</v>
      </c>
      <c r="BF281" s="60">
        <f t="shared" si="173"/>
        <v>0</v>
      </c>
      <c r="BG281" s="60">
        <f t="shared" si="173"/>
        <v>0</v>
      </c>
      <c r="BH281" s="60">
        <f t="shared" si="173"/>
        <v>0</v>
      </c>
      <c r="BI281" s="60">
        <f t="shared" si="173"/>
        <v>0</v>
      </c>
      <c r="BJ281" s="60">
        <f t="shared" si="173"/>
        <v>0</v>
      </c>
      <c r="BK281" s="60">
        <f t="shared" si="173"/>
        <v>0</v>
      </c>
      <c r="BL281" s="60">
        <f t="shared" si="173"/>
        <v>0</v>
      </c>
      <c r="BM281" s="60">
        <f t="shared" si="173"/>
        <v>0</v>
      </c>
      <c r="BN281" s="60">
        <f t="shared" si="173"/>
        <v>0</v>
      </c>
      <c r="BO281" s="60">
        <f t="shared" si="173"/>
        <v>0</v>
      </c>
      <c r="BP281" s="60">
        <f t="shared" si="173"/>
        <v>0</v>
      </c>
      <c r="BQ281" s="60">
        <f t="shared" si="173"/>
        <v>0</v>
      </c>
      <c r="BR281" s="60">
        <f t="shared" si="173"/>
        <v>0</v>
      </c>
      <c r="BS281" s="60">
        <f t="shared" si="173"/>
        <v>0</v>
      </c>
      <c r="BT281" s="60">
        <f t="shared" si="173"/>
        <v>0</v>
      </c>
      <c r="BU281" s="60">
        <f t="shared" si="173"/>
        <v>0</v>
      </c>
      <c r="BV281" s="60">
        <f t="shared" si="173"/>
        <v>0</v>
      </c>
      <c r="BW281" s="60">
        <f t="shared" si="173"/>
        <v>0</v>
      </c>
      <c r="BX281" s="60">
        <f t="shared" si="173"/>
        <v>0</v>
      </c>
      <c r="BY281" s="60">
        <f t="shared" si="173"/>
        <v>0</v>
      </c>
      <c r="BZ281" s="60">
        <f t="shared" si="173"/>
        <v>0</v>
      </c>
      <c r="CA281" s="60">
        <f t="shared" si="173"/>
        <v>0</v>
      </c>
      <c r="CB281" s="60">
        <f t="shared" si="173"/>
        <v>0</v>
      </c>
      <c r="CC281" s="60">
        <f t="shared" si="173"/>
        <v>0</v>
      </c>
      <c r="CD281" s="60">
        <f t="shared" si="173"/>
        <v>0</v>
      </c>
      <c r="CE281" s="60">
        <f t="shared" si="173"/>
        <v>0</v>
      </c>
      <c r="CF281" s="60">
        <f t="shared" si="173"/>
        <v>0</v>
      </c>
      <c r="CG281" s="60">
        <f t="shared" si="173"/>
        <v>0</v>
      </c>
      <c r="CH281" s="58"/>
      <c r="CI281" s="10">
        <f>LEN(H281)</f>
        <v>0</v>
      </c>
      <c r="CJ281" s="11"/>
      <c r="CM281" s="51">
        <f t="shared" si="172"/>
        <v>0</v>
      </c>
    </row>
    <row r="282" spans="1:91" s="51" customFormat="1" ht="14.1" customHeight="1" x14ac:dyDescent="0.3">
      <c r="A282" s="52">
        <f t="shared" si="167"/>
        <v>282</v>
      </c>
      <c r="B282" s="67"/>
      <c r="C282" s="67"/>
      <c r="D282" s="67"/>
      <c r="E282" s="67"/>
      <c r="F282" s="85" t="s">
        <v>36</v>
      </c>
      <c r="G282" s="69"/>
      <c r="H282" s="88"/>
      <c r="I282" s="67"/>
      <c r="J282" s="59">
        <f t="shared" ref="J282:J335" si="174">SUM(K282:CG282)</f>
        <v>0</v>
      </c>
      <c r="K282" s="83">
        <f>SUM(K283:K308)/2</f>
        <v>0</v>
      </c>
      <c r="L282" s="83">
        <f t="shared" ref="L282:CG282" si="175">SUM(L283:L308)/2</f>
        <v>0</v>
      </c>
      <c r="M282" s="83">
        <f t="shared" si="175"/>
        <v>0</v>
      </c>
      <c r="N282" s="83">
        <f t="shared" si="175"/>
        <v>0</v>
      </c>
      <c r="O282" s="83">
        <f t="shared" si="175"/>
        <v>0</v>
      </c>
      <c r="P282" s="83">
        <f t="shared" si="175"/>
        <v>0</v>
      </c>
      <c r="Q282" s="83">
        <f t="shared" si="175"/>
        <v>0</v>
      </c>
      <c r="R282" s="83">
        <f t="shared" si="175"/>
        <v>0</v>
      </c>
      <c r="S282" s="83">
        <f t="shared" si="175"/>
        <v>0</v>
      </c>
      <c r="T282" s="83">
        <f t="shared" si="175"/>
        <v>0</v>
      </c>
      <c r="U282" s="83">
        <f t="shared" si="175"/>
        <v>0</v>
      </c>
      <c r="V282" s="83">
        <f t="shared" si="175"/>
        <v>0</v>
      </c>
      <c r="W282" s="83">
        <f t="shared" si="175"/>
        <v>0</v>
      </c>
      <c r="X282" s="83">
        <f t="shared" si="175"/>
        <v>0</v>
      </c>
      <c r="Y282" s="83">
        <f t="shared" si="175"/>
        <v>0</v>
      </c>
      <c r="Z282" s="83">
        <f t="shared" si="175"/>
        <v>0</v>
      </c>
      <c r="AA282" s="83">
        <f t="shared" si="175"/>
        <v>0</v>
      </c>
      <c r="AB282" s="83">
        <f t="shared" si="175"/>
        <v>0</v>
      </c>
      <c r="AC282" s="83">
        <f t="shared" si="175"/>
        <v>0</v>
      </c>
      <c r="AD282" s="83">
        <f t="shared" si="175"/>
        <v>0</v>
      </c>
      <c r="AE282" s="83">
        <f t="shared" si="175"/>
        <v>0</v>
      </c>
      <c r="AF282" s="83">
        <f t="shared" si="175"/>
        <v>0</v>
      </c>
      <c r="AG282" s="83">
        <f t="shared" si="175"/>
        <v>0</v>
      </c>
      <c r="AH282" s="83">
        <f t="shared" si="175"/>
        <v>0</v>
      </c>
      <c r="AI282" s="83">
        <f t="shared" si="175"/>
        <v>0</v>
      </c>
      <c r="AJ282" s="83">
        <f t="shared" si="175"/>
        <v>0</v>
      </c>
      <c r="AK282" s="83">
        <f t="shared" si="175"/>
        <v>0</v>
      </c>
      <c r="AL282" s="83">
        <f t="shared" si="175"/>
        <v>0</v>
      </c>
      <c r="AM282" s="83">
        <f t="shared" si="175"/>
        <v>0</v>
      </c>
      <c r="AN282" s="83">
        <f t="shared" si="175"/>
        <v>0</v>
      </c>
      <c r="AO282" s="83">
        <f t="shared" si="175"/>
        <v>0</v>
      </c>
      <c r="AP282" s="83">
        <f t="shared" si="175"/>
        <v>0</v>
      </c>
      <c r="AQ282" s="83">
        <f t="shared" si="175"/>
        <v>0</v>
      </c>
      <c r="AR282" s="83">
        <f t="shared" si="175"/>
        <v>0</v>
      </c>
      <c r="AS282" s="83">
        <f t="shared" si="175"/>
        <v>0</v>
      </c>
      <c r="AT282" s="83">
        <f t="shared" si="175"/>
        <v>0</v>
      </c>
      <c r="AU282" s="83">
        <f t="shared" si="175"/>
        <v>0</v>
      </c>
      <c r="AV282" s="83">
        <f t="shared" si="175"/>
        <v>0</v>
      </c>
      <c r="AW282" s="83">
        <f t="shared" si="175"/>
        <v>0</v>
      </c>
      <c r="AX282" s="83">
        <f t="shared" si="175"/>
        <v>0</v>
      </c>
      <c r="AY282" s="83">
        <f t="shared" si="175"/>
        <v>0</v>
      </c>
      <c r="AZ282" s="83">
        <f t="shared" si="175"/>
        <v>0</v>
      </c>
      <c r="BA282" s="83">
        <f t="shared" si="175"/>
        <v>0</v>
      </c>
      <c r="BB282" s="83">
        <f t="shared" si="175"/>
        <v>0</v>
      </c>
      <c r="BC282" s="83">
        <f t="shared" ref="BC282:CF282" si="176">SUM(BC283:BC308)/2</f>
        <v>0</v>
      </c>
      <c r="BD282" s="83">
        <f t="shared" si="176"/>
        <v>0</v>
      </c>
      <c r="BE282" s="83">
        <f t="shared" si="176"/>
        <v>0</v>
      </c>
      <c r="BF282" s="83">
        <f t="shared" si="176"/>
        <v>0</v>
      </c>
      <c r="BG282" s="83">
        <f t="shared" si="176"/>
        <v>0</v>
      </c>
      <c r="BH282" s="83">
        <f t="shared" si="176"/>
        <v>0</v>
      </c>
      <c r="BI282" s="83">
        <f t="shared" si="176"/>
        <v>0</v>
      </c>
      <c r="BJ282" s="83">
        <f t="shared" si="176"/>
        <v>0</v>
      </c>
      <c r="BK282" s="83">
        <f t="shared" si="176"/>
        <v>0</v>
      </c>
      <c r="BL282" s="83">
        <f t="shared" si="176"/>
        <v>0</v>
      </c>
      <c r="BM282" s="83">
        <f t="shared" si="176"/>
        <v>0</v>
      </c>
      <c r="BN282" s="83">
        <f t="shared" si="176"/>
        <v>0</v>
      </c>
      <c r="BO282" s="83">
        <f t="shared" si="176"/>
        <v>0</v>
      </c>
      <c r="BP282" s="83">
        <f t="shared" si="176"/>
        <v>0</v>
      </c>
      <c r="BQ282" s="83">
        <f t="shared" si="176"/>
        <v>0</v>
      </c>
      <c r="BR282" s="83">
        <f t="shared" si="176"/>
        <v>0</v>
      </c>
      <c r="BS282" s="83">
        <f t="shared" si="176"/>
        <v>0</v>
      </c>
      <c r="BT282" s="83">
        <f t="shared" si="176"/>
        <v>0</v>
      </c>
      <c r="BU282" s="83">
        <f t="shared" si="176"/>
        <v>0</v>
      </c>
      <c r="BV282" s="83">
        <f t="shared" si="176"/>
        <v>0</v>
      </c>
      <c r="BW282" s="83">
        <f t="shared" si="176"/>
        <v>0</v>
      </c>
      <c r="BX282" s="83">
        <f t="shared" si="176"/>
        <v>0</v>
      </c>
      <c r="BY282" s="83">
        <f t="shared" si="176"/>
        <v>0</v>
      </c>
      <c r="BZ282" s="83">
        <f t="shared" si="176"/>
        <v>0</v>
      </c>
      <c r="CA282" s="83">
        <f t="shared" si="176"/>
        <v>0</v>
      </c>
      <c r="CB282" s="83">
        <f t="shared" si="176"/>
        <v>0</v>
      </c>
      <c r="CC282" s="83">
        <f t="shared" si="176"/>
        <v>0</v>
      </c>
      <c r="CD282" s="83">
        <f t="shared" si="176"/>
        <v>0</v>
      </c>
      <c r="CE282" s="83">
        <f t="shared" si="176"/>
        <v>0</v>
      </c>
      <c r="CF282" s="83">
        <f t="shared" si="176"/>
        <v>0</v>
      </c>
      <c r="CG282" s="84">
        <f t="shared" si="175"/>
        <v>0</v>
      </c>
      <c r="CH282" s="58"/>
      <c r="CI282" s="10"/>
      <c r="CJ282" s="11"/>
    </row>
    <row r="283" spans="1:91" s="51" customFormat="1" ht="14.1" customHeight="1" x14ac:dyDescent="0.3">
      <c r="A283" s="52">
        <f t="shared" si="167"/>
        <v>283</v>
      </c>
      <c r="B283" s="67"/>
      <c r="C283" s="67"/>
      <c r="D283" s="67"/>
      <c r="E283" s="67"/>
      <c r="F283" s="85" t="s">
        <v>35</v>
      </c>
      <c r="G283" s="69" t="s">
        <v>172</v>
      </c>
      <c r="H283" s="88"/>
      <c r="I283" s="67"/>
      <c r="J283" s="59">
        <f t="shared" si="174"/>
        <v>0</v>
      </c>
      <c r="K283" s="83">
        <f>SUM(K284:K289)</f>
        <v>0</v>
      </c>
      <c r="L283" s="83">
        <f t="shared" ref="L283:CG283" si="177">SUM(L284:L289)</f>
        <v>0</v>
      </c>
      <c r="M283" s="83">
        <f t="shared" si="177"/>
        <v>0</v>
      </c>
      <c r="N283" s="83">
        <f t="shared" si="177"/>
        <v>0</v>
      </c>
      <c r="O283" s="83">
        <f t="shared" si="177"/>
        <v>0</v>
      </c>
      <c r="P283" s="83">
        <f t="shared" si="177"/>
        <v>0</v>
      </c>
      <c r="Q283" s="83">
        <f t="shared" si="177"/>
        <v>0</v>
      </c>
      <c r="R283" s="83">
        <f t="shared" si="177"/>
        <v>0</v>
      </c>
      <c r="S283" s="83">
        <f t="shared" si="177"/>
        <v>0</v>
      </c>
      <c r="T283" s="83">
        <f t="shared" si="177"/>
        <v>0</v>
      </c>
      <c r="U283" s="83">
        <f t="shared" si="177"/>
        <v>0</v>
      </c>
      <c r="V283" s="83">
        <f t="shared" si="177"/>
        <v>0</v>
      </c>
      <c r="W283" s="83">
        <f t="shared" si="177"/>
        <v>0</v>
      </c>
      <c r="X283" s="83">
        <f t="shared" si="177"/>
        <v>0</v>
      </c>
      <c r="Y283" s="83">
        <f t="shared" si="177"/>
        <v>0</v>
      </c>
      <c r="Z283" s="83">
        <f t="shared" si="177"/>
        <v>0</v>
      </c>
      <c r="AA283" s="83">
        <f t="shared" si="177"/>
        <v>0</v>
      </c>
      <c r="AB283" s="83">
        <f t="shared" si="177"/>
        <v>0</v>
      </c>
      <c r="AC283" s="83">
        <f t="shared" si="177"/>
        <v>0</v>
      </c>
      <c r="AD283" s="83">
        <f t="shared" si="177"/>
        <v>0</v>
      </c>
      <c r="AE283" s="83">
        <f t="shared" si="177"/>
        <v>0</v>
      </c>
      <c r="AF283" s="83">
        <f t="shared" si="177"/>
        <v>0</v>
      </c>
      <c r="AG283" s="83">
        <f t="shared" si="177"/>
        <v>0</v>
      </c>
      <c r="AH283" s="83">
        <f t="shared" si="177"/>
        <v>0</v>
      </c>
      <c r="AI283" s="83">
        <f t="shared" si="177"/>
        <v>0</v>
      </c>
      <c r="AJ283" s="83">
        <f t="shared" si="177"/>
        <v>0</v>
      </c>
      <c r="AK283" s="83">
        <f t="shared" si="177"/>
        <v>0</v>
      </c>
      <c r="AL283" s="83">
        <f t="shared" si="177"/>
        <v>0</v>
      </c>
      <c r="AM283" s="83">
        <f t="shared" si="177"/>
        <v>0</v>
      </c>
      <c r="AN283" s="83">
        <f t="shared" si="177"/>
        <v>0</v>
      </c>
      <c r="AO283" s="83">
        <f t="shared" si="177"/>
        <v>0</v>
      </c>
      <c r="AP283" s="83">
        <f t="shared" si="177"/>
        <v>0</v>
      </c>
      <c r="AQ283" s="83">
        <f t="shared" si="177"/>
        <v>0</v>
      </c>
      <c r="AR283" s="83">
        <f t="shared" si="177"/>
        <v>0</v>
      </c>
      <c r="AS283" s="83">
        <f t="shared" si="177"/>
        <v>0</v>
      </c>
      <c r="AT283" s="83">
        <f t="shared" si="177"/>
        <v>0</v>
      </c>
      <c r="AU283" s="83">
        <f t="shared" si="177"/>
        <v>0</v>
      </c>
      <c r="AV283" s="83">
        <f t="shared" si="177"/>
        <v>0</v>
      </c>
      <c r="AW283" s="83">
        <f t="shared" si="177"/>
        <v>0</v>
      </c>
      <c r="AX283" s="83">
        <f t="shared" si="177"/>
        <v>0</v>
      </c>
      <c r="AY283" s="83">
        <f t="shared" si="177"/>
        <v>0</v>
      </c>
      <c r="AZ283" s="83">
        <f t="shared" si="177"/>
        <v>0</v>
      </c>
      <c r="BA283" s="83">
        <f t="shared" si="177"/>
        <v>0</v>
      </c>
      <c r="BB283" s="83">
        <f t="shared" si="177"/>
        <v>0</v>
      </c>
      <c r="BC283" s="83">
        <f t="shared" si="177"/>
        <v>0</v>
      </c>
      <c r="BD283" s="83">
        <f t="shared" si="177"/>
        <v>0</v>
      </c>
      <c r="BE283" s="83">
        <f t="shared" si="177"/>
        <v>0</v>
      </c>
      <c r="BF283" s="83">
        <f t="shared" si="177"/>
        <v>0</v>
      </c>
      <c r="BG283" s="83">
        <f t="shared" si="177"/>
        <v>0</v>
      </c>
      <c r="BH283" s="83">
        <f t="shared" si="177"/>
        <v>0</v>
      </c>
      <c r="BI283" s="83">
        <f t="shared" si="177"/>
        <v>0</v>
      </c>
      <c r="BJ283" s="83">
        <f t="shared" si="177"/>
        <v>0</v>
      </c>
      <c r="BK283" s="83">
        <f t="shared" si="177"/>
        <v>0</v>
      </c>
      <c r="BL283" s="83">
        <f t="shared" si="177"/>
        <v>0</v>
      </c>
      <c r="BM283" s="83">
        <f t="shared" si="177"/>
        <v>0</v>
      </c>
      <c r="BN283" s="83">
        <f t="shared" si="177"/>
        <v>0</v>
      </c>
      <c r="BO283" s="83">
        <f t="shared" si="177"/>
        <v>0</v>
      </c>
      <c r="BP283" s="83">
        <f t="shared" si="177"/>
        <v>0</v>
      </c>
      <c r="BQ283" s="83">
        <f t="shared" si="177"/>
        <v>0</v>
      </c>
      <c r="BR283" s="83">
        <f t="shared" si="177"/>
        <v>0</v>
      </c>
      <c r="BS283" s="83">
        <f t="shared" si="177"/>
        <v>0</v>
      </c>
      <c r="BT283" s="83">
        <f t="shared" si="177"/>
        <v>0</v>
      </c>
      <c r="BU283" s="83">
        <f t="shared" si="177"/>
        <v>0</v>
      </c>
      <c r="BV283" s="83">
        <f t="shared" si="177"/>
        <v>0</v>
      </c>
      <c r="BW283" s="83">
        <f t="shared" si="177"/>
        <v>0</v>
      </c>
      <c r="BX283" s="83">
        <f t="shared" si="177"/>
        <v>0</v>
      </c>
      <c r="BY283" s="83">
        <f t="shared" si="177"/>
        <v>0</v>
      </c>
      <c r="BZ283" s="83">
        <f t="shared" si="177"/>
        <v>0</v>
      </c>
      <c r="CA283" s="83">
        <f t="shared" si="177"/>
        <v>0</v>
      </c>
      <c r="CB283" s="83">
        <f t="shared" si="177"/>
        <v>0</v>
      </c>
      <c r="CC283" s="83">
        <f t="shared" si="177"/>
        <v>0</v>
      </c>
      <c r="CD283" s="83">
        <f t="shared" si="177"/>
        <v>0</v>
      </c>
      <c r="CE283" s="83">
        <f t="shared" si="177"/>
        <v>0</v>
      </c>
      <c r="CF283" s="83">
        <f t="shared" si="177"/>
        <v>0</v>
      </c>
      <c r="CG283" s="84">
        <f t="shared" si="177"/>
        <v>0</v>
      </c>
      <c r="CH283" s="58"/>
      <c r="CI283" s="10">
        <f>LEN(H283)</f>
        <v>0</v>
      </c>
      <c r="CJ283" s="11"/>
      <c r="CM283" s="51">
        <f t="shared" si="172"/>
        <v>0</v>
      </c>
    </row>
    <row r="284" spans="1:91" s="51" customFormat="1" ht="14.1" customHeight="1" x14ac:dyDescent="0.3">
      <c r="A284" s="52">
        <f t="shared" si="167"/>
        <v>284</v>
      </c>
      <c r="B284" s="67"/>
      <c r="C284" s="67"/>
      <c r="D284" s="67"/>
      <c r="E284" s="67"/>
      <c r="F284" s="85"/>
      <c r="G284" s="69" t="s">
        <v>37</v>
      </c>
      <c r="H284" s="88" t="s">
        <v>173</v>
      </c>
      <c r="I284" s="67"/>
      <c r="J284" s="59">
        <f t="shared" si="174"/>
        <v>0</v>
      </c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90"/>
      <c r="CH284" s="58"/>
      <c r="CI284" s="10">
        <f>LEN(H284)</f>
        <v>16</v>
      </c>
      <c r="CJ284" s="11"/>
      <c r="CM284" s="51">
        <f t="shared" si="172"/>
        <v>0</v>
      </c>
    </row>
    <row r="285" spans="1:91" s="51" customFormat="1" ht="14.1" customHeight="1" x14ac:dyDescent="0.3">
      <c r="A285" s="52">
        <f t="shared" si="167"/>
        <v>285</v>
      </c>
      <c r="B285" s="67"/>
      <c r="C285" s="67"/>
      <c r="D285" s="67"/>
      <c r="E285" s="67"/>
      <c r="F285" s="85"/>
      <c r="G285" s="69" t="s">
        <v>50</v>
      </c>
      <c r="H285" s="88" t="s">
        <v>174</v>
      </c>
      <c r="I285" s="67"/>
      <c r="J285" s="59">
        <f t="shared" si="174"/>
        <v>0</v>
      </c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90"/>
      <c r="CH285" s="58"/>
      <c r="CI285" s="10">
        <f>LEN(H285)</f>
        <v>16</v>
      </c>
      <c r="CJ285" s="11"/>
      <c r="CM285" s="51">
        <f t="shared" si="172"/>
        <v>0</v>
      </c>
    </row>
    <row r="286" spans="1:91" s="51" customFormat="1" ht="14.1" customHeight="1" x14ac:dyDescent="0.3">
      <c r="A286" s="52">
        <f t="shared" si="167"/>
        <v>286</v>
      </c>
      <c r="B286" s="67"/>
      <c r="C286" s="67"/>
      <c r="D286" s="67"/>
      <c r="E286" s="67"/>
      <c r="F286" s="85"/>
      <c r="G286" s="69" t="s">
        <v>39</v>
      </c>
      <c r="H286" s="88" t="s">
        <v>175</v>
      </c>
      <c r="I286" s="67"/>
      <c r="J286" s="59">
        <f t="shared" si="174"/>
        <v>0</v>
      </c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90"/>
      <c r="CH286" s="58"/>
      <c r="CI286" s="10"/>
      <c r="CJ286" s="11"/>
      <c r="CM286" s="51">
        <f t="shared" si="172"/>
        <v>0</v>
      </c>
    </row>
    <row r="287" spans="1:91" s="51" customFormat="1" ht="14.1" customHeight="1" x14ac:dyDescent="0.3">
      <c r="A287" s="52">
        <f t="shared" si="167"/>
        <v>287</v>
      </c>
      <c r="B287" s="67"/>
      <c r="C287" s="67"/>
      <c r="D287" s="67"/>
      <c r="E287" s="67"/>
      <c r="F287" s="85"/>
      <c r="G287" s="69" t="s">
        <v>41</v>
      </c>
      <c r="H287" s="88" t="s">
        <v>176</v>
      </c>
      <c r="I287" s="67"/>
      <c r="J287" s="59">
        <f t="shared" si="174"/>
        <v>0</v>
      </c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90"/>
      <c r="CH287" s="58"/>
      <c r="CI287" s="10"/>
      <c r="CJ287" s="11"/>
      <c r="CM287" s="51">
        <f t="shared" si="172"/>
        <v>0</v>
      </c>
    </row>
    <row r="288" spans="1:91" s="51" customFormat="1" ht="14.1" customHeight="1" x14ac:dyDescent="0.3">
      <c r="A288" s="52">
        <f t="shared" si="167"/>
        <v>288</v>
      </c>
      <c r="B288" s="67"/>
      <c r="C288" s="67"/>
      <c r="D288" s="67"/>
      <c r="E288" s="67"/>
      <c r="F288" s="85"/>
      <c r="G288" s="69" t="s">
        <v>43</v>
      </c>
      <c r="H288" s="88" t="s">
        <v>177</v>
      </c>
      <c r="I288" s="67"/>
      <c r="J288" s="59">
        <f t="shared" si="174"/>
        <v>0</v>
      </c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90"/>
      <c r="CH288" s="58"/>
      <c r="CI288" s="10"/>
      <c r="CJ288" s="11"/>
      <c r="CM288" s="51">
        <f t="shared" si="172"/>
        <v>0</v>
      </c>
    </row>
    <row r="289" spans="1:91" s="51" customFormat="1" ht="14.1" customHeight="1" x14ac:dyDescent="0.3">
      <c r="A289" s="52">
        <f t="shared" si="167"/>
        <v>289</v>
      </c>
      <c r="B289" s="67"/>
      <c r="C289" s="67"/>
      <c r="D289" s="67"/>
      <c r="E289" s="67"/>
      <c r="F289" s="85"/>
      <c r="G289" s="69" t="s">
        <v>45</v>
      </c>
      <c r="H289" s="88" t="s">
        <v>178</v>
      </c>
      <c r="I289" s="67"/>
      <c r="J289" s="59">
        <f t="shared" si="174"/>
        <v>0</v>
      </c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90"/>
      <c r="CH289" s="58"/>
      <c r="CI289" s="10"/>
      <c r="CJ289" s="11"/>
      <c r="CM289" s="51">
        <f t="shared" si="172"/>
        <v>0</v>
      </c>
    </row>
    <row r="290" spans="1:91" s="51" customFormat="1" ht="14.1" customHeight="1" x14ac:dyDescent="0.3">
      <c r="A290" s="52">
        <f t="shared" si="167"/>
        <v>290</v>
      </c>
      <c r="B290" s="67"/>
      <c r="C290" s="67"/>
      <c r="D290" s="67"/>
      <c r="E290" s="67"/>
      <c r="F290" s="85" t="s">
        <v>47</v>
      </c>
      <c r="G290" s="69" t="s">
        <v>179</v>
      </c>
      <c r="H290" s="88"/>
      <c r="I290" s="67"/>
      <c r="J290" s="59">
        <f t="shared" si="174"/>
        <v>0</v>
      </c>
      <c r="K290" s="83">
        <f>SUM(K291:K296)</f>
        <v>0</v>
      </c>
      <c r="L290" s="83">
        <f t="shared" ref="L290:CG290" si="178">SUM(L291:L296)</f>
        <v>0</v>
      </c>
      <c r="M290" s="83">
        <f t="shared" si="178"/>
        <v>0</v>
      </c>
      <c r="N290" s="83">
        <f t="shared" si="178"/>
        <v>0</v>
      </c>
      <c r="O290" s="83">
        <f t="shared" si="178"/>
        <v>0</v>
      </c>
      <c r="P290" s="83">
        <f t="shared" si="178"/>
        <v>0</v>
      </c>
      <c r="Q290" s="83">
        <f t="shared" si="178"/>
        <v>0</v>
      </c>
      <c r="R290" s="83">
        <f t="shared" si="178"/>
        <v>0</v>
      </c>
      <c r="S290" s="83">
        <f t="shared" si="178"/>
        <v>0</v>
      </c>
      <c r="T290" s="83">
        <f t="shared" si="178"/>
        <v>0</v>
      </c>
      <c r="U290" s="83">
        <f t="shared" si="178"/>
        <v>0</v>
      </c>
      <c r="V290" s="83">
        <f t="shared" si="178"/>
        <v>0</v>
      </c>
      <c r="W290" s="83">
        <f t="shared" si="178"/>
        <v>0</v>
      </c>
      <c r="X290" s="83">
        <f t="shared" si="178"/>
        <v>0</v>
      </c>
      <c r="Y290" s="83">
        <f t="shared" si="178"/>
        <v>0</v>
      </c>
      <c r="Z290" s="83">
        <f t="shared" si="178"/>
        <v>0</v>
      </c>
      <c r="AA290" s="83">
        <f t="shared" si="178"/>
        <v>0</v>
      </c>
      <c r="AB290" s="83">
        <f t="shared" si="178"/>
        <v>0</v>
      </c>
      <c r="AC290" s="83">
        <f t="shared" si="178"/>
        <v>0</v>
      </c>
      <c r="AD290" s="83">
        <f t="shared" si="178"/>
        <v>0</v>
      </c>
      <c r="AE290" s="83">
        <f t="shared" si="178"/>
        <v>0</v>
      </c>
      <c r="AF290" s="83">
        <f t="shared" si="178"/>
        <v>0</v>
      </c>
      <c r="AG290" s="83">
        <f t="shared" si="178"/>
        <v>0</v>
      </c>
      <c r="AH290" s="83">
        <f t="shared" si="178"/>
        <v>0</v>
      </c>
      <c r="AI290" s="83">
        <f t="shared" si="178"/>
        <v>0</v>
      </c>
      <c r="AJ290" s="83">
        <f t="shared" si="178"/>
        <v>0</v>
      </c>
      <c r="AK290" s="83">
        <f t="shared" si="178"/>
        <v>0</v>
      </c>
      <c r="AL290" s="83">
        <f t="shared" si="178"/>
        <v>0</v>
      </c>
      <c r="AM290" s="83">
        <f t="shared" si="178"/>
        <v>0</v>
      </c>
      <c r="AN290" s="83">
        <f t="shared" si="178"/>
        <v>0</v>
      </c>
      <c r="AO290" s="83">
        <f t="shared" si="178"/>
        <v>0</v>
      </c>
      <c r="AP290" s="83">
        <f t="shared" si="178"/>
        <v>0</v>
      </c>
      <c r="AQ290" s="83">
        <f t="shared" si="178"/>
        <v>0</v>
      </c>
      <c r="AR290" s="83">
        <f t="shared" si="178"/>
        <v>0</v>
      </c>
      <c r="AS290" s="83">
        <f t="shared" si="178"/>
        <v>0</v>
      </c>
      <c r="AT290" s="83">
        <f t="shared" si="178"/>
        <v>0</v>
      </c>
      <c r="AU290" s="83">
        <f t="shared" si="178"/>
        <v>0</v>
      </c>
      <c r="AV290" s="83">
        <f t="shared" si="178"/>
        <v>0</v>
      </c>
      <c r="AW290" s="83">
        <f t="shared" si="178"/>
        <v>0</v>
      </c>
      <c r="AX290" s="83">
        <f t="shared" si="178"/>
        <v>0</v>
      </c>
      <c r="AY290" s="83">
        <f t="shared" si="178"/>
        <v>0</v>
      </c>
      <c r="AZ290" s="83">
        <f t="shared" si="178"/>
        <v>0</v>
      </c>
      <c r="BA290" s="83">
        <f t="shared" si="178"/>
        <v>0</v>
      </c>
      <c r="BB290" s="83">
        <f t="shared" si="178"/>
        <v>0</v>
      </c>
      <c r="BC290" s="83">
        <f t="shared" si="178"/>
        <v>0</v>
      </c>
      <c r="BD290" s="83">
        <f t="shared" si="178"/>
        <v>0</v>
      </c>
      <c r="BE290" s="83">
        <f t="shared" si="178"/>
        <v>0</v>
      </c>
      <c r="BF290" s="83">
        <f t="shared" si="178"/>
        <v>0</v>
      </c>
      <c r="BG290" s="83">
        <f t="shared" si="178"/>
        <v>0</v>
      </c>
      <c r="BH290" s="83">
        <f t="shared" si="178"/>
        <v>0</v>
      </c>
      <c r="BI290" s="83">
        <f t="shared" si="178"/>
        <v>0</v>
      </c>
      <c r="BJ290" s="83">
        <f t="shared" si="178"/>
        <v>0</v>
      </c>
      <c r="BK290" s="83">
        <f t="shared" si="178"/>
        <v>0</v>
      </c>
      <c r="BL290" s="83">
        <f t="shared" si="178"/>
        <v>0</v>
      </c>
      <c r="BM290" s="83">
        <f t="shared" si="178"/>
        <v>0</v>
      </c>
      <c r="BN290" s="83">
        <f t="shared" si="178"/>
        <v>0</v>
      </c>
      <c r="BO290" s="83">
        <f t="shared" si="178"/>
        <v>0</v>
      </c>
      <c r="BP290" s="83">
        <f t="shared" si="178"/>
        <v>0</v>
      </c>
      <c r="BQ290" s="83">
        <f t="shared" si="178"/>
        <v>0</v>
      </c>
      <c r="BR290" s="83">
        <f t="shared" si="178"/>
        <v>0</v>
      </c>
      <c r="BS290" s="83">
        <f t="shared" si="178"/>
        <v>0</v>
      </c>
      <c r="BT290" s="83">
        <f t="shared" si="178"/>
        <v>0</v>
      </c>
      <c r="BU290" s="83">
        <f t="shared" si="178"/>
        <v>0</v>
      </c>
      <c r="BV290" s="83">
        <f t="shared" si="178"/>
        <v>0</v>
      </c>
      <c r="BW290" s="83">
        <f t="shared" si="178"/>
        <v>0</v>
      </c>
      <c r="BX290" s="83">
        <f t="shared" si="178"/>
        <v>0</v>
      </c>
      <c r="BY290" s="83">
        <f t="shared" si="178"/>
        <v>0</v>
      </c>
      <c r="BZ290" s="83">
        <f t="shared" si="178"/>
        <v>0</v>
      </c>
      <c r="CA290" s="83">
        <f t="shared" si="178"/>
        <v>0</v>
      </c>
      <c r="CB290" s="83">
        <f t="shared" si="178"/>
        <v>0</v>
      </c>
      <c r="CC290" s="83">
        <f t="shared" si="178"/>
        <v>0</v>
      </c>
      <c r="CD290" s="83">
        <f t="shared" si="178"/>
        <v>0</v>
      </c>
      <c r="CE290" s="83">
        <f t="shared" si="178"/>
        <v>0</v>
      </c>
      <c r="CF290" s="83">
        <f t="shared" si="178"/>
        <v>0</v>
      </c>
      <c r="CG290" s="84">
        <f t="shared" si="178"/>
        <v>0</v>
      </c>
      <c r="CH290" s="58"/>
      <c r="CI290" s="10"/>
      <c r="CJ290" s="11"/>
      <c r="CM290" s="51">
        <f t="shared" si="172"/>
        <v>0</v>
      </c>
    </row>
    <row r="291" spans="1:91" s="51" customFormat="1" ht="14.1" customHeight="1" x14ac:dyDescent="0.3">
      <c r="A291" s="52">
        <f t="shared" si="167"/>
        <v>291</v>
      </c>
      <c r="B291" s="67"/>
      <c r="C291" s="67"/>
      <c r="D291" s="67"/>
      <c r="E291" s="67"/>
      <c r="F291" s="85"/>
      <c r="G291" s="69" t="s">
        <v>37</v>
      </c>
      <c r="H291" s="88" t="s">
        <v>173</v>
      </c>
      <c r="I291" s="67"/>
      <c r="J291" s="59">
        <f t="shared" si="174"/>
        <v>0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90"/>
      <c r="CH291" s="58"/>
      <c r="CI291" s="10">
        <v>1</v>
      </c>
      <c r="CJ291" s="11"/>
      <c r="CM291" s="51">
        <f t="shared" si="172"/>
        <v>0</v>
      </c>
    </row>
    <row r="292" spans="1:91" s="51" customFormat="1" ht="14.1" customHeight="1" x14ac:dyDescent="0.3">
      <c r="A292" s="52">
        <f t="shared" si="167"/>
        <v>292</v>
      </c>
      <c r="B292" s="67"/>
      <c r="C292" s="67"/>
      <c r="D292" s="67"/>
      <c r="E292" s="67"/>
      <c r="F292" s="85"/>
      <c r="G292" s="69" t="s">
        <v>50</v>
      </c>
      <c r="H292" s="88" t="s">
        <v>174</v>
      </c>
      <c r="I292" s="67"/>
      <c r="J292" s="59">
        <f t="shared" si="174"/>
        <v>0</v>
      </c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90"/>
      <c r="CH292" s="58"/>
      <c r="CI292" s="10">
        <v>1</v>
      </c>
      <c r="CJ292" s="11"/>
    </row>
    <row r="293" spans="1:91" s="51" customFormat="1" ht="14.1" customHeight="1" x14ac:dyDescent="0.3">
      <c r="A293" s="52">
        <f t="shared" si="167"/>
        <v>293</v>
      </c>
      <c r="B293" s="67"/>
      <c r="C293" s="67"/>
      <c r="D293" s="67"/>
      <c r="E293" s="67"/>
      <c r="F293" s="85"/>
      <c r="G293" s="69" t="s">
        <v>39</v>
      </c>
      <c r="H293" s="88" t="s">
        <v>175</v>
      </c>
      <c r="I293" s="67"/>
      <c r="J293" s="59">
        <f t="shared" si="174"/>
        <v>0</v>
      </c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90"/>
      <c r="CH293" s="58"/>
      <c r="CI293" s="10"/>
      <c r="CJ293" s="11"/>
      <c r="CM293" s="51">
        <f>IF(J293&gt;0,1,0)</f>
        <v>0</v>
      </c>
    </row>
    <row r="294" spans="1:91" s="51" customFormat="1" ht="14.1" customHeight="1" x14ac:dyDescent="0.3">
      <c r="A294" s="52">
        <f t="shared" si="167"/>
        <v>294</v>
      </c>
      <c r="B294" s="67"/>
      <c r="C294" s="67"/>
      <c r="D294" s="67"/>
      <c r="E294" s="67"/>
      <c r="F294" s="85"/>
      <c r="G294" s="69" t="s">
        <v>41</v>
      </c>
      <c r="H294" s="88" t="s">
        <v>176</v>
      </c>
      <c r="I294" s="67"/>
      <c r="J294" s="59">
        <f t="shared" si="174"/>
        <v>0</v>
      </c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90"/>
      <c r="CH294" s="58"/>
      <c r="CI294" s="10"/>
      <c r="CJ294" s="11"/>
      <c r="CM294" s="51">
        <f>IF(J294&gt;0,1,0)</f>
        <v>0</v>
      </c>
    </row>
    <row r="295" spans="1:91" s="51" customFormat="1" ht="14.1" customHeight="1" x14ac:dyDescent="0.3">
      <c r="A295" s="52">
        <f t="shared" si="167"/>
        <v>295</v>
      </c>
      <c r="B295" s="67"/>
      <c r="C295" s="67"/>
      <c r="D295" s="67"/>
      <c r="E295" s="67"/>
      <c r="F295" s="85"/>
      <c r="G295" s="69" t="s">
        <v>43</v>
      </c>
      <c r="H295" s="88" t="s">
        <v>177</v>
      </c>
      <c r="I295" s="67"/>
      <c r="J295" s="59">
        <f t="shared" si="174"/>
        <v>0</v>
      </c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90"/>
      <c r="CH295" s="58"/>
      <c r="CI295" s="10"/>
      <c r="CJ295" s="11"/>
      <c r="CM295" s="51">
        <f>IF(J295&gt;0,1,0)</f>
        <v>0</v>
      </c>
    </row>
    <row r="296" spans="1:91" s="51" customFormat="1" ht="14.1" customHeight="1" x14ac:dyDescent="0.3">
      <c r="A296" s="52">
        <f t="shared" si="167"/>
        <v>296</v>
      </c>
      <c r="B296" s="67"/>
      <c r="C296" s="67"/>
      <c r="D296" s="67"/>
      <c r="E296" s="67"/>
      <c r="F296" s="85"/>
      <c r="G296" s="69" t="s">
        <v>45</v>
      </c>
      <c r="H296" s="88" t="s">
        <v>178</v>
      </c>
      <c r="I296" s="67"/>
      <c r="J296" s="59">
        <f t="shared" si="174"/>
        <v>0</v>
      </c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90"/>
      <c r="CH296" s="58"/>
      <c r="CI296" s="10">
        <f>LEN(H296)</f>
        <v>14</v>
      </c>
      <c r="CJ296" s="11"/>
      <c r="CM296" s="51">
        <f>IF(J296&gt;0,1,0)</f>
        <v>0</v>
      </c>
    </row>
    <row r="297" spans="1:91" s="51" customFormat="1" ht="14.1" customHeight="1" x14ac:dyDescent="0.3">
      <c r="A297" s="52">
        <f t="shared" si="167"/>
        <v>297</v>
      </c>
      <c r="B297" s="67"/>
      <c r="C297" s="67"/>
      <c r="D297" s="67"/>
      <c r="E297" s="67"/>
      <c r="F297" s="85" t="s">
        <v>69</v>
      </c>
      <c r="G297" s="69" t="s">
        <v>180</v>
      </c>
      <c r="H297" s="88"/>
      <c r="I297" s="67"/>
      <c r="J297" s="59">
        <f t="shared" si="174"/>
        <v>0</v>
      </c>
      <c r="K297" s="83">
        <f>SUM(K298:K303)</f>
        <v>0</v>
      </c>
      <c r="L297" s="83">
        <f t="shared" ref="L297:CG297" si="179">SUM(L298:L303)</f>
        <v>0</v>
      </c>
      <c r="M297" s="83">
        <f t="shared" si="179"/>
        <v>0</v>
      </c>
      <c r="N297" s="83">
        <f t="shared" si="179"/>
        <v>0</v>
      </c>
      <c r="O297" s="83">
        <f t="shared" si="179"/>
        <v>0</v>
      </c>
      <c r="P297" s="83">
        <f t="shared" si="179"/>
        <v>0</v>
      </c>
      <c r="Q297" s="83">
        <f t="shared" si="179"/>
        <v>0</v>
      </c>
      <c r="R297" s="83">
        <f t="shared" si="179"/>
        <v>0</v>
      </c>
      <c r="S297" s="83">
        <f t="shared" si="179"/>
        <v>0</v>
      </c>
      <c r="T297" s="83">
        <f t="shared" si="179"/>
        <v>0</v>
      </c>
      <c r="U297" s="83">
        <f t="shared" si="179"/>
        <v>0</v>
      </c>
      <c r="V297" s="83">
        <f t="shared" si="179"/>
        <v>0</v>
      </c>
      <c r="W297" s="83">
        <f t="shared" si="179"/>
        <v>0</v>
      </c>
      <c r="X297" s="83">
        <f t="shared" si="179"/>
        <v>0</v>
      </c>
      <c r="Y297" s="83">
        <f t="shared" si="179"/>
        <v>0</v>
      </c>
      <c r="Z297" s="83">
        <f t="shared" si="179"/>
        <v>0</v>
      </c>
      <c r="AA297" s="83">
        <f t="shared" si="179"/>
        <v>0</v>
      </c>
      <c r="AB297" s="83">
        <f t="shared" si="179"/>
        <v>0</v>
      </c>
      <c r="AC297" s="83">
        <f t="shared" si="179"/>
        <v>0</v>
      </c>
      <c r="AD297" s="83">
        <f t="shared" si="179"/>
        <v>0</v>
      </c>
      <c r="AE297" s="83">
        <f t="shared" si="179"/>
        <v>0</v>
      </c>
      <c r="AF297" s="83">
        <f t="shared" si="179"/>
        <v>0</v>
      </c>
      <c r="AG297" s="83">
        <f t="shared" si="179"/>
        <v>0</v>
      </c>
      <c r="AH297" s="83">
        <f t="shared" si="179"/>
        <v>0</v>
      </c>
      <c r="AI297" s="83">
        <f t="shared" si="179"/>
        <v>0</v>
      </c>
      <c r="AJ297" s="83">
        <f t="shared" si="179"/>
        <v>0</v>
      </c>
      <c r="AK297" s="83">
        <f t="shared" si="179"/>
        <v>0</v>
      </c>
      <c r="AL297" s="83">
        <f t="shared" si="179"/>
        <v>0</v>
      </c>
      <c r="AM297" s="83">
        <f t="shared" si="179"/>
        <v>0</v>
      </c>
      <c r="AN297" s="83">
        <f t="shared" si="179"/>
        <v>0</v>
      </c>
      <c r="AO297" s="83">
        <f t="shared" si="179"/>
        <v>0</v>
      </c>
      <c r="AP297" s="83">
        <f t="shared" si="179"/>
        <v>0</v>
      </c>
      <c r="AQ297" s="83">
        <f t="shared" si="179"/>
        <v>0</v>
      </c>
      <c r="AR297" s="83">
        <f t="shared" si="179"/>
        <v>0</v>
      </c>
      <c r="AS297" s="83">
        <f t="shared" si="179"/>
        <v>0</v>
      </c>
      <c r="AT297" s="83">
        <f t="shared" si="179"/>
        <v>0</v>
      </c>
      <c r="AU297" s="83">
        <f t="shared" si="179"/>
        <v>0</v>
      </c>
      <c r="AV297" s="83">
        <f t="shared" si="179"/>
        <v>0</v>
      </c>
      <c r="AW297" s="83">
        <f t="shared" si="179"/>
        <v>0</v>
      </c>
      <c r="AX297" s="83">
        <f t="shared" si="179"/>
        <v>0</v>
      </c>
      <c r="AY297" s="83">
        <f t="shared" si="179"/>
        <v>0</v>
      </c>
      <c r="AZ297" s="83">
        <f t="shared" si="179"/>
        <v>0</v>
      </c>
      <c r="BA297" s="83">
        <f t="shared" si="179"/>
        <v>0</v>
      </c>
      <c r="BB297" s="83">
        <f t="shared" si="179"/>
        <v>0</v>
      </c>
      <c r="BC297" s="83">
        <f t="shared" si="179"/>
        <v>0</v>
      </c>
      <c r="BD297" s="83">
        <f t="shared" si="179"/>
        <v>0</v>
      </c>
      <c r="BE297" s="83">
        <f t="shared" si="179"/>
        <v>0</v>
      </c>
      <c r="BF297" s="83">
        <f t="shared" si="179"/>
        <v>0</v>
      </c>
      <c r="BG297" s="83">
        <f t="shared" si="179"/>
        <v>0</v>
      </c>
      <c r="BH297" s="83">
        <f t="shared" si="179"/>
        <v>0</v>
      </c>
      <c r="BI297" s="83">
        <f t="shared" si="179"/>
        <v>0</v>
      </c>
      <c r="BJ297" s="83">
        <f t="shared" si="179"/>
        <v>0</v>
      </c>
      <c r="BK297" s="83">
        <f t="shared" si="179"/>
        <v>0</v>
      </c>
      <c r="BL297" s="83">
        <f t="shared" si="179"/>
        <v>0</v>
      </c>
      <c r="BM297" s="83">
        <f t="shared" si="179"/>
        <v>0</v>
      </c>
      <c r="BN297" s="83">
        <f t="shared" si="179"/>
        <v>0</v>
      </c>
      <c r="BO297" s="83">
        <f t="shared" si="179"/>
        <v>0</v>
      </c>
      <c r="BP297" s="83">
        <f t="shared" si="179"/>
        <v>0</v>
      </c>
      <c r="BQ297" s="83">
        <f t="shared" si="179"/>
        <v>0</v>
      </c>
      <c r="BR297" s="83">
        <f t="shared" si="179"/>
        <v>0</v>
      </c>
      <c r="BS297" s="83">
        <f t="shared" si="179"/>
        <v>0</v>
      </c>
      <c r="BT297" s="83">
        <f t="shared" si="179"/>
        <v>0</v>
      </c>
      <c r="BU297" s="83">
        <f t="shared" si="179"/>
        <v>0</v>
      </c>
      <c r="BV297" s="83">
        <f t="shared" si="179"/>
        <v>0</v>
      </c>
      <c r="BW297" s="83">
        <f t="shared" si="179"/>
        <v>0</v>
      </c>
      <c r="BX297" s="83">
        <f t="shared" si="179"/>
        <v>0</v>
      </c>
      <c r="BY297" s="83">
        <f t="shared" si="179"/>
        <v>0</v>
      </c>
      <c r="BZ297" s="83">
        <f t="shared" si="179"/>
        <v>0</v>
      </c>
      <c r="CA297" s="83">
        <f t="shared" si="179"/>
        <v>0</v>
      </c>
      <c r="CB297" s="83">
        <f t="shared" si="179"/>
        <v>0</v>
      </c>
      <c r="CC297" s="83">
        <f t="shared" si="179"/>
        <v>0</v>
      </c>
      <c r="CD297" s="83">
        <f t="shared" si="179"/>
        <v>0</v>
      </c>
      <c r="CE297" s="83">
        <f t="shared" si="179"/>
        <v>0</v>
      </c>
      <c r="CF297" s="83">
        <f t="shared" si="179"/>
        <v>0</v>
      </c>
      <c r="CG297" s="84">
        <f t="shared" si="179"/>
        <v>0</v>
      </c>
      <c r="CH297" s="58"/>
      <c r="CI297" s="10"/>
      <c r="CJ297" s="11"/>
    </row>
    <row r="298" spans="1:91" s="51" customFormat="1" ht="14.1" customHeight="1" x14ac:dyDescent="0.3">
      <c r="A298" s="52">
        <f t="shared" si="167"/>
        <v>298</v>
      </c>
      <c r="B298" s="67"/>
      <c r="C298" s="67"/>
      <c r="D298" s="67"/>
      <c r="E298" s="67"/>
      <c r="F298" s="85"/>
      <c r="G298" s="69" t="s">
        <v>37</v>
      </c>
      <c r="H298" s="88" t="s">
        <v>173</v>
      </c>
      <c r="I298" s="67"/>
      <c r="J298" s="59">
        <f t="shared" si="174"/>
        <v>0</v>
      </c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90"/>
      <c r="CH298" s="58"/>
      <c r="CI298" s="10"/>
      <c r="CJ298" s="11"/>
    </row>
    <row r="299" spans="1:91" s="51" customFormat="1" ht="14.1" customHeight="1" x14ac:dyDescent="0.3">
      <c r="A299" s="52">
        <f t="shared" si="167"/>
        <v>299</v>
      </c>
      <c r="B299" s="67"/>
      <c r="C299" s="67"/>
      <c r="D299" s="67"/>
      <c r="E299" s="67"/>
      <c r="F299" s="85"/>
      <c r="G299" s="69" t="s">
        <v>50</v>
      </c>
      <c r="H299" s="88" t="s">
        <v>174</v>
      </c>
      <c r="I299" s="67"/>
      <c r="J299" s="59">
        <f t="shared" si="174"/>
        <v>0</v>
      </c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90"/>
      <c r="CH299" s="58"/>
      <c r="CI299" s="10"/>
      <c r="CJ299" s="11"/>
    </row>
    <row r="300" spans="1:91" s="51" customFormat="1" ht="14.1" customHeight="1" x14ac:dyDescent="0.3">
      <c r="A300" s="52">
        <f t="shared" si="167"/>
        <v>300</v>
      </c>
      <c r="B300" s="67"/>
      <c r="C300" s="67"/>
      <c r="D300" s="67"/>
      <c r="E300" s="67"/>
      <c r="F300" s="85"/>
      <c r="G300" s="69" t="s">
        <v>39</v>
      </c>
      <c r="H300" s="88" t="s">
        <v>175</v>
      </c>
      <c r="I300" s="67"/>
      <c r="J300" s="59">
        <f t="shared" si="174"/>
        <v>0</v>
      </c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90"/>
      <c r="CH300" s="58"/>
      <c r="CI300" s="10"/>
      <c r="CJ300" s="11"/>
    </row>
    <row r="301" spans="1:91" s="51" customFormat="1" ht="14.1" customHeight="1" x14ac:dyDescent="0.3">
      <c r="A301" s="52">
        <f t="shared" si="167"/>
        <v>301</v>
      </c>
      <c r="B301" s="67"/>
      <c r="C301" s="67"/>
      <c r="D301" s="67"/>
      <c r="E301" s="67"/>
      <c r="F301" s="85"/>
      <c r="G301" s="69" t="s">
        <v>41</v>
      </c>
      <c r="H301" s="88" t="s">
        <v>176</v>
      </c>
      <c r="I301" s="67"/>
      <c r="J301" s="59">
        <f t="shared" si="174"/>
        <v>0</v>
      </c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90"/>
      <c r="CH301" s="58"/>
      <c r="CI301" s="10"/>
      <c r="CJ301" s="11"/>
      <c r="CM301" s="51">
        <f t="shared" ref="CM301:CM308" si="180">IF(J301&gt;0,1,0)</f>
        <v>0</v>
      </c>
    </row>
    <row r="302" spans="1:91" s="51" customFormat="1" ht="14.1" customHeight="1" x14ac:dyDescent="0.3">
      <c r="A302" s="52">
        <f t="shared" si="167"/>
        <v>302</v>
      </c>
      <c r="B302" s="67"/>
      <c r="C302" s="67"/>
      <c r="D302" s="67"/>
      <c r="E302" s="67"/>
      <c r="F302" s="85"/>
      <c r="G302" s="69" t="s">
        <v>43</v>
      </c>
      <c r="H302" s="88" t="s">
        <v>177</v>
      </c>
      <c r="I302" s="67"/>
      <c r="J302" s="59">
        <f t="shared" si="174"/>
        <v>0</v>
      </c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90"/>
      <c r="CH302" s="58"/>
      <c r="CI302" s="10">
        <f>LEN(H302)</f>
        <v>14</v>
      </c>
      <c r="CJ302" s="11"/>
      <c r="CM302" s="51">
        <f t="shared" si="180"/>
        <v>0</v>
      </c>
    </row>
    <row r="303" spans="1:91" s="51" customFormat="1" ht="14.1" customHeight="1" x14ac:dyDescent="0.3">
      <c r="A303" s="52">
        <f t="shared" si="167"/>
        <v>303</v>
      </c>
      <c r="B303" s="67"/>
      <c r="C303" s="67"/>
      <c r="D303" s="67"/>
      <c r="E303" s="67"/>
      <c r="F303" s="85"/>
      <c r="G303" s="69" t="s">
        <v>45</v>
      </c>
      <c r="H303" s="88" t="s">
        <v>178</v>
      </c>
      <c r="I303" s="67"/>
      <c r="J303" s="59">
        <f t="shared" si="174"/>
        <v>0</v>
      </c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90"/>
      <c r="CH303" s="58"/>
      <c r="CI303" s="10">
        <f>LEN(H303)</f>
        <v>14</v>
      </c>
      <c r="CJ303" s="11"/>
      <c r="CM303" s="51">
        <f t="shared" si="180"/>
        <v>0</v>
      </c>
    </row>
    <row r="304" spans="1:91" s="51" customFormat="1" ht="14.1" customHeight="1" x14ac:dyDescent="0.3">
      <c r="A304" s="52">
        <f t="shared" si="167"/>
        <v>304</v>
      </c>
      <c r="B304" s="67"/>
      <c r="C304" s="67"/>
      <c r="D304" s="67"/>
      <c r="E304" s="67"/>
      <c r="F304" s="85" t="s">
        <v>71</v>
      </c>
      <c r="G304" s="69" t="s">
        <v>181</v>
      </c>
      <c r="H304" s="88"/>
      <c r="I304" s="67"/>
      <c r="J304" s="59">
        <f t="shared" si="174"/>
        <v>0</v>
      </c>
      <c r="K304" s="83">
        <f>SUM(K305:K308)</f>
        <v>0</v>
      </c>
      <c r="L304" s="83">
        <f t="shared" ref="L304:CG304" si="181">SUM(L305:L308)</f>
        <v>0</v>
      </c>
      <c r="M304" s="83">
        <f t="shared" si="181"/>
        <v>0</v>
      </c>
      <c r="N304" s="83">
        <f t="shared" si="181"/>
        <v>0</v>
      </c>
      <c r="O304" s="83">
        <f t="shared" si="181"/>
        <v>0</v>
      </c>
      <c r="P304" s="83">
        <f t="shared" si="181"/>
        <v>0</v>
      </c>
      <c r="Q304" s="83">
        <f t="shared" si="181"/>
        <v>0</v>
      </c>
      <c r="R304" s="83">
        <f t="shared" si="181"/>
        <v>0</v>
      </c>
      <c r="S304" s="83">
        <f t="shared" si="181"/>
        <v>0</v>
      </c>
      <c r="T304" s="83">
        <f t="shared" si="181"/>
        <v>0</v>
      </c>
      <c r="U304" s="83">
        <f t="shared" si="181"/>
        <v>0</v>
      </c>
      <c r="V304" s="83">
        <f t="shared" si="181"/>
        <v>0</v>
      </c>
      <c r="W304" s="83">
        <f t="shared" si="181"/>
        <v>0</v>
      </c>
      <c r="X304" s="83">
        <f t="shared" si="181"/>
        <v>0</v>
      </c>
      <c r="Y304" s="83">
        <f t="shared" si="181"/>
        <v>0</v>
      </c>
      <c r="Z304" s="83">
        <f t="shared" si="181"/>
        <v>0</v>
      </c>
      <c r="AA304" s="83">
        <f t="shared" si="181"/>
        <v>0</v>
      </c>
      <c r="AB304" s="83">
        <f t="shared" si="181"/>
        <v>0</v>
      </c>
      <c r="AC304" s="83">
        <f t="shared" si="181"/>
        <v>0</v>
      </c>
      <c r="AD304" s="83">
        <f t="shared" si="181"/>
        <v>0</v>
      </c>
      <c r="AE304" s="83">
        <f t="shared" si="181"/>
        <v>0</v>
      </c>
      <c r="AF304" s="83">
        <f t="shared" si="181"/>
        <v>0</v>
      </c>
      <c r="AG304" s="83">
        <f t="shared" si="181"/>
        <v>0</v>
      </c>
      <c r="AH304" s="83">
        <f t="shared" si="181"/>
        <v>0</v>
      </c>
      <c r="AI304" s="83">
        <f t="shared" si="181"/>
        <v>0</v>
      </c>
      <c r="AJ304" s="83">
        <f t="shared" si="181"/>
        <v>0</v>
      </c>
      <c r="AK304" s="83">
        <f t="shared" si="181"/>
        <v>0</v>
      </c>
      <c r="AL304" s="83">
        <f t="shared" si="181"/>
        <v>0</v>
      </c>
      <c r="AM304" s="83">
        <f t="shared" si="181"/>
        <v>0</v>
      </c>
      <c r="AN304" s="83">
        <f t="shared" si="181"/>
        <v>0</v>
      </c>
      <c r="AO304" s="83">
        <f t="shared" si="181"/>
        <v>0</v>
      </c>
      <c r="AP304" s="83">
        <f t="shared" si="181"/>
        <v>0</v>
      </c>
      <c r="AQ304" s="83">
        <f t="shared" si="181"/>
        <v>0</v>
      </c>
      <c r="AR304" s="83">
        <f t="shared" si="181"/>
        <v>0</v>
      </c>
      <c r="AS304" s="83">
        <f t="shared" si="181"/>
        <v>0</v>
      </c>
      <c r="AT304" s="83">
        <f t="shared" si="181"/>
        <v>0</v>
      </c>
      <c r="AU304" s="83">
        <f t="shared" si="181"/>
        <v>0</v>
      </c>
      <c r="AV304" s="83">
        <f t="shared" si="181"/>
        <v>0</v>
      </c>
      <c r="AW304" s="83">
        <f t="shared" si="181"/>
        <v>0</v>
      </c>
      <c r="AX304" s="83">
        <f t="shared" si="181"/>
        <v>0</v>
      </c>
      <c r="AY304" s="83">
        <f t="shared" si="181"/>
        <v>0</v>
      </c>
      <c r="AZ304" s="83">
        <f t="shared" si="181"/>
        <v>0</v>
      </c>
      <c r="BA304" s="83">
        <f t="shared" si="181"/>
        <v>0</v>
      </c>
      <c r="BB304" s="83">
        <f t="shared" si="181"/>
        <v>0</v>
      </c>
      <c r="BC304" s="83">
        <f t="shared" si="181"/>
        <v>0</v>
      </c>
      <c r="BD304" s="83">
        <f t="shared" si="181"/>
        <v>0</v>
      </c>
      <c r="BE304" s="83">
        <f t="shared" si="181"/>
        <v>0</v>
      </c>
      <c r="BF304" s="83">
        <f t="shared" si="181"/>
        <v>0</v>
      </c>
      <c r="BG304" s="83">
        <f t="shared" si="181"/>
        <v>0</v>
      </c>
      <c r="BH304" s="83">
        <f t="shared" si="181"/>
        <v>0</v>
      </c>
      <c r="BI304" s="83">
        <f t="shared" si="181"/>
        <v>0</v>
      </c>
      <c r="BJ304" s="83">
        <f t="shared" si="181"/>
        <v>0</v>
      </c>
      <c r="BK304" s="83">
        <f t="shared" si="181"/>
        <v>0</v>
      </c>
      <c r="BL304" s="83">
        <f t="shared" si="181"/>
        <v>0</v>
      </c>
      <c r="BM304" s="83">
        <f t="shared" si="181"/>
        <v>0</v>
      </c>
      <c r="BN304" s="83">
        <f t="shared" si="181"/>
        <v>0</v>
      </c>
      <c r="BO304" s="83">
        <f t="shared" si="181"/>
        <v>0</v>
      </c>
      <c r="BP304" s="83">
        <f t="shared" si="181"/>
        <v>0</v>
      </c>
      <c r="BQ304" s="83">
        <f t="shared" si="181"/>
        <v>0</v>
      </c>
      <c r="BR304" s="83">
        <f t="shared" si="181"/>
        <v>0</v>
      </c>
      <c r="BS304" s="83">
        <f t="shared" si="181"/>
        <v>0</v>
      </c>
      <c r="BT304" s="83">
        <f t="shared" si="181"/>
        <v>0</v>
      </c>
      <c r="BU304" s="83">
        <f t="shared" si="181"/>
        <v>0</v>
      </c>
      <c r="BV304" s="83">
        <f t="shared" si="181"/>
        <v>0</v>
      </c>
      <c r="BW304" s="83">
        <f t="shared" si="181"/>
        <v>0</v>
      </c>
      <c r="BX304" s="83">
        <f t="shared" si="181"/>
        <v>0</v>
      </c>
      <c r="BY304" s="83">
        <f t="shared" si="181"/>
        <v>0</v>
      </c>
      <c r="BZ304" s="83">
        <f t="shared" si="181"/>
        <v>0</v>
      </c>
      <c r="CA304" s="83">
        <f t="shared" si="181"/>
        <v>0</v>
      </c>
      <c r="CB304" s="83">
        <f t="shared" si="181"/>
        <v>0</v>
      </c>
      <c r="CC304" s="83">
        <f t="shared" si="181"/>
        <v>0</v>
      </c>
      <c r="CD304" s="83">
        <f t="shared" si="181"/>
        <v>0</v>
      </c>
      <c r="CE304" s="83">
        <f t="shared" si="181"/>
        <v>0</v>
      </c>
      <c r="CF304" s="83">
        <f t="shared" si="181"/>
        <v>0</v>
      </c>
      <c r="CG304" s="84">
        <f t="shared" si="181"/>
        <v>0</v>
      </c>
      <c r="CH304" s="58"/>
      <c r="CI304" s="10">
        <f>LEN(H304)</f>
        <v>0</v>
      </c>
      <c r="CJ304" s="11"/>
      <c r="CM304" s="51">
        <f t="shared" si="180"/>
        <v>0</v>
      </c>
    </row>
    <row r="305" spans="1:91" s="51" customFormat="1" ht="14.1" customHeight="1" x14ac:dyDescent="0.3">
      <c r="A305" s="52">
        <f t="shared" si="167"/>
        <v>305</v>
      </c>
      <c r="B305" s="67"/>
      <c r="C305" s="67"/>
      <c r="D305" s="67"/>
      <c r="E305" s="67"/>
      <c r="F305" s="85"/>
      <c r="G305" s="69" t="s">
        <v>37</v>
      </c>
      <c r="H305" s="88" t="str">
        <f>'[1]טופס 106 חודשי'!$H$305</f>
        <v>שכבת חוב (Tranch) בדירוג AA- ומעלה</v>
      </c>
      <c r="I305" s="67"/>
      <c r="J305" s="59">
        <f t="shared" si="174"/>
        <v>0</v>
      </c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90"/>
      <c r="CH305" s="58"/>
      <c r="CI305" s="10">
        <f>LEN(H305)</f>
        <v>34</v>
      </c>
      <c r="CJ305" s="11"/>
      <c r="CM305" s="51">
        <f t="shared" si="180"/>
        <v>0</v>
      </c>
    </row>
    <row r="306" spans="1:91" s="51" customFormat="1" ht="14.1" customHeight="1" x14ac:dyDescent="0.3">
      <c r="A306" s="52">
        <f t="shared" si="167"/>
        <v>306</v>
      </c>
      <c r="B306" s="67"/>
      <c r="C306" s="67"/>
      <c r="D306" s="67"/>
      <c r="E306" s="67"/>
      <c r="F306" s="85"/>
      <c r="G306" s="69" t="s">
        <v>50</v>
      </c>
      <c r="H306" s="88" t="str">
        <f>'[1]טופס 106 חודשי'!$H$306</f>
        <v xml:space="preserve">שכבת חוב (Tranch) בדירוג BBB- ועד A+ </v>
      </c>
      <c r="I306" s="67"/>
      <c r="J306" s="59">
        <f t="shared" si="174"/>
        <v>0</v>
      </c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90"/>
      <c r="CH306" s="58"/>
      <c r="CI306" s="10"/>
      <c r="CJ306" s="11"/>
      <c r="CM306" s="51">
        <f t="shared" si="180"/>
        <v>0</v>
      </c>
    </row>
    <row r="307" spans="1:91" s="51" customFormat="1" ht="14.1" customHeight="1" x14ac:dyDescent="0.3">
      <c r="A307" s="52">
        <f t="shared" si="167"/>
        <v>307</v>
      </c>
      <c r="B307" s="67"/>
      <c r="C307" s="67"/>
      <c r="D307" s="67"/>
      <c r="E307" s="67"/>
      <c r="F307" s="85"/>
      <c r="G307" s="69" t="s">
        <v>39</v>
      </c>
      <c r="H307" s="88" t="str">
        <f>'[1]טופס 106 חודשי'!$H$307</f>
        <v>שכבת חוב (Tranch) בדירוג BB ומטה</v>
      </c>
      <c r="I307" s="67"/>
      <c r="J307" s="59">
        <f t="shared" si="174"/>
        <v>0</v>
      </c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90"/>
      <c r="CH307" s="58"/>
      <c r="CI307" s="10"/>
      <c r="CJ307" s="11"/>
      <c r="CM307" s="51">
        <f t="shared" si="180"/>
        <v>0</v>
      </c>
    </row>
    <row r="308" spans="1:91" s="51" customFormat="1" ht="14.1" customHeight="1" x14ac:dyDescent="0.3">
      <c r="A308" s="52">
        <f t="shared" si="167"/>
        <v>308</v>
      </c>
      <c r="B308" s="67"/>
      <c r="C308" s="67"/>
      <c r="D308" s="67"/>
      <c r="E308" s="67"/>
      <c r="F308" s="85"/>
      <c r="G308" s="69" t="s">
        <v>41</v>
      </c>
      <c r="H308" s="88" t="str">
        <f>'[1]טופס 106 חודשי'!$H$308</f>
        <v>שכבת הון (Equity Tranch)</v>
      </c>
      <c r="I308" s="67"/>
      <c r="J308" s="59">
        <f t="shared" si="174"/>
        <v>0</v>
      </c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90"/>
      <c r="CH308" s="58"/>
      <c r="CI308" s="10"/>
      <c r="CJ308" s="11"/>
      <c r="CM308" s="51">
        <f t="shared" si="180"/>
        <v>0</v>
      </c>
    </row>
    <row r="309" spans="1:91" ht="14.1" customHeight="1" x14ac:dyDescent="0.3">
      <c r="A309" s="52">
        <f t="shared" si="167"/>
        <v>309</v>
      </c>
      <c r="B309" s="67"/>
      <c r="C309" s="67"/>
      <c r="D309" s="67"/>
      <c r="E309" s="67"/>
      <c r="F309" s="82" t="s">
        <v>48</v>
      </c>
      <c r="G309" s="67"/>
      <c r="H309" s="67"/>
      <c r="I309" s="67"/>
      <c r="J309" s="114">
        <f t="shared" si="174"/>
        <v>0</v>
      </c>
      <c r="K309" s="115">
        <f>SUM(K310:K335)/2</f>
        <v>0</v>
      </c>
      <c r="L309" s="115">
        <f t="shared" ref="L309:CG309" si="182">SUM(L310:L335)/2</f>
        <v>0</v>
      </c>
      <c r="M309" s="115">
        <f t="shared" si="182"/>
        <v>0</v>
      </c>
      <c r="N309" s="115">
        <f t="shared" si="182"/>
        <v>0</v>
      </c>
      <c r="O309" s="115">
        <f t="shared" si="182"/>
        <v>0</v>
      </c>
      <c r="P309" s="115">
        <f t="shared" si="182"/>
        <v>0</v>
      </c>
      <c r="Q309" s="115">
        <f t="shared" si="182"/>
        <v>0</v>
      </c>
      <c r="R309" s="115">
        <f t="shared" si="182"/>
        <v>0</v>
      </c>
      <c r="S309" s="115">
        <f t="shared" si="182"/>
        <v>0</v>
      </c>
      <c r="T309" s="115">
        <f t="shared" si="182"/>
        <v>0</v>
      </c>
      <c r="U309" s="115">
        <f t="shared" si="182"/>
        <v>0</v>
      </c>
      <c r="V309" s="115">
        <f t="shared" si="182"/>
        <v>0</v>
      </c>
      <c r="W309" s="115">
        <f t="shared" si="182"/>
        <v>0</v>
      </c>
      <c r="X309" s="115">
        <f t="shared" si="182"/>
        <v>0</v>
      </c>
      <c r="Y309" s="115">
        <f t="shared" si="182"/>
        <v>0</v>
      </c>
      <c r="Z309" s="115">
        <f t="shared" si="182"/>
        <v>0</v>
      </c>
      <c r="AA309" s="115">
        <f t="shared" si="182"/>
        <v>0</v>
      </c>
      <c r="AB309" s="115">
        <f t="shared" si="182"/>
        <v>0</v>
      </c>
      <c r="AC309" s="115">
        <f t="shared" si="182"/>
        <v>0</v>
      </c>
      <c r="AD309" s="115">
        <f t="shared" si="182"/>
        <v>0</v>
      </c>
      <c r="AE309" s="115">
        <f t="shared" si="182"/>
        <v>0</v>
      </c>
      <c r="AF309" s="115">
        <f t="shared" si="182"/>
        <v>0</v>
      </c>
      <c r="AG309" s="115">
        <f t="shared" si="182"/>
        <v>0</v>
      </c>
      <c r="AH309" s="115">
        <f t="shared" si="182"/>
        <v>0</v>
      </c>
      <c r="AI309" s="115">
        <f t="shared" si="182"/>
        <v>0</v>
      </c>
      <c r="AJ309" s="115">
        <f t="shared" si="182"/>
        <v>0</v>
      </c>
      <c r="AK309" s="115">
        <f t="shared" si="182"/>
        <v>0</v>
      </c>
      <c r="AL309" s="115">
        <f t="shared" si="182"/>
        <v>0</v>
      </c>
      <c r="AM309" s="115">
        <f t="shared" si="182"/>
        <v>0</v>
      </c>
      <c r="AN309" s="115">
        <f t="shared" si="182"/>
        <v>0</v>
      </c>
      <c r="AO309" s="115">
        <f t="shared" si="182"/>
        <v>0</v>
      </c>
      <c r="AP309" s="115">
        <f t="shared" si="182"/>
        <v>0</v>
      </c>
      <c r="AQ309" s="115">
        <f t="shared" si="182"/>
        <v>0</v>
      </c>
      <c r="AR309" s="115">
        <f t="shared" si="182"/>
        <v>0</v>
      </c>
      <c r="AS309" s="115">
        <f t="shared" si="182"/>
        <v>0</v>
      </c>
      <c r="AT309" s="115">
        <f t="shared" si="182"/>
        <v>0</v>
      </c>
      <c r="AU309" s="115">
        <f t="shared" si="182"/>
        <v>0</v>
      </c>
      <c r="AV309" s="115">
        <f t="shared" si="182"/>
        <v>0</v>
      </c>
      <c r="AW309" s="115">
        <f t="shared" si="182"/>
        <v>0</v>
      </c>
      <c r="AX309" s="115">
        <f t="shared" si="182"/>
        <v>0</v>
      </c>
      <c r="AY309" s="115">
        <f t="shared" si="182"/>
        <v>0</v>
      </c>
      <c r="AZ309" s="115">
        <f t="shared" si="182"/>
        <v>0</v>
      </c>
      <c r="BA309" s="115">
        <f t="shared" si="182"/>
        <v>0</v>
      </c>
      <c r="BB309" s="115">
        <f t="shared" si="182"/>
        <v>0</v>
      </c>
      <c r="BC309" s="115">
        <f t="shared" ref="BC309:CF309" si="183">SUM(BC310:BC335)/2</f>
        <v>0</v>
      </c>
      <c r="BD309" s="115">
        <f t="shared" si="183"/>
        <v>0</v>
      </c>
      <c r="BE309" s="115">
        <f t="shared" si="183"/>
        <v>0</v>
      </c>
      <c r="BF309" s="115">
        <f t="shared" si="183"/>
        <v>0</v>
      </c>
      <c r="BG309" s="115">
        <f t="shared" si="183"/>
        <v>0</v>
      </c>
      <c r="BH309" s="115">
        <f t="shared" si="183"/>
        <v>0</v>
      </c>
      <c r="BI309" s="115">
        <f t="shared" si="183"/>
        <v>0</v>
      </c>
      <c r="BJ309" s="115">
        <f t="shared" si="183"/>
        <v>0</v>
      </c>
      <c r="BK309" s="115">
        <f t="shared" si="183"/>
        <v>0</v>
      </c>
      <c r="BL309" s="115">
        <f t="shared" si="183"/>
        <v>0</v>
      </c>
      <c r="BM309" s="115">
        <f t="shared" si="183"/>
        <v>0</v>
      </c>
      <c r="BN309" s="115">
        <f t="shared" si="183"/>
        <v>0</v>
      </c>
      <c r="BO309" s="115">
        <f t="shared" si="183"/>
        <v>0</v>
      </c>
      <c r="BP309" s="115">
        <f t="shared" si="183"/>
        <v>0</v>
      </c>
      <c r="BQ309" s="115">
        <f t="shared" si="183"/>
        <v>0</v>
      </c>
      <c r="BR309" s="115">
        <f t="shared" si="183"/>
        <v>0</v>
      </c>
      <c r="BS309" s="115">
        <f t="shared" si="183"/>
        <v>0</v>
      </c>
      <c r="BT309" s="115">
        <f t="shared" si="183"/>
        <v>0</v>
      </c>
      <c r="BU309" s="115">
        <f t="shared" si="183"/>
        <v>0</v>
      </c>
      <c r="BV309" s="115">
        <f t="shared" si="183"/>
        <v>0</v>
      </c>
      <c r="BW309" s="115">
        <f t="shared" si="183"/>
        <v>0</v>
      </c>
      <c r="BX309" s="115">
        <f t="shared" si="183"/>
        <v>0</v>
      </c>
      <c r="BY309" s="115">
        <f t="shared" si="183"/>
        <v>0</v>
      </c>
      <c r="BZ309" s="115">
        <f t="shared" si="183"/>
        <v>0</v>
      </c>
      <c r="CA309" s="115">
        <f t="shared" si="183"/>
        <v>0</v>
      </c>
      <c r="CB309" s="115">
        <f t="shared" si="183"/>
        <v>0</v>
      </c>
      <c r="CC309" s="115">
        <f t="shared" si="183"/>
        <v>0</v>
      </c>
      <c r="CD309" s="115">
        <f t="shared" si="183"/>
        <v>0</v>
      </c>
      <c r="CE309" s="115">
        <f t="shared" si="183"/>
        <v>0</v>
      </c>
      <c r="CF309" s="115">
        <f t="shared" si="183"/>
        <v>0</v>
      </c>
      <c r="CG309" s="115">
        <f t="shared" si="182"/>
        <v>0</v>
      </c>
      <c r="CH309" s="8"/>
      <c r="CI309" s="19"/>
      <c r="CJ309" s="20"/>
      <c r="CM309" s="51"/>
    </row>
    <row r="310" spans="1:91" ht="14.1" customHeight="1" x14ac:dyDescent="0.3">
      <c r="A310" s="52">
        <f t="shared" si="167"/>
        <v>310</v>
      </c>
      <c r="B310" s="67"/>
      <c r="C310" s="67"/>
      <c r="D310" s="67"/>
      <c r="E310" s="67"/>
      <c r="F310" s="85" t="s">
        <v>35</v>
      </c>
      <c r="G310" s="86" t="s">
        <v>172</v>
      </c>
      <c r="H310" s="67"/>
      <c r="I310" s="67"/>
      <c r="J310" s="59">
        <f t="shared" si="174"/>
        <v>0</v>
      </c>
      <c r="K310" s="83">
        <f>SUM(K311:K316)</f>
        <v>0</v>
      </c>
      <c r="L310" s="83">
        <f t="shared" ref="L310:CG310" si="184">SUM(L311:L316)</f>
        <v>0</v>
      </c>
      <c r="M310" s="83">
        <f t="shared" si="184"/>
        <v>0</v>
      </c>
      <c r="N310" s="83">
        <f t="shared" si="184"/>
        <v>0</v>
      </c>
      <c r="O310" s="83">
        <f t="shared" si="184"/>
        <v>0</v>
      </c>
      <c r="P310" s="83">
        <f t="shared" si="184"/>
        <v>0</v>
      </c>
      <c r="Q310" s="83">
        <f t="shared" si="184"/>
        <v>0</v>
      </c>
      <c r="R310" s="83">
        <f t="shared" si="184"/>
        <v>0</v>
      </c>
      <c r="S310" s="83">
        <f t="shared" si="184"/>
        <v>0</v>
      </c>
      <c r="T310" s="83">
        <f t="shared" si="184"/>
        <v>0</v>
      </c>
      <c r="U310" s="83">
        <f t="shared" si="184"/>
        <v>0</v>
      </c>
      <c r="V310" s="83">
        <f t="shared" si="184"/>
        <v>0</v>
      </c>
      <c r="W310" s="83">
        <f t="shared" si="184"/>
        <v>0</v>
      </c>
      <c r="X310" s="83">
        <f t="shared" si="184"/>
        <v>0</v>
      </c>
      <c r="Y310" s="83">
        <f t="shared" si="184"/>
        <v>0</v>
      </c>
      <c r="Z310" s="83">
        <f t="shared" si="184"/>
        <v>0</v>
      </c>
      <c r="AA310" s="83">
        <f t="shared" si="184"/>
        <v>0</v>
      </c>
      <c r="AB310" s="83">
        <f t="shared" si="184"/>
        <v>0</v>
      </c>
      <c r="AC310" s="83">
        <f t="shared" si="184"/>
        <v>0</v>
      </c>
      <c r="AD310" s="83">
        <f t="shared" si="184"/>
        <v>0</v>
      </c>
      <c r="AE310" s="83">
        <f t="shared" si="184"/>
        <v>0</v>
      </c>
      <c r="AF310" s="83">
        <f t="shared" si="184"/>
        <v>0</v>
      </c>
      <c r="AG310" s="83">
        <f t="shared" si="184"/>
        <v>0</v>
      </c>
      <c r="AH310" s="83">
        <f t="shared" si="184"/>
        <v>0</v>
      </c>
      <c r="AI310" s="83">
        <f t="shared" si="184"/>
        <v>0</v>
      </c>
      <c r="AJ310" s="83">
        <f t="shared" si="184"/>
        <v>0</v>
      </c>
      <c r="AK310" s="83">
        <f t="shared" si="184"/>
        <v>0</v>
      </c>
      <c r="AL310" s="83">
        <f t="shared" si="184"/>
        <v>0</v>
      </c>
      <c r="AM310" s="83">
        <f t="shared" si="184"/>
        <v>0</v>
      </c>
      <c r="AN310" s="83">
        <f t="shared" si="184"/>
        <v>0</v>
      </c>
      <c r="AO310" s="83">
        <f t="shared" si="184"/>
        <v>0</v>
      </c>
      <c r="AP310" s="83">
        <f t="shared" si="184"/>
        <v>0</v>
      </c>
      <c r="AQ310" s="83">
        <f t="shared" si="184"/>
        <v>0</v>
      </c>
      <c r="AR310" s="83">
        <f t="shared" si="184"/>
        <v>0</v>
      </c>
      <c r="AS310" s="83">
        <f t="shared" si="184"/>
        <v>0</v>
      </c>
      <c r="AT310" s="83">
        <f t="shared" si="184"/>
        <v>0</v>
      </c>
      <c r="AU310" s="83">
        <f t="shared" si="184"/>
        <v>0</v>
      </c>
      <c r="AV310" s="83">
        <f t="shared" si="184"/>
        <v>0</v>
      </c>
      <c r="AW310" s="83">
        <f t="shared" si="184"/>
        <v>0</v>
      </c>
      <c r="AX310" s="83">
        <f t="shared" si="184"/>
        <v>0</v>
      </c>
      <c r="AY310" s="83">
        <f t="shared" si="184"/>
        <v>0</v>
      </c>
      <c r="AZ310" s="83">
        <f t="shared" si="184"/>
        <v>0</v>
      </c>
      <c r="BA310" s="83">
        <f t="shared" si="184"/>
        <v>0</v>
      </c>
      <c r="BB310" s="83">
        <f t="shared" si="184"/>
        <v>0</v>
      </c>
      <c r="BC310" s="83">
        <f t="shared" si="184"/>
        <v>0</v>
      </c>
      <c r="BD310" s="83">
        <f t="shared" si="184"/>
        <v>0</v>
      </c>
      <c r="BE310" s="83">
        <f t="shared" si="184"/>
        <v>0</v>
      </c>
      <c r="BF310" s="83">
        <f t="shared" si="184"/>
        <v>0</v>
      </c>
      <c r="BG310" s="83">
        <f t="shared" si="184"/>
        <v>0</v>
      </c>
      <c r="BH310" s="83">
        <f t="shared" si="184"/>
        <v>0</v>
      </c>
      <c r="BI310" s="83">
        <f t="shared" si="184"/>
        <v>0</v>
      </c>
      <c r="BJ310" s="83">
        <f t="shared" si="184"/>
        <v>0</v>
      </c>
      <c r="BK310" s="83">
        <f t="shared" si="184"/>
        <v>0</v>
      </c>
      <c r="BL310" s="83">
        <f t="shared" si="184"/>
        <v>0</v>
      </c>
      <c r="BM310" s="83">
        <f t="shared" si="184"/>
        <v>0</v>
      </c>
      <c r="BN310" s="83">
        <f t="shared" si="184"/>
        <v>0</v>
      </c>
      <c r="BO310" s="83">
        <f t="shared" si="184"/>
        <v>0</v>
      </c>
      <c r="BP310" s="83">
        <f t="shared" si="184"/>
        <v>0</v>
      </c>
      <c r="BQ310" s="83">
        <f t="shared" si="184"/>
        <v>0</v>
      </c>
      <c r="BR310" s="83">
        <f t="shared" si="184"/>
        <v>0</v>
      </c>
      <c r="BS310" s="83">
        <f t="shared" si="184"/>
        <v>0</v>
      </c>
      <c r="BT310" s="83">
        <f t="shared" si="184"/>
        <v>0</v>
      </c>
      <c r="BU310" s="83">
        <f t="shared" si="184"/>
        <v>0</v>
      </c>
      <c r="BV310" s="83">
        <f t="shared" si="184"/>
        <v>0</v>
      </c>
      <c r="BW310" s="83">
        <f t="shared" si="184"/>
        <v>0</v>
      </c>
      <c r="BX310" s="83">
        <f t="shared" si="184"/>
        <v>0</v>
      </c>
      <c r="BY310" s="83">
        <f t="shared" si="184"/>
        <v>0</v>
      </c>
      <c r="BZ310" s="83">
        <f t="shared" si="184"/>
        <v>0</v>
      </c>
      <c r="CA310" s="83">
        <f t="shared" si="184"/>
        <v>0</v>
      </c>
      <c r="CB310" s="83">
        <f t="shared" si="184"/>
        <v>0</v>
      </c>
      <c r="CC310" s="83">
        <f t="shared" si="184"/>
        <v>0</v>
      </c>
      <c r="CD310" s="83">
        <f t="shared" si="184"/>
        <v>0</v>
      </c>
      <c r="CE310" s="83">
        <f t="shared" si="184"/>
        <v>0</v>
      </c>
      <c r="CF310" s="83">
        <f t="shared" si="184"/>
        <v>0</v>
      </c>
      <c r="CG310" s="84">
        <f t="shared" si="184"/>
        <v>0</v>
      </c>
      <c r="CH310" s="8"/>
      <c r="CI310" s="19"/>
      <c r="CJ310" s="20"/>
      <c r="CM310" s="51"/>
    </row>
    <row r="311" spans="1:91" ht="14.1" customHeight="1" x14ac:dyDescent="0.3">
      <c r="A311" s="52">
        <f t="shared" si="167"/>
        <v>311</v>
      </c>
      <c r="B311" s="67"/>
      <c r="C311" s="67"/>
      <c r="D311" s="67"/>
      <c r="E311" s="67"/>
      <c r="F311" s="85"/>
      <c r="G311" s="69" t="s">
        <v>37</v>
      </c>
      <c r="H311" s="88" t="s">
        <v>173</v>
      </c>
      <c r="I311" s="67"/>
      <c r="J311" s="59">
        <f t="shared" si="174"/>
        <v>0</v>
      </c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"/>
      <c r="CI311" s="19"/>
      <c r="CJ311" s="20"/>
      <c r="CM311" s="51"/>
    </row>
    <row r="312" spans="1:91" ht="14.1" customHeight="1" x14ac:dyDescent="0.3">
      <c r="A312" s="52">
        <f t="shared" si="167"/>
        <v>312</v>
      </c>
      <c r="B312" s="67"/>
      <c r="C312" s="67"/>
      <c r="D312" s="67"/>
      <c r="E312" s="67"/>
      <c r="F312" s="85"/>
      <c r="G312" s="69" t="s">
        <v>50</v>
      </c>
      <c r="H312" s="88" t="s">
        <v>174</v>
      </c>
      <c r="I312" s="67"/>
      <c r="J312" s="59">
        <f t="shared" si="174"/>
        <v>0</v>
      </c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"/>
      <c r="CI312" s="19"/>
      <c r="CJ312" s="20"/>
      <c r="CM312" s="51"/>
    </row>
    <row r="313" spans="1:91" ht="14.1" customHeight="1" x14ac:dyDescent="0.3">
      <c r="A313" s="52">
        <f t="shared" si="167"/>
        <v>313</v>
      </c>
      <c r="B313" s="67"/>
      <c r="C313" s="67"/>
      <c r="D313" s="67"/>
      <c r="E313" s="67"/>
      <c r="F313" s="85"/>
      <c r="G313" s="69" t="s">
        <v>39</v>
      </c>
      <c r="H313" s="88" t="s">
        <v>175</v>
      </c>
      <c r="I313" s="67"/>
      <c r="J313" s="59">
        <f t="shared" si="174"/>
        <v>0</v>
      </c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"/>
      <c r="CI313" s="19"/>
      <c r="CJ313" s="20"/>
      <c r="CM313" s="51"/>
    </row>
    <row r="314" spans="1:91" ht="14.1" customHeight="1" x14ac:dyDescent="0.3">
      <c r="A314" s="52">
        <f t="shared" si="167"/>
        <v>314</v>
      </c>
      <c r="B314" s="67"/>
      <c r="C314" s="67"/>
      <c r="D314" s="67"/>
      <c r="E314" s="67"/>
      <c r="F314" s="85"/>
      <c r="G314" s="69" t="s">
        <v>41</v>
      </c>
      <c r="H314" s="88" t="s">
        <v>176</v>
      </c>
      <c r="I314" s="67"/>
      <c r="J314" s="59">
        <f t="shared" si="174"/>
        <v>0</v>
      </c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"/>
      <c r="CI314" s="19"/>
      <c r="CJ314" s="20"/>
      <c r="CM314" s="51"/>
    </row>
    <row r="315" spans="1:91" ht="14.1" customHeight="1" x14ac:dyDescent="0.3">
      <c r="A315" s="52">
        <f t="shared" si="167"/>
        <v>315</v>
      </c>
      <c r="B315" s="67"/>
      <c r="C315" s="67"/>
      <c r="D315" s="67"/>
      <c r="E315" s="67"/>
      <c r="F315" s="74"/>
      <c r="G315" s="69" t="s">
        <v>43</v>
      </c>
      <c r="H315" s="88" t="s">
        <v>177</v>
      </c>
      <c r="I315" s="69"/>
      <c r="J315" s="59">
        <f t="shared" si="174"/>
        <v>0</v>
      </c>
      <c r="K315" s="70"/>
      <c r="L315" s="89"/>
      <c r="M315" s="89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8"/>
      <c r="CI315" s="19"/>
      <c r="CJ315" s="20"/>
      <c r="CM315" s="51"/>
    </row>
    <row r="316" spans="1:91" ht="14.1" customHeight="1" x14ac:dyDescent="0.3">
      <c r="A316" s="52">
        <f t="shared" si="167"/>
        <v>316</v>
      </c>
      <c r="B316" s="67"/>
      <c r="C316" s="67"/>
      <c r="D316" s="67"/>
      <c r="E316" s="67"/>
      <c r="F316" s="74"/>
      <c r="G316" s="69" t="s">
        <v>45</v>
      </c>
      <c r="H316" s="88" t="s">
        <v>178</v>
      </c>
      <c r="I316" s="69"/>
      <c r="J316" s="59">
        <f t="shared" si="174"/>
        <v>0</v>
      </c>
      <c r="K316" s="70"/>
      <c r="L316" s="89"/>
      <c r="M316" s="89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8"/>
      <c r="CI316" s="19"/>
      <c r="CJ316" s="20"/>
      <c r="CM316" s="51"/>
    </row>
    <row r="317" spans="1:91" ht="14.1" customHeight="1" x14ac:dyDescent="0.3">
      <c r="A317" s="52">
        <f t="shared" si="167"/>
        <v>317</v>
      </c>
      <c r="B317" s="67"/>
      <c r="C317" s="67"/>
      <c r="D317" s="67"/>
      <c r="E317" s="67"/>
      <c r="F317" s="85" t="s">
        <v>47</v>
      </c>
      <c r="G317" s="86" t="s">
        <v>179</v>
      </c>
      <c r="H317" s="67"/>
      <c r="I317" s="67"/>
      <c r="J317" s="59">
        <f t="shared" si="174"/>
        <v>0</v>
      </c>
      <c r="K317" s="83">
        <f>SUM(K318:K323)</f>
        <v>0</v>
      </c>
      <c r="L317" s="83">
        <f t="shared" ref="L317:CG317" si="185">SUM(L318:L323)</f>
        <v>0</v>
      </c>
      <c r="M317" s="83">
        <f t="shared" si="185"/>
        <v>0</v>
      </c>
      <c r="N317" s="83">
        <f t="shared" si="185"/>
        <v>0</v>
      </c>
      <c r="O317" s="83">
        <f t="shared" si="185"/>
        <v>0</v>
      </c>
      <c r="P317" s="83">
        <f t="shared" si="185"/>
        <v>0</v>
      </c>
      <c r="Q317" s="83">
        <f t="shared" si="185"/>
        <v>0</v>
      </c>
      <c r="R317" s="83">
        <f t="shared" si="185"/>
        <v>0</v>
      </c>
      <c r="S317" s="83">
        <f t="shared" si="185"/>
        <v>0</v>
      </c>
      <c r="T317" s="83">
        <f t="shared" si="185"/>
        <v>0</v>
      </c>
      <c r="U317" s="83">
        <f t="shared" si="185"/>
        <v>0</v>
      </c>
      <c r="V317" s="83">
        <f t="shared" si="185"/>
        <v>0</v>
      </c>
      <c r="W317" s="83">
        <f t="shared" si="185"/>
        <v>0</v>
      </c>
      <c r="X317" s="83">
        <f t="shared" si="185"/>
        <v>0</v>
      </c>
      <c r="Y317" s="83">
        <f t="shared" si="185"/>
        <v>0</v>
      </c>
      <c r="Z317" s="83">
        <f t="shared" si="185"/>
        <v>0</v>
      </c>
      <c r="AA317" s="83">
        <f t="shared" si="185"/>
        <v>0</v>
      </c>
      <c r="AB317" s="83">
        <f t="shared" si="185"/>
        <v>0</v>
      </c>
      <c r="AC317" s="83">
        <f t="shared" si="185"/>
        <v>0</v>
      </c>
      <c r="AD317" s="83">
        <f t="shared" si="185"/>
        <v>0</v>
      </c>
      <c r="AE317" s="83">
        <f t="shared" si="185"/>
        <v>0</v>
      </c>
      <c r="AF317" s="83">
        <f t="shared" si="185"/>
        <v>0</v>
      </c>
      <c r="AG317" s="83">
        <f t="shared" si="185"/>
        <v>0</v>
      </c>
      <c r="AH317" s="83">
        <f t="shared" si="185"/>
        <v>0</v>
      </c>
      <c r="AI317" s="83">
        <f t="shared" si="185"/>
        <v>0</v>
      </c>
      <c r="AJ317" s="83">
        <f t="shared" si="185"/>
        <v>0</v>
      </c>
      <c r="AK317" s="83">
        <f t="shared" si="185"/>
        <v>0</v>
      </c>
      <c r="AL317" s="83">
        <f t="shared" si="185"/>
        <v>0</v>
      </c>
      <c r="AM317" s="83">
        <f t="shared" si="185"/>
        <v>0</v>
      </c>
      <c r="AN317" s="83">
        <f t="shared" si="185"/>
        <v>0</v>
      </c>
      <c r="AO317" s="83">
        <f t="shared" si="185"/>
        <v>0</v>
      </c>
      <c r="AP317" s="83">
        <f t="shared" si="185"/>
        <v>0</v>
      </c>
      <c r="AQ317" s="83">
        <f t="shared" si="185"/>
        <v>0</v>
      </c>
      <c r="AR317" s="83">
        <f t="shared" si="185"/>
        <v>0</v>
      </c>
      <c r="AS317" s="83">
        <f t="shared" si="185"/>
        <v>0</v>
      </c>
      <c r="AT317" s="83">
        <f t="shared" si="185"/>
        <v>0</v>
      </c>
      <c r="AU317" s="83">
        <f t="shared" si="185"/>
        <v>0</v>
      </c>
      <c r="AV317" s="83">
        <f t="shared" si="185"/>
        <v>0</v>
      </c>
      <c r="AW317" s="83">
        <f t="shared" si="185"/>
        <v>0</v>
      </c>
      <c r="AX317" s="83">
        <f t="shared" si="185"/>
        <v>0</v>
      </c>
      <c r="AY317" s="83">
        <f t="shared" si="185"/>
        <v>0</v>
      </c>
      <c r="AZ317" s="83">
        <f t="shared" si="185"/>
        <v>0</v>
      </c>
      <c r="BA317" s="83">
        <f t="shared" si="185"/>
        <v>0</v>
      </c>
      <c r="BB317" s="83">
        <f t="shared" si="185"/>
        <v>0</v>
      </c>
      <c r="BC317" s="83">
        <f t="shared" si="185"/>
        <v>0</v>
      </c>
      <c r="BD317" s="83">
        <f t="shared" si="185"/>
        <v>0</v>
      </c>
      <c r="BE317" s="83">
        <f t="shared" si="185"/>
        <v>0</v>
      </c>
      <c r="BF317" s="83">
        <f t="shared" si="185"/>
        <v>0</v>
      </c>
      <c r="BG317" s="83">
        <f t="shared" si="185"/>
        <v>0</v>
      </c>
      <c r="BH317" s="83">
        <f t="shared" si="185"/>
        <v>0</v>
      </c>
      <c r="BI317" s="83">
        <f t="shared" si="185"/>
        <v>0</v>
      </c>
      <c r="BJ317" s="83">
        <f t="shared" si="185"/>
        <v>0</v>
      </c>
      <c r="BK317" s="83">
        <f t="shared" si="185"/>
        <v>0</v>
      </c>
      <c r="BL317" s="83">
        <f t="shared" si="185"/>
        <v>0</v>
      </c>
      <c r="BM317" s="83">
        <f t="shared" si="185"/>
        <v>0</v>
      </c>
      <c r="BN317" s="83">
        <f t="shared" si="185"/>
        <v>0</v>
      </c>
      <c r="BO317" s="83">
        <f t="shared" si="185"/>
        <v>0</v>
      </c>
      <c r="BP317" s="83">
        <f t="shared" si="185"/>
        <v>0</v>
      </c>
      <c r="BQ317" s="83">
        <f t="shared" si="185"/>
        <v>0</v>
      </c>
      <c r="BR317" s="83">
        <f t="shared" si="185"/>
        <v>0</v>
      </c>
      <c r="BS317" s="83">
        <f t="shared" si="185"/>
        <v>0</v>
      </c>
      <c r="BT317" s="83">
        <f t="shared" si="185"/>
        <v>0</v>
      </c>
      <c r="BU317" s="83">
        <f t="shared" si="185"/>
        <v>0</v>
      </c>
      <c r="BV317" s="83">
        <f t="shared" si="185"/>
        <v>0</v>
      </c>
      <c r="BW317" s="83">
        <f t="shared" si="185"/>
        <v>0</v>
      </c>
      <c r="BX317" s="83">
        <f t="shared" si="185"/>
        <v>0</v>
      </c>
      <c r="BY317" s="83">
        <f t="shared" si="185"/>
        <v>0</v>
      </c>
      <c r="BZ317" s="83">
        <f t="shared" si="185"/>
        <v>0</v>
      </c>
      <c r="CA317" s="83">
        <f t="shared" si="185"/>
        <v>0</v>
      </c>
      <c r="CB317" s="83">
        <f t="shared" si="185"/>
        <v>0</v>
      </c>
      <c r="CC317" s="83">
        <f t="shared" si="185"/>
        <v>0</v>
      </c>
      <c r="CD317" s="83">
        <f t="shared" si="185"/>
        <v>0</v>
      </c>
      <c r="CE317" s="83">
        <f t="shared" si="185"/>
        <v>0</v>
      </c>
      <c r="CF317" s="83">
        <f t="shared" si="185"/>
        <v>0</v>
      </c>
      <c r="CG317" s="84">
        <f t="shared" si="185"/>
        <v>0</v>
      </c>
      <c r="CH317" s="8"/>
      <c r="CI317" s="19"/>
      <c r="CJ317" s="20"/>
      <c r="CM317" s="51"/>
    </row>
    <row r="318" spans="1:91" ht="14.1" customHeight="1" x14ac:dyDescent="0.3">
      <c r="A318" s="52">
        <f t="shared" si="167"/>
        <v>318</v>
      </c>
      <c r="B318" s="67"/>
      <c r="C318" s="67"/>
      <c r="D318" s="67"/>
      <c r="E318" s="67"/>
      <c r="F318" s="85"/>
      <c r="G318" s="69" t="s">
        <v>37</v>
      </c>
      <c r="H318" s="88" t="s">
        <v>173</v>
      </c>
      <c r="I318" s="67"/>
      <c r="J318" s="59">
        <f t="shared" si="174"/>
        <v>0</v>
      </c>
      <c r="K318" s="70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"/>
      <c r="CI318" s="19"/>
      <c r="CJ318" s="20"/>
      <c r="CM318" s="51"/>
    </row>
    <row r="319" spans="1:91" ht="14.1" customHeight="1" x14ac:dyDescent="0.3">
      <c r="A319" s="52">
        <f t="shared" si="167"/>
        <v>319</v>
      </c>
      <c r="B319" s="67"/>
      <c r="C319" s="67"/>
      <c r="D319" s="67"/>
      <c r="E319" s="67"/>
      <c r="F319" s="85"/>
      <c r="G319" s="69" t="s">
        <v>50</v>
      </c>
      <c r="H319" s="88" t="s">
        <v>174</v>
      </c>
      <c r="I319" s="67"/>
      <c r="J319" s="59">
        <f t="shared" si="174"/>
        <v>0</v>
      </c>
      <c r="K319" s="70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"/>
      <c r="CI319" s="19"/>
      <c r="CJ319" s="20"/>
      <c r="CM319" s="51"/>
    </row>
    <row r="320" spans="1:91" ht="14.1" customHeight="1" x14ac:dyDescent="0.3">
      <c r="A320" s="52">
        <f t="shared" si="167"/>
        <v>320</v>
      </c>
      <c r="B320" s="67"/>
      <c r="C320" s="67"/>
      <c r="D320" s="67"/>
      <c r="E320" s="67"/>
      <c r="F320" s="85"/>
      <c r="G320" s="69" t="s">
        <v>39</v>
      </c>
      <c r="H320" s="88" t="s">
        <v>175</v>
      </c>
      <c r="I320" s="67"/>
      <c r="J320" s="59">
        <f t="shared" si="174"/>
        <v>0</v>
      </c>
      <c r="K320" s="70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"/>
      <c r="CI320" s="19"/>
      <c r="CJ320" s="20"/>
      <c r="CM320" s="51"/>
    </row>
    <row r="321" spans="1:91" ht="14.1" customHeight="1" x14ac:dyDescent="0.3">
      <c r="A321" s="52">
        <f t="shared" si="167"/>
        <v>321</v>
      </c>
      <c r="B321" s="67"/>
      <c r="C321" s="67"/>
      <c r="D321" s="67"/>
      <c r="E321" s="67"/>
      <c r="F321" s="85"/>
      <c r="G321" s="69" t="s">
        <v>41</v>
      </c>
      <c r="H321" s="88" t="s">
        <v>176</v>
      </c>
      <c r="I321" s="67"/>
      <c r="J321" s="59">
        <f t="shared" si="174"/>
        <v>0</v>
      </c>
      <c r="K321" s="70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"/>
      <c r="CI321" s="19"/>
      <c r="CJ321" s="20"/>
      <c r="CM321" s="51"/>
    </row>
    <row r="322" spans="1:91" ht="14.1" customHeight="1" x14ac:dyDescent="0.3">
      <c r="A322" s="52">
        <f t="shared" si="167"/>
        <v>322</v>
      </c>
      <c r="B322" s="67"/>
      <c r="C322" s="67"/>
      <c r="D322" s="67"/>
      <c r="E322" s="67"/>
      <c r="F322" s="85"/>
      <c r="G322" s="69" t="s">
        <v>43</v>
      </c>
      <c r="H322" s="88" t="s">
        <v>177</v>
      </c>
      <c r="I322" s="69"/>
      <c r="J322" s="59">
        <f t="shared" si="174"/>
        <v>0</v>
      </c>
      <c r="K322" s="70"/>
      <c r="L322" s="89"/>
      <c r="M322" s="89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8"/>
      <c r="CI322" s="19"/>
      <c r="CJ322" s="20"/>
      <c r="CM322" s="51"/>
    </row>
    <row r="323" spans="1:91" ht="14.1" customHeight="1" x14ac:dyDescent="0.3">
      <c r="A323" s="52">
        <f t="shared" si="167"/>
        <v>323</v>
      </c>
      <c r="B323" s="67"/>
      <c r="C323" s="67"/>
      <c r="D323" s="67"/>
      <c r="E323" s="67"/>
      <c r="F323" s="74"/>
      <c r="G323" s="69" t="s">
        <v>45</v>
      </c>
      <c r="H323" s="88" t="s">
        <v>178</v>
      </c>
      <c r="I323" s="69"/>
      <c r="J323" s="59">
        <f t="shared" si="174"/>
        <v>0</v>
      </c>
      <c r="K323" s="70"/>
      <c r="L323" s="89"/>
      <c r="M323" s="89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8"/>
      <c r="CI323" s="19"/>
      <c r="CJ323" s="20"/>
      <c r="CM323" s="51"/>
    </row>
    <row r="324" spans="1:91" ht="14.1" customHeight="1" x14ac:dyDescent="0.3">
      <c r="A324" s="52">
        <f t="shared" si="167"/>
        <v>324</v>
      </c>
      <c r="B324" s="67"/>
      <c r="C324" s="67"/>
      <c r="D324" s="67"/>
      <c r="E324" s="67"/>
      <c r="F324" s="85" t="s">
        <v>69</v>
      </c>
      <c r="G324" s="86" t="s">
        <v>180</v>
      </c>
      <c r="H324" s="67"/>
      <c r="I324" s="67"/>
      <c r="J324" s="59">
        <f t="shared" si="174"/>
        <v>0</v>
      </c>
      <c r="K324" s="83">
        <f>SUM(K325:K330)</f>
        <v>0</v>
      </c>
      <c r="L324" s="83">
        <f t="shared" ref="L324:CG324" si="186">SUM(L325:L330)</f>
        <v>0</v>
      </c>
      <c r="M324" s="83">
        <f t="shared" si="186"/>
        <v>0</v>
      </c>
      <c r="N324" s="83">
        <f t="shared" si="186"/>
        <v>0</v>
      </c>
      <c r="O324" s="83">
        <f t="shared" si="186"/>
        <v>0</v>
      </c>
      <c r="P324" s="83">
        <f t="shared" si="186"/>
        <v>0</v>
      </c>
      <c r="Q324" s="83">
        <f t="shared" si="186"/>
        <v>0</v>
      </c>
      <c r="R324" s="83">
        <f t="shared" si="186"/>
        <v>0</v>
      </c>
      <c r="S324" s="83">
        <f t="shared" si="186"/>
        <v>0</v>
      </c>
      <c r="T324" s="83">
        <f t="shared" si="186"/>
        <v>0</v>
      </c>
      <c r="U324" s="83">
        <f t="shared" si="186"/>
        <v>0</v>
      </c>
      <c r="V324" s="83">
        <f t="shared" si="186"/>
        <v>0</v>
      </c>
      <c r="W324" s="83">
        <f t="shared" si="186"/>
        <v>0</v>
      </c>
      <c r="X324" s="83">
        <f t="shared" si="186"/>
        <v>0</v>
      </c>
      <c r="Y324" s="83">
        <f t="shared" si="186"/>
        <v>0</v>
      </c>
      <c r="Z324" s="83">
        <f t="shared" si="186"/>
        <v>0</v>
      </c>
      <c r="AA324" s="83">
        <f t="shared" si="186"/>
        <v>0</v>
      </c>
      <c r="AB324" s="83">
        <f t="shared" si="186"/>
        <v>0</v>
      </c>
      <c r="AC324" s="83">
        <f t="shared" si="186"/>
        <v>0</v>
      </c>
      <c r="AD324" s="83">
        <f t="shared" si="186"/>
        <v>0</v>
      </c>
      <c r="AE324" s="83">
        <f t="shared" si="186"/>
        <v>0</v>
      </c>
      <c r="AF324" s="83">
        <f t="shared" si="186"/>
        <v>0</v>
      </c>
      <c r="AG324" s="83">
        <f t="shared" si="186"/>
        <v>0</v>
      </c>
      <c r="AH324" s="83">
        <f t="shared" si="186"/>
        <v>0</v>
      </c>
      <c r="AI324" s="83">
        <f t="shared" si="186"/>
        <v>0</v>
      </c>
      <c r="AJ324" s="83">
        <f t="shared" si="186"/>
        <v>0</v>
      </c>
      <c r="AK324" s="83">
        <f t="shared" si="186"/>
        <v>0</v>
      </c>
      <c r="AL324" s="83">
        <f t="shared" si="186"/>
        <v>0</v>
      </c>
      <c r="AM324" s="83">
        <f t="shared" si="186"/>
        <v>0</v>
      </c>
      <c r="AN324" s="83">
        <f t="shared" si="186"/>
        <v>0</v>
      </c>
      <c r="AO324" s="83">
        <f t="shared" si="186"/>
        <v>0</v>
      </c>
      <c r="AP324" s="83">
        <f t="shared" si="186"/>
        <v>0</v>
      </c>
      <c r="AQ324" s="83">
        <f t="shared" si="186"/>
        <v>0</v>
      </c>
      <c r="AR324" s="83">
        <f t="shared" si="186"/>
        <v>0</v>
      </c>
      <c r="AS324" s="83">
        <f t="shared" si="186"/>
        <v>0</v>
      </c>
      <c r="AT324" s="83">
        <f t="shared" si="186"/>
        <v>0</v>
      </c>
      <c r="AU324" s="83">
        <f t="shared" si="186"/>
        <v>0</v>
      </c>
      <c r="AV324" s="83">
        <f t="shared" si="186"/>
        <v>0</v>
      </c>
      <c r="AW324" s="83">
        <f t="shared" si="186"/>
        <v>0</v>
      </c>
      <c r="AX324" s="83">
        <f t="shared" si="186"/>
        <v>0</v>
      </c>
      <c r="AY324" s="83">
        <f t="shared" si="186"/>
        <v>0</v>
      </c>
      <c r="AZ324" s="83">
        <f t="shared" si="186"/>
        <v>0</v>
      </c>
      <c r="BA324" s="83">
        <f t="shared" si="186"/>
        <v>0</v>
      </c>
      <c r="BB324" s="83">
        <f t="shared" si="186"/>
        <v>0</v>
      </c>
      <c r="BC324" s="83">
        <f t="shared" si="186"/>
        <v>0</v>
      </c>
      <c r="BD324" s="83">
        <f t="shared" si="186"/>
        <v>0</v>
      </c>
      <c r="BE324" s="83">
        <f t="shared" si="186"/>
        <v>0</v>
      </c>
      <c r="BF324" s="83">
        <f t="shared" si="186"/>
        <v>0</v>
      </c>
      <c r="BG324" s="83">
        <f t="shared" si="186"/>
        <v>0</v>
      </c>
      <c r="BH324" s="83">
        <f t="shared" si="186"/>
        <v>0</v>
      </c>
      <c r="BI324" s="83">
        <f t="shared" si="186"/>
        <v>0</v>
      </c>
      <c r="BJ324" s="83">
        <f t="shared" si="186"/>
        <v>0</v>
      </c>
      <c r="BK324" s="83">
        <f t="shared" si="186"/>
        <v>0</v>
      </c>
      <c r="BL324" s="83">
        <f t="shared" si="186"/>
        <v>0</v>
      </c>
      <c r="BM324" s="83">
        <f t="shared" si="186"/>
        <v>0</v>
      </c>
      <c r="BN324" s="83">
        <f t="shared" si="186"/>
        <v>0</v>
      </c>
      <c r="BO324" s="83">
        <f t="shared" si="186"/>
        <v>0</v>
      </c>
      <c r="BP324" s="83">
        <f t="shared" si="186"/>
        <v>0</v>
      </c>
      <c r="BQ324" s="83">
        <f t="shared" si="186"/>
        <v>0</v>
      </c>
      <c r="BR324" s="83">
        <f t="shared" si="186"/>
        <v>0</v>
      </c>
      <c r="BS324" s="83">
        <f t="shared" si="186"/>
        <v>0</v>
      </c>
      <c r="BT324" s="83">
        <f t="shared" si="186"/>
        <v>0</v>
      </c>
      <c r="BU324" s="83">
        <f t="shared" si="186"/>
        <v>0</v>
      </c>
      <c r="BV324" s="83">
        <f t="shared" si="186"/>
        <v>0</v>
      </c>
      <c r="BW324" s="83">
        <f t="shared" si="186"/>
        <v>0</v>
      </c>
      <c r="BX324" s="83">
        <f t="shared" si="186"/>
        <v>0</v>
      </c>
      <c r="BY324" s="83">
        <f t="shared" si="186"/>
        <v>0</v>
      </c>
      <c r="BZ324" s="83">
        <f t="shared" si="186"/>
        <v>0</v>
      </c>
      <c r="CA324" s="83">
        <f t="shared" si="186"/>
        <v>0</v>
      </c>
      <c r="CB324" s="83">
        <f t="shared" si="186"/>
        <v>0</v>
      </c>
      <c r="CC324" s="83">
        <f t="shared" si="186"/>
        <v>0</v>
      </c>
      <c r="CD324" s="83">
        <f t="shared" si="186"/>
        <v>0</v>
      </c>
      <c r="CE324" s="83">
        <f t="shared" si="186"/>
        <v>0</v>
      </c>
      <c r="CF324" s="83">
        <f t="shared" si="186"/>
        <v>0</v>
      </c>
      <c r="CG324" s="84">
        <f t="shared" si="186"/>
        <v>0</v>
      </c>
      <c r="CH324" s="8"/>
      <c r="CI324" s="19"/>
      <c r="CJ324" s="20"/>
      <c r="CM324" s="51"/>
    </row>
    <row r="325" spans="1:91" ht="14.1" customHeight="1" x14ac:dyDescent="0.3">
      <c r="A325" s="52">
        <f t="shared" si="167"/>
        <v>325</v>
      </c>
      <c r="B325" s="67"/>
      <c r="C325" s="67"/>
      <c r="D325" s="67"/>
      <c r="E325" s="67"/>
      <c r="F325" s="85"/>
      <c r="G325" s="69" t="s">
        <v>37</v>
      </c>
      <c r="H325" s="88" t="s">
        <v>173</v>
      </c>
      <c r="I325" s="67"/>
      <c r="J325" s="59">
        <f t="shared" si="174"/>
        <v>0</v>
      </c>
      <c r="K325" s="70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"/>
      <c r="CI325" s="19"/>
      <c r="CJ325" s="20"/>
      <c r="CM325" s="51"/>
    </row>
    <row r="326" spans="1:91" ht="14.1" customHeight="1" x14ac:dyDescent="0.3">
      <c r="A326" s="52">
        <f t="shared" si="167"/>
        <v>326</v>
      </c>
      <c r="B326" s="67"/>
      <c r="C326" s="67"/>
      <c r="D326" s="67"/>
      <c r="E326" s="67"/>
      <c r="F326" s="85"/>
      <c r="G326" s="69" t="s">
        <v>50</v>
      </c>
      <c r="H326" s="88" t="s">
        <v>174</v>
      </c>
      <c r="I326" s="67"/>
      <c r="J326" s="59">
        <f t="shared" si="174"/>
        <v>0</v>
      </c>
      <c r="K326" s="70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"/>
      <c r="CI326" s="19"/>
      <c r="CJ326" s="20"/>
      <c r="CM326" s="51"/>
    </row>
    <row r="327" spans="1:91" ht="14.1" customHeight="1" x14ac:dyDescent="0.3">
      <c r="A327" s="52">
        <f t="shared" si="167"/>
        <v>327</v>
      </c>
      <c r="B327" s="67"/>
      <c r="C327" s="67"/>
      <c r="D327" s="67"/>
      <c r="E327" s="67"/>
      <c r="F327" s="85"/>
      <c r="G327" s="69" t="s">
        <v>39</v>
      </c>
      <c r="H327" s="88" t="s">
        <v>175</v>
      </c>
      <c r="I327" s="67"/>
      <c r="J327" s="59">
        <f t="shared" si="174"/>
        <v>0</v>
      </c>
      <c r="K327" s="70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"/>
      <c r="CI327" s="19"/>
      <c r="CJ327" s="20"/>
      <c r="CM327" s="51"/>
    </row>
    <row r="328" spans="1:91" ht="14.1" customHeight="1" x14ac:dyDescent="0.3">
      <c r="A328" s="52">
        <f t="shared" si="167"/>
        <v>328</v>
      </c>
      <c r="B328" s="67"/>
      <c r="C328" s="67"/>
      <c r="D328" s="67"/>
      <c r="E328" s="67"/>
      <c r="F328" s="85"/>
      <c r="G328" s="69" t="s">
        <v>41</v>
      </c>
      <c r="H328" s="88" t="s">
        <v>176</v>
      </c>
      <c r="I328" s="67"/>
      <c r="J328" s="59">
        <f t="shared" si="174"/>
        <v>0</v>
      </c>
      <c r="K328" s="70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"/>
      <c r="CI328" s="19"/>
      <c r="CJ328" s="20"/>
      <c r="CM328" s="51"/>
    </row>
    <row r="329" spans="1:91" ht="14.1" customHeight="1" x14ac:dyDescent="0.3">
      <c r="A329" s="52">
        <f t="shared" si="167"/>
        <v>329</v>
      </c>
      <c r="B329" s="67"/>
      <c r="C329" s="67"/>
      <c r="D329" s="67"/>
      <c r="E329" s="67"/>
      <c r="F329" s="74"/>
      <c r="G329" s="69" t="s">
        <v>43</v>
      </c>
      <c r="H329" s="88" t="s">
        <v>177</v>
      </c>
      <c r="I329" s="69"/>
      <c r="J329" s="59">
        <f t="shared" si="174"/>
        <v>0</v>
      </c>
      <c r="K329" s="70"/>
      <c r="L329" s="89"/>
      <c r="M329" s="89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8"/>
      <c r="CI329" s="19"/>
      <c r="CJ329" s="20"/>
      <c r="CM329" s="51"/>
    </row>
    <row r="330" spans="1:91" ht="14.1" customHeight="1" x14ac:dyDescent="0.3">
      <c r="A330" s="52">
        <f t="shared" si="167"/>
        <v>330</v>
      </c>
      <c r="B330" s="67"/>
      <c r="C330" s="67"/>
      <c r="D330" s="67"/>
      <c r="E330" s="67"/>
      <c r="F330" s="74"/>
      <c r="G330" s="69" t="s">
        <v>45</v>
      </c>
      <c r="H330" s="88" t="s">
        <v>178</v>
      </c>
      <c r="I330" s="69"/>
      <c r="J330" s="59">
        <f t="shared" si="174"/>
        <v>0</v>
      </c>
      <c r="K330" s="70"/>
      <c r="L330" s="89"/>
      <c r="M330" s="89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8"/>
      <c r="CI330" s="19"/>
      <c r="CJ330" s="20"/>
      <c r="CM330" s="51"/>
    </row>
    <row r="331" spans="1:91" ht="14.1" customHeight="1" x14ac:dyDescent="0.3">
      <c r="A331" s="52">
        <f t="shared" ref="A331:A394" si="187">A330+1</f>
        <v>331</v>
      </c>
      <c r="B331" s="67"/>
      <c r="C331" s="67"/>
      <c r="D331" s="67"/>
      <c r="E331" s="67"/>
      <c r="F331" s="85" t="s">
        <v>71</v>
      </c>
      <c r="G331" s="86" t="s">
        <v>181</v>
      </c>
      <c r="H331" s="67"/>
      <c r="I331" s="67"/>
      <c r="J331" s="59">
        <f t="shared" si="174"/>
        <v>0</v>
      </c>
      <c r="K331" s="83">
        <f>SUM(K332:K335)</f>
        <v>0</v>
      </c>
      <c r="L331" s="83">
        <f t="shared" ref="L331:CG331" si="188">SUM(L332:L335)</f>
        <v>0</v>
      </c>
      <c r="M331" s="83">
        <f t="shared" si="188"/>
        <v>0</v>
      </c>
      <c r="N331" s="83">
        <f t="shared" si="188"/>
        <v>0</v>
      </c>
      <c r="O331" s="83">
        <f t="shared" si="188"/>
        <v>0</v>
      </c>
      <c r="P331" s="83">
        <f t="shared" si="188"/>
        <v>0</v>
      </c>
      <c r="Q331" s="83">
        <f t="shared" si="188"/>
        <v>0</v>
      </c>
      <c r="R331" s="83">
        <f t="shared" si="188"/>
        <v>0</v>
      </c>
      <c r="S331" s="83">
        <f t="shared" si="188"/>
        <v>0</v>
      </c>
      <c r="T331" s="83">
        <f t="shared" si="188"/>
        <v>0</v>
      </c>
      <c r="U331" s="83">
        <f t="shared" si="188"/>
        <v>0</v>
      </c>
      <c r="V331" s="83">
        <f t="shared" si="188"/>
        <v>0</v>
      </c>
      <c r="W331" s="83">
        <f t="shared" si="188"/>
        <v>0</v>
      </c>
      <c r="X331" s="83">
        <f t="shared" si="188"/>
        <v>0</v>
      </c>
      <c r="Y331" s="83">
        <f t="shared" si="188"/>
        <v>0</v>
      </c>
      <c r="Z331" s="83">
        <f t="shared" si="188"/>
        <v>0</v>
      </c>
      <c r="AA331" s="83">
        <f t="shared" si="188"/>
        <v>0</v>
      </c>
      <c r="AB331" s="83">
        <f t="shared" si="188"/>
        <v>0</v>
      </c>
      <c r="AC331" s="83">
        <f t="shared" si="188"/>
        <v>0</v>
      </c>
      <c r="AD331" s="83">
        <f t="shared" si="188"/>
        <v>0</v>
      </c>
      <c r="AE331" s="83">
        <f t="shared" si="188"/>
        <v>0</v>
      </c>
      <c r="AF331" s="83">
        <f t="shared" si="188"/>
        <v>0</v>
      </c>
      <c r="AG331" s="83">
        <f t="shared" si="188"/>
        <v>0</v>
      </c>
      <c r="AH331" s="83">
        <f t="shared" si="188"/>
        <v>0</v>
      </c>
      <c r="AI331" s="83">
        <f t="shared" si="188"/>
        <v>0</v>
      </c>
      <c r="AJ331" s="83">
        <f t="shared" si="188"/>
        <v>0</v>
      </c>
      <c r="AK331" s="83">
        <f t="shared" si="188"/>
        <v>0</v>
      </c>
      <c r="AL331" s="83">
        <f t="shared" si="188"/>
        <v>0</v>
      </c>
      <c r="AM331" s="83">
        <f t="shared" si="188"/>
        <v>0</v>
      </c>
      <c r="AN331" s="83">
        <f t="shared" si="188"/>
        <v>0</v>
      </c>
      <c r="AO331" s="83">
        <f t="shared" si="188"/>
        <v>0</v>
      </c>
      <c r="AP331" s="83">
        <f t="shared" si="188"/>
        <v>0</v>
      </c>
      <c r="AQ331" s="83">
        <f t="shared" si="188"/>
        <v>0</v>
      </c>
      <c r="AR331" s="83">
        <f t="shared" si="188"/>
        <v>0</v>
      </c>
      <c r="AS331" s="83">
        <f t="shared" si="188"/>
        <v>0</v>
      </c>
      <c r="AT331" s="83">
        <f t="shared" si="188"/>
        <v>0</v>
      </c>
      <c r="AU331" s="83">
        <f t="shared" si="188"/>
        <v>0</v>
      </c>
      <c r="AV331" s="83">
        <f t="shared" si="188"/>
        <v>0</v>
      </c>
      <c r="AW331" s="83">
        <f t="shared" si="188"/>
        <v>0</v>
      </c>
      <c r="AX331" s="83">
        <f t="shared" si="188"/>
        <v>0</v>
      </c>
      <c r="AY331" s="83">
        <f t="shared" si="188"/>
        <v>0</v>
      </c>
      <c r="AZ331" s="83">
        <f t="shared" si="188"/>
        <v>0</v>
      </c>
      <c r="BA331" s="83">
        <f t="shared" si="188"/>
        <v>0</v>
      </c>
      <c r="BB331" s="83">
        <f t="shared" si="188"/>
        <v>0</v>
      </c>
      <c r="BC331" s="83">
        <f t="shared" si="188"/>
        <v>0</v>
      </c>
      <c r="BD331" s="83">
        <f t="shared" si="188"/>
        <v>0</v>
      </c>
      <c r="BE331" s="83">
        <f t="shared" si="188"/>
        <v>0</v>
      </c>
      <c r="BF331" s="83">
        <f t="shared" si="188"/>
        <v>0</v>
      </c>
      <c r="BG331" s="83">
        <f t="shared" si="188"/>
        <v>0</v>
      </c>
      <c r="BH331" s="83">
        <f t="shared" si="188"/>
        <v>0</v>
      </c>
      <c r="BI331" s="83">
        <f t="shared" si="188"/>
        <v>0</v>
      </c>
      <c r="BJ331" s="83">
        <f t="shared" si="188"/>
        <v>0</v>
      </c>
      <c r="BK331" s="83">
        <f t="shared" si="188"/>
        <v>0</v>
      </c>
      <c r="BL331" s="83">
        <f t="shared" si="188"/>
        <v>0</v>
      </c>
      <c r="BM331" s="83">
        <f t="shared" si="188"/>
        <v>0</v>
      </c>
      <c r="BN331" s="83">
        <f t="shared" si="188"/>
        <v>0</v>
      </c>
      <c r="BO331" s="83">
        <f t="shared" si="188"/>
        <v>0</v>
      </c>
      <c r="BP331" s="83">
        <f t="shared" si="188"/>
        <v>0</v>
      </c>
      <c r="BQ331" s="83">
        <f t="shared" si="188"/>
        <v>0</v>
      </c>
      <c r="BR331" s="83">
        <f t="shared" si="188"/>
        <v>0</v>
      </c>
      <c r="BS331" s="83">
        <f t="shared" si="188"/>
        <v>0</v>
      </c>
      <c r="BT331" s="83">
        <f t="shared" si="188"/>
        <v>0</v>
      </c>
      <c r="BU331" s="83">
        <f t="shared" si="188"/>
        <v>0</v>
      </c>
      <c r="BV331" s="83">
        <f t="shared" si="188"/>
        <v>0</v>
      </c>
      <c r="BW331" s="83">
        <f t="shared" si="188"/>
        <v>0</v>
      </c>
      <c r="BX331" s="83">
        <f t="shared" si="188"/>
        <v>0</v>
      </c>
      <c r="BY331" s="83">
        <f t="shared" si="188"/>
        <v>0</v>
      </c>
      <c r="BZ331" s="83">
        <f t="shared" si="188"/>
        <v>0</v>
      </c>
      <c r="CA331" s="83">
        <f t="shared" si="188"/>
        <v>0</v>
      </c>
      <c r="CB331" s="83">
        <f t="shared" si="188"/>
        <v>0</v>
      </c>
      <c r="CC331" s="83">
        <f t="shared" si="188"/>
        <v>0</v>
      </c>
      <c r="CD331" s="83">
        <f t="shared" si="188"/>
        <v>0</v>
      </c>
      <c r="CE331" s="83">
        <f t="shared" si="188"/>
        <v>0</v>
      </c>
      <c r="CF331" s="83">
        <f t="shared" si="188"/>
        <v>0</v>
      </c>
      <c r="CG331" s="84">
        <f t="shared" si="188"/>
        <v>0</v>
      </c>
      <c r="CH331" s="8"/>
      <c r="CI331" s="19"/>
      <c r="CJ331" s="20"/>
      <c r="CM331" s="51"/>
    </row>
    <row r="332" spans="1:91" ht="14.1" customHeight="1" x14ac:dyDescent="0.3">
      <c r="A332" s="52">
        <f t="shared" si="187"/>
        <v>332</v>
      </c>
      <c r="B332" s="67"/>
      <c r="C332" s="67"/>
      <c r="D332" s="67"/>
      <c r="E332" s="67"/>
      <c r="F332" s="85"/>
      <c r="G332" s="69" t="s">
        <v>37</v>
      </c>
      <c r="H332" s="88" t="str">
        <f>'[1]טופס 106 חודשי'!$H$305</f>
        <v>שכבת חוב (Tranch) בדירוג AA- ומעלה</v>
      </c>
      <c r="I332" s="67"/>
      <c r="J332" s="59">
        <f t="shared" si="174"/>
        <v>0</v>
      </c>
      <c r="K332" s="70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"/>
      <c r="CI332" s="19"/>
      <c r="CJ332" s="20"/>
      <c r="CM332" s="51"/>
    </row>
    <row r="333" spans="1:91" ht="14.1" customHeight="1" x14ac:dyDescent="0.3">
      <c r="A333" s="52">
        <f t="shared" si="187"/>
        <v>333</v>
      </c>
      <c r="B333" s="67"/>
      <c r="C333" s="67"/>
      <c r="D333" s="67"/>
      <c r="E333" s="67"/>
      <c r="F333" s="85"/>
      <c r="G333" s="69" t="s">
        <v>50</v>
      </c>
      <c r="H333" s="88" t="str">
        <f>'[1]טופס 106 חודשי'!$H$306</f>
        <v xml:space="preserve">שכבת חוב (Tranch) בדירוג BBB- ועד A+ </v>
      </c>
      <c r="I333" s="67"/>
      <c r="J333" s="59">
        <f t="shared" si="174"/>
        <v>0</v>
      </c>
      <c r="K333" s="70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"/>
      <c r="CI333" s="19"/>
      <c r="CJ333" s="20"/>
      <c r="CM333" s="51"/>
    </row>
    <row r="334" spans="1:91" ht="14.1" customHeight="1" x14ac:dyDescent="0.3">
      <c r="A334" s="52">
        <f t="shared" si="187"/>
        <v>334</v>
      </c>
      <c r="B334" s="67"/>
      <c r="C334" s="67"/>
      <c r="D334" s="67"/>
      <c r="E334" s="67"/>
      <c r="F334" s="85"/>
      <c r="G334" s="69" t="s">
        <v>39</v>
      </c>
      <c r="H334" s="88" t="str">
        <f>'[1]טופס 106 חודשי'!$H$307</f>
        <v>שכבת חוב (Tranch) בדירוג BB ומטה</v>
      </c>
      <c r="I334" s="67"/>
      <c r="J334" s="59">
        <f t="shared" si="174"/>
        <v>0</v>
      </c>
      <c r="K334" s="70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"/>
      <c r="CI334" s="19"/>
      <c r="CJ334" s="20"/>
      <c r="CM334" s="51"/>
    </row>
    <row r="335" spans="1:91" ht="14.1" customHeight="1" x14ac:dyDescent="0.3">
      <c r="A335" s="52">
        <f t="shared" si="187"/>
        <v>335</v>
      </c>
      <c r="B335" s="67"/>
      <c r="C335" s="67"/>
      <c r="D335" s="67"/>
      <c r="E335" s="67"/>
      <c r="F335" s="85"/>
      <c r="G335" s="69" t="s">
        <v>41</v>
      </c>
      <c r="H335" s="88" t="str">
        <f>'[1]טופס 106 חודשי'!$H$308</f>
        <v>שכבת הון (Equity Tranch)</v>
      </c>
      <c r="I335" s="67"/>
      <c r="J335" s="59">
        <f t="shared" si="174"/>
        <v>0</v>
      </c>
      <c r="K335" s="70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"/>
      <c r="CI335" s="19"/>
      <c r="CJ335" s="20"/>
      <c r="CM335" s="51"/>
    </row>
    <row r="336" spans="1:91" s="51" customFormat="1" ht="14.1" customHeight="1" x14ac:dyDescent="0.3">
      <c r="A336" s="52">
        <f t="shared" si="187"/>
        <v>336</v>
      </c>
      <c r="B336" s="67"/>
      <c r="C336" s="67"/>
      <c r="D336" s="67"/>
      <c r="E336" s="67" t="s">
        <v>17</v>
      </c>
      <c r="F336" s="92" t="s">
        <v>30</v>
      </c>
      <c r="G336" s="67"/>
      <c r="H336" s="67"/>
      <c r="I336" s="67"/>
      <c r="J336" s="59">
        <f t="shared" ref="J336:J363" si="189">SUM(K336:CG336)</f>
        <v>0</v>
      </c>
      <c r="K336" s="60">
        <f>SUM(K337,K364)</f>
        <v>0</v>
      </c>
      <c r="L336" s="60">
        <f t="shared" ref="L336:CG336" si="190">SUM(L337,L364)</f>
        <v>0</v>
      </c>
      <c r="M336" s="60">
        <f t="shared" si="190"/>
        <v>0</v>
      </c>
      <c r="N336" s="60">
        <f t="shared" si="190"/>
        <v>0</v>
      </c>
      <c r="O336" s="60">
        <f t="shared" si="190"/>
        <v>0</v>
      </c>
      <c r="P336" s="60">
        <f t="shared" si="190"/>
        <v>0</v>
      </c>
      <c r="Q336" s="60">
        <f t="shared" si="190"/>
        <v>0</v>
      </c>
      <c r="R336" s="60">
        <f t="shared" si="190"/>
        <v>0</v>
      </c>
      <c r="S336" s="60">
        <f t="shared" si="190"/>
        <v>0</v>
      </c>
      <c r="T336" s="60">
        <f t="shared" si="190"/>
        <v>0</v>
      </c>
      <c r="U336" s="60">
        <f t="shared" si="190"/>
        <v>0</v>
      </c>
      <c r="V336" s="60">
        <f t="shared" si="190"/>
        <v>0</v>
      </c>
      <c r="W336" s="60">
        <f t="shared" si="190"/>
        <v>0</v>
      </c>
      <c r="X336" s="60">
        <f t="shared" si="190"/>
        <v>0</v>
      </c>
      <c r="Y336" s="60">
        <f t="shared" si="190"/>
        <v>0</v>
      </c>
      <c r="Z336" s="60">
        <f t="shared" si="190"/>
        <v>0</v>
      </c>
      <c r="AA336" s="60">
        <f t="shared" si="190"/>
        <v>0</v>
      </c>
      <c r="AB336" s="60">
        <f t="shared" si="190"/>
        <v>0</v>
      </c>
      <c r="AC336" s="60">
        <f t="shared" si="190"/>
        <v>0</v>
      </c>
      <c r="AD336" s="60">
        <f t="shared" si="190"/>
        <v>0</v>
      </c>
      <c r="AE336" s="60">
        <f t="shared" si="190"/>
        <v>0</v>
      </c>
      <c r="AF336" s="60">
        <f t="shared" si="190"/>
        <v>0</v>
      </c>
      <c r="AG336" s="60">
        <f t="shared" si="190"/>
        <v>0</v>
      </c>
      <c r="AH336" s="60">
        <f t="shared" si="190"/>
        <v>0</v>
      </c>
      <c r="AI336" s="60">
        <f t="shared" si="190"/>
        <v>0</v>
      </c>
      <c r="AJ336" s="60">
        <f t="shared" si="190"/>
        <v>0</v>
      </c>
      <c r="AK336" s="60">
        <f t="shared" si="190"/>
        <v>0</v>
      </c>
      <c r="AL336" s="60">
        <f t="shared" si="190"/>
        <v>0</v>
      </c>
      <c r="AM336" s="60">
        <f t="shared" si="190"/>
        <v>0</v>
      </c>
      <c r="AN336" s="60">
        <f t="shared" si="190"/>
        <v>0</v>
      </c>
      <c r="AO336" s="60">
        <f t="shared" si="190"/>
        <v>0</v>
      </c>
      <c r="AP336" s="60">
        <f t="shared" si="190"/>
        <v>0</v>
      </c>
      <c r="AQ336" s="60">
        <f t="shared" si="190"/>
        <v>0</v>
      </c>
      <c r="AR336" s="60">
        <f t="shared" si="190"/>
        <v>0</v>
      </c>
      <c r="AS336" s="60">
        <f t="shared" si="190"/>
        <v>0</v>
      </c>
      <c r="AT336" s="60">
        <f t="shared" si="190"/>
        <v>0</v>
      </c>
      <c r="AU336" s="60">
        <f t="shared" si="190"/>
        <v>0</v>
      </c>
      <c r="AV336" s="60">
        <f t="shared" si="190"/>
        <v>0</v>
      </c>
      <c r="AW336" s="60">
        <f t="shared" si="190"/>
        <v>0</v>
      </c>
      <c r="AX336" s="60">
        <f t="shared" si="190"/>
        <v>0</v>
      </c>
      <c r="AY336" s="60">
        <f t="shared" si="190"/>
        <v>0</v>
      </c>
      <c r="AZ336" s="60">
        <f t="shared" si="190"/>
        <v>0</v>
      </c>
      <c r="BA336" s="60">
        <f t="shared" si="190"/>
        <v>0</v>
      </c>
      <c r="BB336" s="60">
        <f t="shared" si="190"/>
        <v>0</v>
      </c>
      <c r="BC336" s="60">
        <f t="shared" si="190"/>
        <v>0</v>
      </c>
      <c r="BD336" s="60">
        <f t="shared" si="190"/>
        <v>0</v>
      </c>
      <c r="BE336" s="60">
        <f t="shared" si="190"/>
        <v>0</v>
      </c>
      <c r="BF336" s="60">
        <f t="shared" si="190"/>
        <v>0</v>
      </c>
      <c r="BG336" s="60">
        <f t="shared" si="190"/>
        <v>0</v>
      </c>
      <c r="BH336" s="60">
        <f t="shared" si="190"/>
        <v>0</v>
      </c>
      <c r="BI336" s="60">
        <f t="shared" si="190"/>
        <v>0</v>
      </c>
      <c r="BJ336" s="60">
        <f t="shared" si="190"/>
        <v>0</v>
      </c>
      <c r="BK336" s="60">
        <f t="shared" si="190"/>
        <v>0</v>
      </c>
      <c r="BL336" s="60">
        <f t="shared" si="190"/>
        <v>0</v>
      </c>
      <c r="BM336" s="60">
        <f t="shared" si="190"/>
        <v>0</v>
      </c>
      <c r="BN336" s="60">
        <f t="shared" si="190"/>
        <v>0</v>
      </c>
      <c r="BO336" s="60">
        <f t="shared" si="190"/>
        <v>0</v>
      </c>
      <c r="BP336" s="60">
        <f t="shared" si="190"/>
        <v>0</v>
      </c>
      <c r="BQ336" s="60">
        <f t="shared" si="190"/>
        <v>0</v>
      </c>
      <c r="BR336" s="60">
        <f t="shared" si="190"/>
        <v>0</v>
      </c>
      <c r="BS336" s="60">
        <f t="shared" si="190"/>
        <v>0</v>
      </c>
      <c r="BT336" s="60">
        <f t="shared" si="190"/>
        <v>0</v>
      </c>
      <c r="BU336" s="60">
        <f t="shared" si="190"/>
        <v>0</v>
      </c>
      <c r="BV336" s="60">
        <f t="shared" si="190"/>
        <v>0</v>
      </c>
      <c r="BW336" s="60">
        <f t="shared" si="190"/>
        <v>0</v>
      </c>
      <c r="BX336" s="60">
        <f t="shared" si="190"/>
        <v>0</v>
      </c>
      <c r="BY336" s="60">
        <f t="shared" si="190"/>
        <v>0</v>
      </c>
      <c r="BZ336" s="60">
        <f t="shared" si="190"/>
        <v>0</v>
      </c>
      <c r="CA336" s="60">
        <f t="shared" si="190"/>
        <v>0</v>
      </c>
      <c r="CB336" s="60">
        <f t="shared" si="190"/>
        <v>0</v>
      </c>
      <c r="CC336" s="60">
        <f t="shared" si="190"/>
        <v>0</v>
      </c>
      <c r="CD336" s="60">
        <f t="shared" si="190"/>
        <v>0</v>
      </c>
      <c r="CE336" s="60">
        <f t="shared" si="190"/>
        <v>0</v>
      </c>
      <c r="CF336" s="60">
        <f t="shared" si="190"/>
        <v>0</v>
      </c>
      <c r="CG336" s="60">
        <f t="shared" si="190"/>
        <v>0</v>
      </c>
      <c r="CH336" s="58"/>
      <c r="CI336" s="10"/>
      <c r="CJ336" s="11"/>
      <c r="CM336" s="51">
        <f>IF(J336&gt;0,1,0)</f>
        <v>0</v>
      </c>
    </row>
    <row r="337" spans="1:91" s="51" customFormat="1" ht="14.1" customHeight="1" x14ac:dyDescent="0.3">
      <c r="A337" s="52">
        <f t="shared" si="187"/>
        <v>337</v>
      </c>
      <c r="B337" s="67"/>
      <c r="C337" s="67"/>
      <c r="D337" s="67"/>
      <c r="E337" s="67"/>
      <c r="F337" s="85" t="s">
        <v>36</v>
      </c>
      <c r="G337" s="69"/>
      <c r="H337" s="88"/>
      <c r="I337" s="67"/>
      <c r="J337" s="59">
        <f t="shared" si="189"/>
        <v>0</v>
      </c>
      <c r="K337" s="83">
        <f t="shared" ref="K337:CG337" si="191">SUM(K338:K363)/2</f>
        <v>0</v>
      </c>
      <c r="L337" s="83">
        <f t="shared" si="191"/>
        <v>0</v>
      </c>
      <c r="M337" s="83">
        <f t="shared" si="191"/>
        <v>0</v>
      </c>
      <c r="N337" s="83">
        <f t="shared" si="191"/>
        <v>0</v>
      </c>
      <c r="O337" s="83">
        <f t="shared" si="191"/>
        <v>0</v>
      </c>
      <c r="P337" s="83">
        <f t="shared" si="191"/>
        <v>0</v>
      </c>
      <c r="Q337" s="83">
        <f t="shared" si="191"/>
        <v>0</v>
      </c>
      <c r="R337" s="83">
        <f t="shared" si="191"/>
        <v>0</v>
      </c>
      <c r="S337" s="83">
        <f t="shared" si="191"/>
        <v>0</v>
      </c>
      <c r="T337" s="83">
        <f t="shared" si="191"/>
        <v>0</v>
      </c>
      <c r="U337" s="83">
        <f t="shared" si="191"/>
        <v>0</v>
      </c>
      <c r="V337" s="83">
        <f t="shared" si="191"/>
        <v>0</v>
      </c>
      <c r="W337" s="83">
        <f t="shared" si="191"/>
        <v>0</v>
      </c>
      <c r="X337" s="83">
        <f t="shared" si="191"/>
        <v>0</v>
      </c>
      <c r="Y337" s="83">
        <f t="shared" si="191"/>
        <v>0</v>
      </c>
      <c r="Z337" s="83">
        <f t="shared" si="191"/>
        <v>0</v>
      </c>
      <c r="AA337" s="83">
        <f t="shared" si="191"/>
        <v>0</v>
      </c>
      <c r="AB337" s="83">
        <f t="shared" si="191"/>
        <v>0</v>
      </c>
      <c r="AC337" s="83">
        <f t="shared" si="191"/>
        <v>0</v>
      </c>
      <c r="AD337" s="83">
        <f t="shared" si="191"/>
        <v>0</v>
      </c>
      <c r="AE337" s="83">
        <f t="shared" si="191"/>
        <v>0</v>
      </c>
      <c r="AF337" s="83">
        <f t="shared" si="191"/>
        <v>0</v>
      </c>
      <c r="AG337" s="83">
        <f t="shared" si="191"/>
        <v>0</v>
      </c>
      <c r="AH337" s="83">
        <f t="shared" si="191"/>
        <v>0</v>
      </c>
      <c r="AI337" s="83">
        <f t="shared" si="191"/>
        <v>0</v>
      </c>
      <c r="AJ337" s="83">
        <f t="shared" si="191"/>
        <v>0</v>
      </c>
      <c r="AK337" s="83">
        <f t="shared" si="191"/>
        <v>0</v>
      </c>
      <c r="AL337" s="83">
        <f t="shared" si="191"/>
        <v>0</v>
      </c>
      <c r="AM337" s="83">
        <f t="shared" si="191"/>
        <v>0</v>
      </c>
      <c r="AN337" s="83">
        <f t="shared" si="191"/>
        <v>0</v>
      </c>
      <c r="AO337" s="83">
        <f t="shared" si="191"/>
        <v>0</v>
      </c>
      <c r="AP337" s="83">
        <f t="shared" si="191"/>
        <v>0</v>
      </c>
      <c r="AQ337" s="83">
        <f t="shared" si="191"/>
        <v>0</v>
      </c>
      <c r="AR337" s="83">
        <f t="shared" si="191"/>
        <v>0</v>
      </c>
      <c r="AS337" s="83">
        <f t="shared" si="191"/>
        <v>0</v>
      </c>
      <c r="AT337" s="83">
        <f t="shared" si="191"/>
        <v>0</v>
      </c>
      <c r="AU337" s="83">
        <f t="shared" si="191"/>
        <v>0</v>
      </c>
      <c r="AV337" s="83">
        <f t="shared" si="191"/>
        <v>0</v>
      </c>
      <c r="AW337" s="83">
        <f t="shared" si="191"/>
        <v>0</v>
      </c>
      <c r="AX337" s="83">
        <f t="shared" si="191"/>
        <v>0</v>
      </c>
      <c r="AY337" s="83">
        <f t="shared" si="191"/>
        <v>0</v>
      </c>
      <c r="AZ337" s="83">
        <f t="shared" si="191"/>
        <v>0</v>
      </c>
      <c r="BA337" s="83">
        <f t="shared" si="191"/>
        <v>0</v>
      </c>
      <c r="BB337" s="83">
        <f t="shared" si="191"/>
        <v>0</v>
      </c>
      <c r="BC337" s="83">
        <f t="shared" ref="BC337:CA337" si="192">SUM(BC338:BC363)/2</f>
        <v>0</v>
      </c>
      <c r="BD337" s="83">
        <f t="shared" si="192"/>
        <v>0</v>
      </c>
      <c r="BE337" s="83">
        <f t="shared" si="192"/>
        <v>0</v>
      </c>
      <c r="BF337" s="83">
        <f t="shared" si="192"/>
        <v>0</v>
      </c>
      <c r="BG337" s="83">
        <f t="shared" si="192"/>
        <v>0</v>
      </c>
      <c r="BH337" s="83">
        <f t="shared" si="192"/>
        <v>0</v>
      </c>
      <c r="BI337" s="83">
        <f t="shared" si="192"/>
        <v>0</v>
      </c>
      <c r="BJ337" s="83">
        <f t="shared" si="192"/>
        <v>0</v>
      </c>
      <c r="BK337" s="83">
        <f t="shared" si="192"/>
        <v>0</v>
      </c>
      <c r="BL337" s="83">
        <f t="shared" si="192"/>
        <v>0</v>
      </c>
      <c r="BM337" s="83">
        <f t="shared" si="192"/>
        <v>0</v>
      </c>
      <c r="BN337" s="83">
        <f t="shared" si="192"/>
        <v>0</v>
      </c>
      <c r="BO337" s="83">
        <f t="shared" si="192"/>
        <v>0</v>
      </c>
      <c r="BP337" s="83">
        <f t="shared" si="192"/>
        <v>0</v>
      </c>
      <c r="BQ337" s="83">
        <f t="shared" si="192"/>
        <v>0</v>
      </c>
      <c r="BR337" s="83">
        <f t="shared" si="192"/>
        <v>0</v>
      </c>
      <c r="BS337" s="83">
        <f t="shared" si="192"/>
        <v>0</v>
      </c>
      <c r="BT337" s="83">
        <f t="shared" si="192"/>
        <v>0</v>
      </c>
      <c r="BU337" s="83">
        <f t="shared" si="192"/>
        <v>0</v>
      </c>
      <c r="BV337" s="83">
        <f t="shared" si="192"/>
        <v>0</v>
      </c>
      <c r="BW337" s="83">
        <f t="shared" si="192"/>
        <v>0</v>
      </c>
      <c r="BX337" s="83">
        <f t="shared" si="192"/>
        <v>0</v>
      </c>
      <c r="BY337" s="83">
        <f t="shared" si="192"/>
        <v>0</v>
      </c>
      <c r="BZ337" s="83">
        <f t="shared" si="192"/>
        <v>0</v>
      </c>
      <c r="CA337" s="83">
        <f t="shared" si="192"/>
        <v>0</v>
      </c>
      <c r="CB337" s="83">
        <f t="shared" ref="CB337:CF337" si="193">SUM(CB338:CB363)/2</f>
        <v>0</v>
      </c>
      <c r="CC337" s="83">
        <f t="shared" si="193"/>
        <v>0</v>
      </c>
      <c r="CD337" s="83">
        <f t="shared" si="193"/>
        <v>0</v>
      </c>
      <c r="CE337" s="83">
        <f t="shared" si="193"/>
        <v>0</v>
      </c>
      <c r="CF337" s="83">
        <f t="shared" si="193"/>
        <v>0</v>
      </c>
      <c r="CG337" s="84">
        <f t="shared" si="191"/>
        <v>0</v>
      </c>
      <c r="CH337" s="58"/>
      <c r="CI337" s="10"/>
      <c r="CJ337" s="11"/>
    </row>
    <row r="338" spans="1:91" s="51" customFormat="1" ht="14.1" customHeight="1" x14ac:dyDescent="0.3">
      <c r="A338" s="52">
        <f t="shared" si="187"/>
        <v>338</v>
      </c>
      <c r="B338" s="67"/>
      <c r="C338" s="67"/>
      <c r="D338" s="67"/>
      <c r="E338" s="67"/>
      <c r="F338" s="85" t="s">
        <v>35</v>
      </c>
      <c r="G338" s="69" t="s">
        <v>172</v>
      </c>
      <c r="H338" s="88"/>
      <c r="I338" s="67"/>
      <c r="J338" s="59">
        <f t="shared" si="189"/>
        <v>0</v>
      </c>
      <c r="K338" s="83">
        <f>SUM(K339:K344)</f>
        <v>0</v>
      </c>
      <c r="L338" s="83">
        <f t="shared" ref="L338:CG338" si="194">SUM(L339:L344)</f>
        <v>0</v>
      </c>
      <c r="M338" s="83">
        <f t="shared" si="194"/>
        <v>0</v>
      </c>
      <c r="N338" s="83">
        <f t="shared" si="194"/>
        <v>0</v>
      </c>
      <c r="O338" s="83">
        <f t="shared" si="194"/>
        <v>0</v>
      </c>
      <c r="P338" s="83">
        <f t="shared" si="194"/>
        <v>0</v>
      </c>
      <c r="Q338" s="83">
        <f t="shared" si="194"/>
        <v>0</v>
      </c>
      <c r="R338" s="83">
        <f t="shared" si="194"/>
        <v>0</v>
      </c>
      <c r="S338" s="83">
        <f t="shared" si="194"/>
        <v>0</v>
      </c>
      <c r="T338" s="83">
        <f t="shared" si="194"/>
        <v>0</v>
      </c>
      <c r="U338" s="83">
        <f t="shared" si="194"/>
        <v>0</v>
      </c>
      <c r="V338" s="83">
        <f t="shared" si="194"/>
        <v>0</v>
      </c>
      <c r="W338" s="83">
        <f t="shared" si="194"/>
        <v>0</v>
      </c>
      <c r="X338" s="83">
        <f t="shared" si="194"/>
        <v>0</v>
      </c>
      <c r="Y338" s="83">
        <f t="shared" si="194"/>
        <v>0</v>
      </c>
      <c r="Z338" s="83">
        <f t="shared" si="194"/>
        <v>0</v>
      </c>
      <c r="AA338" s="83">
        <f t="shared" si="194"/>
        <v>0</v>
      </c>
      <c r="AB338" s="83">
        <f t="shared" si="194"/>
        <v>0</v>
      </c>
      <c r="AC338" s="83">
        <f t="shared" si="194"/>
        <v>0</v>
      </c>
      <c r="AD338" s="83">
        <f t="shared" si="194"/>
        <v>0</v>
      </c>
      <c r="AE338" s="83">
        <f t="shared" si="194"/>
        <v>0</v>
      </c>
      <c r="AF338" s="83">
        <f t="shared" si="194"/>
        <v>0</v>
      </c>
      <c r="AG338" s="83">
        <f t="shared" si="194"/>
        <v>0</v>
      </c>
      <c r="AH338" s="83">
        <f t="shared" si="194"/>
        <v>0</v>
      </c>
      <c r="AI338" s="83">
        <f t="shared" si="194"/>
        <v>0</v>
      </c>
      <c r="AJ338" s="83">
        <f t="shared" si="194"/>
        <v>0</v>
      </c>
      <c r="AK338" s="83">
        <f t="shared" si="194"/>
        <v>0</v>
      </c>
      <c r="AL338" s="83">
        <f t="shared" si="194"/>
        <v>0</v>
      </c>
      <c r="AM338" s="83">
        <f t="shared" si="194"/>
        <v>0</v>
      </c>
      <c r="AN338" s="83">
        <f t="shared" si="194"/>
        <v>0</v>
      </c>
      <c r="AO338" s="83">
        <f t="shared" si="194"/>
        <v>0</v>
      </c>
      <c r="AP338" s="83">
        <f t="shared" si="194"/>
        <v>0</v>
      </c>
      <c r="AQ338" s="83">
        <f t="shared" si="194"/>
        <v>0</v>
      </c>
      <c r="AR338" s="83">
        <f t="shared" si="194"/>
        <v>0</v>
      </c>
      <c r="AS338" s="83">
        <f t="shared" si="194"/>
        <v>0</v>
      </c>
      <c r="AT338" s="83">
        <f t="shared" si="194"/>
        <v>0</v>
      </c>
      <c r="AU338" s="83">
        <f t="shared" si="194"/>
        <v>0</v>
      </c>
      <c r="AV338" s="83">
        <f t="shared" si="194"/>
        <v>0</v>
      </c>
      <c r="AW338" s="83">
        <f t="shared" si="194"/>
        <v>0</v>
      </c>
      <c r="AX338" s="83">
        <f t="shared" si="194"/>
        <v>0</v>
      </c>
      <c r="AY338" s="83">
        <f t="shared" si="194"/>
        <v>0</v>
      </c>
      <c r="AZ338" s="83">
        <f t="shared" si="194"/>
        <v>0</v>
      </c>
      <c r="BA338" s="83">
        <f t="shared" si="194"/>
        <v>0</v>
      </c>
      <c r="BB338" s="83">
        <f t="shared" si="194"/>
        <v>0</v>
      </c>
      <c r="BC338" s="83">
        <f t="shared" si="194"/>
        <v>0</v>
      </c>
      <c r="BD338" s="83">
        <f t="shared" si="194"/>
        <v>0</v>
      </c>
      <c r="BE338" s="83">
        <f t="shared" si="194"/>
        <v>0</v>
      </c>
      <c r="BF338" s="83">
        <f t="shared" si="194"/>
        <v>0</v>
      </c>
      <c r="BG338" s="83">
        <f t="shared" si="194"/>
        <v>0</v>
      </c>
      <c r="BH338" s="83">
        <f t="shared" si="194"/>
        <v>0</v>
      </c>
      <c r="BI338" s="83">
        <f t="shared" si="194"/>
        <v>0</v>
      </c>
      <c r="BJ338" s="83">
        <f t="shared" si="194"/>
        <v>0</v>
      </c>
      <c r="BK338" s="83">
        <f t="shared" si="194"/>
        <v>0</v>
      </c>
      <c r="BL338" s="83">
        <f t="shared" si="194"/>
        <v>0</v>
      </c>
      <c r="BM338" s="83">
        <f t="shared" si="194"/>
        <v>0</v>
      </c>
      <c r="BN338" s="83">
        <f t="shared" si="194"/>
        <v>0</v>
      </c>
      <c r="BO338" s="83">
        <f t="shared" si="194"/>
        <v>0</v>
      </c>
      <c r="BP338" s="83">
        <f t="shared" si="194"/>
        <v>0</v>
      </c>
      <c r="BQ338" s="83">
        <f t="shared" si="194"/>
        <v>0</v>
      </c>
      <c r="BR338" s="83">
        <f t="shared" si="194"/>
        <v>0</v>
      </c>
      <c r="BS338" s="83">
        <f t="shared" si="194"/>
        <v>0</v>
      </c>
      <c r="BT338" s="83">
        <f t="shared" si="194"/>
        <v>0</v>
      </c>
      <c r="BU338" s="83">
        <f t="shared" si="194"/>
        <v>0</v>
      </c>
      <c r="BV338" s="83">
        <f t="shared" si="194"/>
        <v>0</v>
      </c>
      <c r="BW338" s="83">
        <f t="shared" si="194"/>
        <v>0</v>
      </c>
      <c r="BX338" s="83">
        <f t="shared" si="194"/>
        <v>0</v>
      </c>
      <c r="BY338" s="83">
        <f t="shared" si="194"/>
        <v>0</v>
      </c>
      <c r="BZ338" s="83">
        <f t="shared" si="194"/>
        <v>0</v>
      </c>
      <c r="CA338" s="83">
        <f t="shared" si="194"/>
        <v>0</v>
      </c>
      <c r="CB338" s="83">
        <f t="shared" si="194"/>
        <v>0</v>
      </c>
      <c r="CC338" s="83">
        <f t="shared" si="194"/>
        <v>0</v>
      </c>
      <c r="CD338" s="83">
        <f t="shared" si="194"/>
        <v>0</v>
      </c>
      <c r="CE338" s="83">
        <f t="shared" si="194"/>
        <v>0</v>
      </c>
      <c r="CF338" s="83">
        <f t="shared" si="194"/>
        <v>0</v>
      </c>
      <c r="CG338" s="84">
        <f t="shared" si="194"/>
        <v>0</v>
      </c>
      <c r="CH338" s="58"/>
      <c r="CI338" s="10"/>
      <c r="CJ338" s="11"/>
      <c r="CM338" s="51">
        <f>IF(J338&gt;0,1,0)</f>
        <v>0</v>
      </c>
    </row>
    <row r="339" spans="1:91" s="51" customFormat="1" ht="14.1" customHeight="1" x14ac:dyDescent="0.3">
      <c r="A339" s="52">
        <f t="shared" si="187"/>
        <v>339</v>
      </c>
      <c r="B339" s="67"/>
      <c r="C339" s="67"/>
      <c r="D339" s="67"/>
      <c r="E339" s="67"/>
      <c r="F339" s="85"/>
      <c r="G339" s="69" t="s">
        <v>37</v>
      </c>
      <c r="H339" s="88" t="s">
        <v>173</v>
      </c>
      <c r="I339" s="67"/>
      <c r="J339" s="59">
        <f t="shared" si="189"/>
        <v>0</v>
      </c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90"/>
      <c r="CH339" s="58"/>
      <c r="CI339" s="10">
        <v>1</v>
      </c>
      <c r="CJ339" s="11"/>
      <c r="CM339" s="51">
        <f>IF(J339&gt;0,1,0)</f>
        <v>0</v>
      </c>
    </row>
    <row r="340" spans="1:91" s="51" customFormat="1" ht="14.1" customHeight="1" x14ac:dyDescent="0.3">
      <c r="A340" s="52">
        <f t="shared" si="187"/>
        <v>340</v>
      </c>
      <c r="B340" s="67"/>
      <c r="C340" s="67"/>
      <c r="D340" s="67"/>
      <c r="E340" s="67"/>
      <c r="F340" s="85"/>
      <c r="G340" s="69" t="s">
        <v>50</v>
      </c>
      <c r="H340" s="88" t="s">
        <v>174</v>
      </c>
      <c r="I340" s="67"/>
      <c r="J340" s="59">
        <f t="shared" si="189"/>
        <v>0</v>
      </c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90"/>
      <c r="CH340" s="58"/>
      <c r="CI340" s="10">
        <v>1</v>
      </c>
      <c r="CJ340" s="11"/>
    </row>
    <row r="341" spans="1:91" s="51" customFormat="1" ht="14.1" customHeight="1" x14ac:dyDescent="0.3">
      <c r="A341" s="52">
        <f t="shared" si="187"/>
        <v>341</v>
      </c>
      <c r="B341" s="67"/>
      <c r="C341" s="67"/>
      <c r="D341" s="67"/>
      <c r="E341" s="67"/>
      <c r="F341" s="85"/>
      <c r="G341" s="69" t="s">
        <v>39</v>
      </c>
      <c r="H341" s="88" t="s">
        <v>175</v>
      </c>
      <c r="I341" s="67"/>
      <c r="J341" s="59">
        <f t="shared" si="189"/>
        <v>0</v>
      </c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90"/>
      <c r="CH341" s="58"/>
      <c r="CI341" s="10"/>
      <c r="CJ341" s="11"/>
      <c r="CM341" s="51">
        <f>IF(J341&gt;0,1,0)</f>
        <v>0</v>
      </c>
    </row>
    <row r="342" spans="1:91" s="51" customFormat="1" ht="14.1" customHeight="1" x14ac:dyDescent="0.3">
      <c r="A342" s="52">
        <f t="shared" si="187"/>
        <v>342</v>
      </c>
      <c r="B342" s="67"/>
      <c r="C342" s="67"/>
      <c r="D342" s="67"/>
      <c r="E342" s="67"/>
      <c r="F342" s="85"/>
      <c r="G342" s="69" t="s">
        <v>41</v>
      </c>
      <c r="H342" s="88" t="s">
        <v>176</v>
      </c>
      <c r="I342" s="67"/>
      <c r="J342" s="59">
        <f t="shared" si="189"/>
        <v>0</v>
      </c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90"/>
      <c r="CH342" s="58"/>
      <c r="CI342" s="10"/>
      <c r="CJ342" s="11"/>
      <c r="CM342" s="51">
        <f>IF(J342&gt;0,1,0)</f>
        <v>0</v>
      </c>
    </row>
    <row r="343" spans="1:91" s="51" customFormat="1" ht="14.1" customHeight="1" x14ac:dyDescent="0.3">
      <c r="A343" s="52">
        <f t="shared" si="187"/>
        <v>343</v>
      </c>
      <c r="B343" s="67"/>
      <c r="C343" s="67"/>
      <c r="D343" s="67"/>
      <c r="E343" s="67"/>
      <c r="F343" s="85"/>
      <c r="G343" s="69" t="s">
        <v>43</v>
      </c>
      <c r="H343" s="88" t="s">
        <v>177</v>
      </c>
      <c r="I343" s="67"/>
      <c r="J343" s="59">
        <f t="shared" si="189"/>
        <v>0</v>
      </c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90"/>
      <c r="CH343" s="58"/>
      <c r="CI343" s="10"/>
      <c r="CJ343" s="11"/>
      <c r="CM343" s="51">
        <f>IF(J343&gt;0,1,0)</f>
        <v>0</v>
      </c>
    </row>
    <row r="344" spans="1:91" s="51" customFormat="1" ht="14.1" customHeight="1" x14ac:dyDescent="0.3">
      <c r="A344" s="52">
        <f t="shared" si="187"/>
        <v>344</v>
      </c>
      <c r="B344" s="67"/>
      <c r="C344" s="67"/>
      <c r="D344" s="67"/>
      <c r="E344" s="67"/>
      <c r="F344" s="85"/>
      <c r="G344" s="69" t="s">
        <v>45</v>
      </c>
      <c r="H344" s="88" t="s">
        <v>178</v>
      </c>
      <c r="I344" s="67"/>
      <c r="J344" s="59">
        <f t="shared" si="189"/>
        <v>0</v>
      </c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90"/>
      <c r="CH344" s="58"/>
      <c r="CI344" s="10">
        <f>LEN(H344)</f>
        <v>14</v>
      </c>
      <c r="CJ344" s="11"/>
      <c r="CM344" s="51">
        <f>IF(J344&gt;0,1,0)</f>
        <v>0</v>
      </c>
    </row>
    <row r="345" spans="1:91" s="51" customFormat="1" ht="14.1" customHeight="1" x14ac:dyDescent="0.3">
      <c r="A345" s="52">
        <f t="shared" si="187"/>
        <v>345</v>
      </c>
      <c r="B345" s="67"/>
      <c r="C345" s="67"/>
      <c r="D345" s="67"/>
      <c r="E345" s="67"/>
      <c r="F345" s="85" t="s">
        <v>47</v>
      </c>
      <c r="G345" s="69" t="s">
        <v>179</v>
      </c>
      <c r="H345" s="88"/>
      <c r="I345" s="67"/>
      <c r="J345" s="59">
        <f t="shared" si="189"/>
        <v>0</v>
      </c>
      <c r="K345" s="83">
        <f>SUM(K346:K351)</f>
        <v>0</v>
      </c>
      <c r="L345" s="83">
        <f t="shared" ref="L345:CG345" si="195">SUM(L346:L351)</f>
        <v>0</v>
      </c>
      <c r="M345" s="83">
        <f t="shared" si="195"/>
        <v>0</v>
      </c>
      <c r="N345" s="83">
        <f t="shared" si="195"/>
        <v>0</v>
      </c>
      <c r="O345" s="83">
        <f t="shared" si="195"/>
        <v>0</v>
      </c>
      <c r="P345" s="83">
        <f t="shared" si="195"/>
        <v>0</v>
      </c>
      <c r="Q345" s="83">
        <f t="shared" si="195"/>
        <v>0</v>
      </c>
      <c r="R345" s="83">
        <f t="shared" si="195"/>
        <v>0</v>
      </c>
      <c r="S345" s="83">
        <f t="shared" si="195"/>
        <v>0</v>
      </c>
      <c r="T345" s="83">
        <f t="shared" si="195"/>
        <v>0</v>
      </c>
      <c r="U345" s="83">
        <f t="shared" si="195"/>
        <v>0</v>
      </c>
      <c r="V345" s="83">
        <f t="shared" si="195"/>
        <v>0</v>
      </c>
      <c r="W345" s="83">
        <f t="shared" si="195"/>
        <v>0</v>
      </c>
      <c r="X345" s="83">
        <f t="shared" si="195"/>
        <v>0</v>
      </c>
      <c r="Y345" s="83">
        <f t="shared" si="195"/>
        <v>0</v>
      </c>
      <c r="Z345" s="83">
        <f t="shared" si="195"/>
        <v>0</v>
      </c>
      <c r="AA345" s="83">
        <f t="shared" si="195"/>
        <v>0</v>
      </c>
      <c r="AB345" s="83">
        <f t="shared" si="195"/>
        <v>0</v>
      </c>
      <c r="AC345" s="83">
        <f t="shared" si="195"/>
        <v>0</v>
      </c>
      <c r="AD345" s="83">
        <f t="shared" si="195"/>
        <v>0</v>
      </c>
      <c r="AE345" s="83">
        <f t="shared" si="195"/>
        <v>0</v>
      </c>
      <c r="AF345" s="83">
        <f t="shared" si="195"/>
        <v>0</v>
      </c>
      <c r="AG345" s="83">
        <f t="shared" si="195"/>
        <v>0</v>
      </c>
      <c r="AH345" s="83">
        <f t="shared" si="195"/>
        <v>0</v>
      </c>
      <c r="AI345" s="83">
        <f t="shared" si="195"/>
        <v>0</v>
      </c>
      <c r="AJ345" s="83">
        <f t="shared" si="195"/>
        <v>0</v>
      </c>
      <c r="AK345" s="83">
        <f t="shared" si="195"/>
        <v>0</v>
      </c>
      <c r="AL345" s="83">
        <f t="shared" si="195"/>
        <v>0</v>
      </c>
      <c r="AM345" s="83">
        <f t="shared" si="195"/>
        <v>0</v>
      </c>
      <c r="AN345" s="83">
        <f t="shared" si="195"/>
        <v>0</v>
      </c>
      <c r="AO345" s="83">
        <f t="shared" si="195"/>
        <v>0</v>
      </c>
      <c r="AP345" s="83">
        <f t="shared" si="195"/>
        <v>0</v>
      </c>
      <c r="AQ345" s="83">
        <f t="shared" si="195"/>
        <v>0</v>
      </c>
      <c r="AR345" s="83">
        <f t="shared" si="195"/>
        <v>0</v>
      </c>
      <c r="AS345" s="83">
        <f t="shared" si="195"/>
        <v>0</v>
      </c>
      <c r="AT345" s="83">
        <f t="shared" si="195"/>
        <v>0</v>
      </c>
      <c r="AU345" s="83">
        <f t="shared" si="195"/>
        <v>0</v>
      </c>
      <c r="AV345" s="83">
        <f t="shared" si="195"/>
        <v>0</v>
      </c>
      <c r="AW345" s="83">
        <f t="shared" si="195"/>
        <v>0</v>
      </c>
      <c r="AX345" s="83">
        <f t="shared" si="195"/>
        <v>0</v>
      </c>
      <c r="AY345" s="83">
        <f t="shared" si="195"/>
        <v>0</v>
      </c>
      <c r="AZ345" s="83">
        <f t="shared" si="195"/>
        <v>0</v>
      </c>
      <c r="BA345" s="83">
        <f t="shared" si="195"/>
        <v>0</v>
      </c>
      <c r="BB345" s="83">
        <f t="shared" si="195"/>
        <v>0</v>
      </c>
      <c r="BC345" s="83">
        <f t="shared" si="195"/>
        <v>0</v>
      </c>
      <c r="BD345" s="83">
        <f t="shared" si="195"/>
        <v>0</v>
      </c>
      <c r="BE345" s="83">
        <f t="shared" si="195"/>
        <v>0</v>
      </c>
      <c r="BF345" s="83">
        <f t="shared" si="195"/>
        <v>0</v>
      </c>
      <c r="BG345" s="83">
        <f t="shared" si="195"/>
        <v>0</v>
      </c>
      <c r="BH345" s="83">
        <f t="shared" si="195"/>
        <v>0</v>
      </c>
      <c r="BI345" s="83">
        <f t="shared" si="195"/>
        <v>0</v>
      </c>
      <c r="BJ345" s="83">
        <f t="shared" si="195"/>
        <v>0</v>
      </c>
      <c r="BK345" s="83">
        <f t="shared" si="195"/>
        <v>0</v>
      </c>
      <c r="BL345" s="83">
        <f t="shared" si="195"/>
        <v>0</v>
      </c>
      <c r="BM345" s="83">
        <f t="shared" si="195"/>
        <v>0</v>
      </c>
      <c r="BN345" s="83">
        <f t="shared" si="195"/>
        <v>0</v>
      </c>
      <c r="BO345" s="83">
        <f t="shared" si="195"/>
        <v>0</v>
      </c>
      <c r="BP345" s="83">
        <f t="shared" si="195"/>
        <v>0</v>
      </c>
      <c r="BQ345" s="83">
        <f t="shared" si="195"/>
        <v>0</v>
      </c>
      <c r="BR345" s="83">
        <f t="shared" si="195"/>
        <v>0</v>
      </c>
      <c r="BS345" s="83">
        <f t="shared" si="195"/>
        <v>0</v>
      </c>
      <c r="BT345" s="83">
        <f t="shared" si="195"/>
        <v>0</v>
      </c>
      <c r="BU345" s="83">
        <f t="shared" si="195"/>
        <v>0</v>
      </c>
      <c r="BV345" s="83">
        <f t="shared" si="195"/>
        <v>0</v>
      </c>
      <c r="BW345" s="83">
        <f t="shared" si="195"/>
        <v>0</v>
      </c>
      <c r="BX345" s="83">
        <f t="shared" si="195"/>
        <v>0</v>
      </c>
      <c r="BY345" s="83">
        <f t="shared" si="195"/>
        <v>0</v>
      </c>
      <c r="BZ345" s="83">
        <f t="shared" si="195"/>
        <v>0</v>
      </c>
      <c r="CA345" s="83">
        <f t="shared" si="195"/>
        <v>0</v>
      </c>
      <c r="CB345" s="83">
        <f t="shared" si="195"/>
        <v>0</v>
      </c>
      <c r="CC345" s="83">
        <f t="shared" si="195"/>
        <v>0</v>
      </c>
      <c r="CD345" s="83">
        <f t="shared" si="195"/>
        <v>0</v>
      </c>
      <c r="CE345" s="83">
        <f t="shared" si="195"/>
        <v>0</v>
      </c>
      <c r="CF345" s="83">
        <f t="shared" si="195"/>
        <v>0</v>
      </c>
      <c r="CG345" s="84">
        <f t="shared" si="195"/>
        <v>0</v>
      </c>
      <c r="CH345" s="58"/>
      <c r="CI345" s="10"/>
      <c r="CJ345" s="11"/>
    </row>
    <row r="346" spans="1:91" s="51" customFormat="1" ht="14.1" customHeight="1" x14ac:dyDescent="0.3">
      <c r="A346" s="52">
        <f t="shared" si="187"/>
        <v>346</v>
      </c>
      <c r="B346" s="67"/>
      <c r="C346" s="67"/>
      <c r="D346" s="67"/>
      <c r="E346" s="67"/>
      <c r="F346" s="85"/>
      <c r="G346" s="69" t="s">
        <v>37</v>
      </c>
      <c r="H346" s="88" t="s">
        <v>173</v>
      </c>
      <c r="I346" s="67"/>
      <c r="J346" s="59">
        <f t="shared" si="189"/>
        <v>0</v>
      </c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90"/>
      <c r="CH346" s="58"/>
      <c r="CI346" s="10"/>
      <c r="CJ346" s="11"/>
    </row>
    <row r="347" spans="1:91" s="51" customFormat="1" ht="14.1" customHeight="1" x14ac:dyDescent="0.3">
      <c r="A347" s="52">
        <f t="shared" si="187"/>
        <v>347</v>
      </c>
      <c r="B347" s="67"/>
      <c r="C347" s="67"/>
      <c r="D347" s="67"/>
      <c r="E347" s="67"/>
      <c r="F347" s="85"/>
      <c r="G347" s="69" t="s">
        <v>50</v>
      </c>
      <c r="H347" s="88" t="s">
        <v>174</v>
      </c>
      <c r="I347" s="67"/>
      <c r="J347" s="59">
        <f t="shared" si="189"/>
        <v>0</v>
      </c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90"/>
      <c r="CH347" s="58"/>
      <c r="CI347" s="10"/>
      <c r="CJ347" s="11"/>
    </row>
    <row r="348" spans="1:91" s="51" customFormat="1" ht="14.1" customHeight="1" x14ac:dyDescent="0.3">
      <c r="A348" s="52">
        <f t="shared" si="187"/>
        <v>348</v>
      </c>
      <c r="B348" s="67"/>
      <c r="C348" s="67"/>
      <c r="D348" s="67"/>
      <c r="E348" s="67"/>
      <c r="F348" s="85"/>
      <c r="G348" s="69" t="s">
        <v>39</v>
      </c>
      <c r="H348" s="88" t="s">
        <v>175</v>
      </c>
      <c r="I348" s="67"/>
      <c r="J348" s="59">
        <f t="shared" si="189"/>
        <v>0</v>
      </c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90"/>
      <c r="CH348" s="58"/>
      <c r="CI348" s="10"/>
      <c r="CJ348" s="11"/>
    </row>
    <row r="349" spans="1:91" s="51" customFormat="1" ht="14.1" customHeight="1" x14ac:dyDescent="0.3">
      <c r="A349" s="52">
        <f t="shared" si="187"/>
        <v>349</v>
      </c>
      <c r="B349" s="67"/>
      <c r="C349" s="67"/>
      <c r="D349" s="67"/>
      <c r="E349" s="67"/>
      <c r="F349" s="85"/>
      <c r="G349" s="69" t="s">
        <v>41</v>
      </c>
      <c r="H349" s="88" t="s">
        <v>176</v>
      </c>
      <c r="I349" s="67"/>
      <c r="J349" s="59">
        <f t="shared" si="189"/>
        <v>0</v>
      </c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90"/>
      <c r="CH349" s="58"/>
      <c r="CI349" s="10"/>
      <c r="CJ349" s="11"/>
      <c r="CM349" s="51">
        <f>IF(J349&gt;0,1,0)</f>
        <v>0</v>
      </c>
    </row>
    <row r="350" spans="1:91" s="51" customFormat="1" ht="14.1" customHeight="1" x14ac:dyDescent="0.3">
      <c r="A350" s="52">
        <f t="shared" si="187"/>
        <v>350</v>
      </c>
      <c r="B350" s="67"/>
      <c r="C350" s="67"/>
      <c r="D350" s="67"/>
      <c r="E350" s="67"/>
      <c r="F350" s="85"/>
      <c r="G350" s="69" t="s">
        <v>43</v>
      </c>
      <c r="H350" s="88" t="s">
        <v>177</v>
      </c>
      <c r="I350" s="67"/>
      <c r="J350" s="59">
        <f t="shared" si="189"/>
        <v>0</v>
      </c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90"/>
      <c r="CH350" s="58"/>
      <c r="CI350" s="10"/>
      <c r="CJ350" s="11"/>
      <c r="CM350" s="51">
        <v>1</v>
      </c>
    </row>
    <row r="351" spans="1:91" s="51" customFormat="1" ht="14.1" customHeight="1" x14ac:dyDescent="0.3">
      <c r="A351" s="52">
        <f t="shared" si="187"/>
        <v>351</v>
      </c>
      <c r="B351" s="67"/>
      <c r="C351" s="67"/>
      <c r="D351" s="67"/>
      <c r="E351" s="67"/>
      <c r="F351" s="85"/>
      <c r="G351" s="69" t="s">
        <v>45</v>
      </c>
      <c r="H351" s="88" t="s">
        <v>178</v>
      </c>
      <c r="I351" s="67"/>
      <c r="J351" s="59">
        <f t="shared" si="189"/>
        <v>0</v>
      </c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90"/>
      <c r="CH351" s="58"/>
      <c r="CI351" s="10"/>
      <c r="CJ351" s="11"/>
      <c r="CM351" s="51">
        <f t="shared" ref="CM351:CM361" si="196">IF(J351&gt;0,1,0)</f>
        <v>0</v>
      </c>
    </row>
    <row r="352" spans="1:91" s="51" customFormat="1" ht="14.1" customHeight="1" x14ac:dyDescent="0.3">
      <c r="A352" s="52">
        <f t="shared" si="187"/>
        <v>352</v>
      </c>
      <c r="B352" s="67"/>
      <c r="C352" s="67"/>
      <c r="D352" s="67"/>
      <c r="E352" s="67"/>
      <c r="F352" s="85" t="s">
        <v>69</v>
      </c>
      <c r="G352" s="69" t="s">
        <v>180</v>
      </c>
      <c r="H352" s="88"/>
      <c r="I352" s="67"/>
      <c r="J352" s="59">
        <f t="shared" si="189"/>
        <v>0</v>
      </c>
      <c r="K352" s="83">
        <f>SUM(K353:K358)</f>
        <v>0</v>
      </c>
      <c r="L352" s="83">
        <f t="shared" ref="L352:CG352" si="197">SUM(L353:L358)</f>
        <v>0</v>
      </c>
      <c r="M352" s="83">
        <f t="shared" si="197"/>
        <v>0</v>
      </c>
      <c r="N352" s="83">
        <f t="shared" si="197"/>
        <v>0</v>
      </c>
      <c r="O352" s="83">
        <f t="shared" si="197"/>
        <v>0</v>
      </c>
      <c r="P352" s="83">
        <f t="shared" si="197"/>
        <v>0</v>
      </c>
      <c r="Q352" s="83">
        <f t="shared" si="197"/>
        <v>0</v>
      </c>
      <c r="R352" s="83">
        <f t="shared" si="197"/>
        <v>0</v>
      </c>
      <c r="S352" s="83">
        <f t="shared" si="197"/>
        <v>0</v>
      </c>
      <c r="T352" s="83">
        <f t="shared" si="197"/>
        <v>0</v>
      </c>
      <c r="U352" s="83">
        <f t="shared" si="197"/>
        <v>0</v>
      </c>
      <c r="V352" s="83">
        <f t="shared" si="197"/>
        <v>0</v>
      </c>
      <c r="W352" s="83">
        <f t="shared" si="197"/>
        <v>0</v>
      </c>
      <c r="X352" s="83">
        <f t="shared" si="197"/>
        <v>0</v>
      </c>
      <c r="Y352" s="83">
        <f t="shared" si="197"/>
        <v>0</v>
      </c>
      <c r="Z352" s="83">
        <f t="shared" si="197"/>
        <v>0</v>
      </c>
      <c r="AA352" s="83">
        <f t="shared" si="197"/>
        <v>0</v>
      </c>
      <c r="AB352" s="83">
        <f t="shared" si="197"/>
        <v>0</v>
      </c>
      <c r="AC352" s="83">
        <f t="shared" si="197"/>
        <v>0</v>
      </c>
      <c r="AD352" s="83">
        <f t="shared" si="197"/>
        <v>0</v>
      </c>
      <c r="AE352" s="83">
        <f t="shared" si="197"/>
        <v>0</v>
      </c>
      <c r="AF352" s="83">
        <f t="shared" si="197"/>
        <v>0</v>
      </c>
      <c r="AG352" s="83">
        <f t="shared" si="197"/>
        <v>0</v>
      </c>
      <c r="AH352" s="83">
        <f t="shared" si="197"/>
        <v>0</v>
      </c>
      <c r="AI352" s="83">
        <f t="shared" si="197"/>
        <v>0</v>
      </c>
      <c r="AJ352" s="83">
        <f t="shared" si="197"/>
        <v>0</v>
      </c>
      <c r="AK352" s="83">
        <f t="shared" si="197"/>
        <v>0</v>
      </c>
      <c r="AL352" s="83">
        <f t="shared" si="197"/>
        <v>0</v>
      </c>
      <c r="AM352" s="83">
        <f t="shared" si="197"/>
        <v>0</v>
      </c>
      <c r="AN352" s="83">
        <f t="shared" si="197"/>
        <v>0</v>
      </c>
      <c r="AO352" s="83">
        <f t="shared" si="197"/>
        <v>0</v>
      </c>
      <c r="AP352" s="83">
        <f t="shared" si="197"/>
        <v>0</v>
      </c>
      <c r="AQ352" s="83">
        <f t="shared" si="197"/>
        <v>0</v>
      </c>
      <c r="AR352" s="83">
        <f t="shared" si="197"/>
        <v>0</v>
      </c>
      <c r="AS352" s="83">
        <f t="shared" si="197"/>
        <v>0</v>
      </c>
      <c r="AT352" s="83">
        <f t="shared" si="197"/>
        <v>0</v>
      </c>
      <c r="AU352" s="83">
        <f t="shared" si="197"/>
        <v>0</v>
      </c>
      <c r="AV352" s="83">
        <f t="shared" si="197"/>
        <v>0</v>
      </c>
      <c r="AW352" s="83">
        <f t="shared" si="197"/>
        <v>0</v>
      </c>
      <c r="AX352" s="83">
        <f t="shared" si="197"/>
        <v>0</v>
      </c>
      <c r="AY352" s="83">
        <f t="shared" si="197"/>
        <v>0</v>
      </c>
      <c r="AZ352" s="83">
        <f t="shared" si="197"/>
        <v>0</v>
      </c>
      <c r="BA352" s="83">
        <f t="shared" si="197"/>
        <v>0</v>
      </c>
      <c r="BB352" s="83">
        <f t="shared" si="197"/>
        <v>0</v>
      </c>
      <c r="BC352" s="83">
        <f t="shared" si="197"/>
        <v>0</v>
      </c>
      <c r="BD352" s="83">
        <f t="shared" si="197"/>
        <v>0</v>
      </c>
      <c r="BE352" s="83">
        <f t="shared" si="197"/>
        <v>0</v>
      </c>
      <c r="BF352" s="83">
        <f t="shared" si="197"/>
        <v>0</v>
      </c>
      <c r="BG352" s="83">
        <f t="shared" si="197"/>
        <v>0</v>
      </c>
      <c r="BH352" s="83">
        <f t="shared" si="197"/>
        <v>0</v>
      </c>
      <c r="BI352" s="83">
        <f t="shared" si="197"/>
        <v>0</v>
      </c>
      <c r="BJ352" s="83">
        <f t="shared" si="197"/>
        <v>0</v>
      </c>
      <c r="BK352" s="83">
        <f t="shared" si="197"/>
        <v>0</v>
      </c>
      <c r="BL352" s="83">
        <f t="shared" si="197"/>
        <v>0</v>
      </c>
      <c r="BM352" s="83">
        <f t="shared" si="197"/>
        <v>0</v>
      </c>
      <c r="BN352" s="83">
        <f t="shared" si="197"/>
        <v>0</v>
      </c>
      <c r="BO352" s="83">
        <f t="shared" si="197"/>
        <v>0</v>
      </c>
      <c r="BP352" s="83">
        <f t="shared" si="197"/>
        <v>0</v>
      </c>
      <c r="BQ352" s="83">
        <f t="shared" si="197"/>
        <v>0</v>
      </c>
      <c r="BR352" s="83">
        <f t="shared" si="197"/>
        <v>0</v>
      </c>
      <c r="BS352" s="83">
        <f t="shared" si="197"/>
        <v>0</v>
      </c>
      <c r="BT352" s="83">
        <f t="shared" si="197"/>
        <v>0</v>
      </c>
      <c r="BU352" s="83">
        <f t="shared" si="197"/>
        <v>0</v>
      </c>
      <c r="BV352" s="83">
        <f t="shared" si="197"/>
        <v>0</v>
      </c>
      <c r="BW352" s="83">
        <f t="shared" si="197"/>
        <v>0</v>
      </c>
      <c r="BX352" s="83">
        <f t="shared" si="197"/>
        <v>0</v>
      </c>
      <c r="BY352" s="83">
        <f t="shared" si="197"/>
        <v>0</v>
      </c>
      <c r="BZ352" s="83">
        <f t="shared" si="197"/>
        <v>0</v>
      </c>
      <c r="CA352" s="83">
        <f t="shared" si="197"/>
        <v>0</v>
      </c>
      <c r="CB352" s="83">
        <f t="shared" si="197"/>
        <v>0</v>
      </c>
      <c r="CC352" s="83">
        <f t="shared" si="197"/>
        <v>0</v>
      </c>
      <c r="CD352" s="83">
        <f t="shared" si="197"/>
        <v>0</v>
      </c>
      <c r="CE352" s="83">
        <f t="shared" si="197"/>
        <v>0</v>
      </c>
      <c r="CF352" s="83">
        <f t="shared" si="197"/>
        <v>0</v>
      </c>
      <c r="CG352" s="84">
        <f t="shared" si="197"/>
        <v>0</v>
      </c>
      <c r="CH352" s="58"/>
      <c r="CI352" s="10"/>
      <c r="CJ352" s="11"/>
      <c r="CM352" s="51">
        <f t="shared" si="196"/>
        <v>0</v>
      </c>
    </row>
    <row r="353" spans="1:91" s="51" customFormat="1" ht="14.1" customHeight="1" x14ac:dyDescent="0.3">
      <c r="A353" s="52">
        <f t="shared" si="187"/>
        <v>353</v>
      </c>
      <c r="B353" s="67"/>
      <c r="C353" s="67"/>
      <c r="D353" s="67"/>
      <c r="E353" s="67"/>
      <c r="F353" s="85"/>
      <c r="G353" s="69" t="s">
        <v>37</v>
      </c>
      <c r="H353" s="88" t="s">
        <v>173</v>
      </c>
      <c r="I353" s="67"/>
      <c r="J353" s="59">
        <f t="shared" si="189"/>
        <v>0</v>
      </c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90"/>
      <c r="CH353" s="58"/>
      <c r="CI353" s="10"/>
      <c r="CJ353" s="11"/>
      <c r="CM353" s="51">
        <f t="shared" si="196"/>
        <v>0</v>
      </c>
    </row>
    <row r="354" spans="1:91" s="51" customFormat="1" ht="14.1" customHeight="1" x14ac:dyDescent="0.3">
      <c r="A354" s="52">
        <f t="shared" si="187"/>
        <v>354</v>
      </c>
      <c r="B354" s="67"/>
      <c r="C354" s="67"/>
      <c r="D354" s="67"/>
      <c r="E354" s="67"/>
      <c r="F354" s="85"/>
      <c r="G354" s="69" t="s">
        <v>50</v>
      </c>
      <c r="H354" s="88" t="s">
        <v>174</v>
      </c>
      <c r="I354" s="67"/>
      <c r="J354" s="59">
        <f t="shared" si="189"/>
        <v>0</v>
      </c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90"/>
      <c r="CH354" s="58"/>
      <c r="CI354" s="10"/>
      <c r="CJ354" s="11"/>
      <c r="CM354" s="51">
        <f t="shared" si="196"/>
        <v>0</v>
      </c>
    </row>
    <row r="355" spans="1:91" s="51" customFormat="1" ht="14.1" customHeight="1" x14ac:dyDescent="0.3">
      <c r="A355" s="52">
        <f t="shared" si="187"/>
        <v>355</v>
      </c>
      <c r="B355" s="67"/>
      <c r="C355" s="67"/>
      <c r="D355" s="67"/>
      <c r="E355" s="67"/>
      <c r="F355" s="85"/>
      <c r="G355" s="69" t="s">
        <v>39</v>
      </c>
      <c r="H355" s="88" t="s">
        <v>175</v>
      </c>
      <c r="I355" s="67"/>
      <c r="J355" s="59">
        <f t="shared" si="189"/>
        <v>0</v>
      </c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90"/>
      <c r="CH355" s="58"/>
      <c r="CI355" s="10"/>
      <c r="CJ355" s="11"/>
      <c r="CM355" s="51">
        <f t="shared" si="196"/>
        <v>0</v>
      </c>
    </row>
    <row r="356" spans="1:91" s="51" customFormat="1" ht="14.1" customHeight="1" x14ac:dyDescent="0.3">
      <c r="A356" s="52">
        <f t="shared" si="187"/>
        <v>356</v>
      </c>
      <c r="B356" s="67"/>
      <c r="C356" s="67"/>
      <c r="D356" s="67"/>
      <c r="E356" s="67"/>
      <c r="F356" s="85"/>
      <c r="G356" s="69" t="s">
        <v>41</v>
      </c>
      <c r="H356" s="88" t="s">
        <v>176</v>
      </c>
      <c r="I356" s="67"/>
      <c r="J356" s="59">
        <f t="shared" si="189"/>
        <v>0</v>
      </c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90"/>
      <c r="CH356" s="58"/>
      <c r="CI356" s="10"/>
      <c r="CJ356" s="11"/>
      <c r="CM356" s="51">
        <f t="shared" si="196"/>
        <v>0</v>
      </c>
    </row>
    <row r="357" spans="1:91" s="51" customFormat="1" ht="14.1" customHeight="1" x14ac:dyDescent="0.3">
      <c r="A357" s="52">
        <f t="shared" si="187"/>
        <v>357</v>
      </c>
      <c r="B357" s="67"/>
      <c r="C357" s="67"/>
      <c r="D357" s="67"/>
      <c r="E357" s="67"/>
      <c r="F357" s="85"/>
      <c r="G357" s="69" t="s">
        <v>43</v>
      </c>
      <c r="H357" s="88" t="s">
        <v>177</v>
      </c>
      <c r="I357" s="67"/>
      <c r="J357" s="59">
        <f t="shared" si="189"/>
        <v>0</v>
      </c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90"/>
      <c r="CH357" s="58"/>
      <c r="CI357" s="10"/>
      <c r="CJ357" s="11"/>
      <c r="CM357" s="51">
        <f t="shared" si="196"/>
        <v>0</v>
      </c>
    </row>
    <row r="358" spans="1:91" s="51" customFormat="1" ht="14.1" customHeight="1" x14ac:dyDescent="0.3">
      <c r="A358" s="52">
        <f t="shared" si="187"/>
        <v>358</v>
      </c>
      <c r="B358" s="67"/>
      <c r="C358" s="67"/>
      <c r="D358" s="67"/>
      <c r="E358" s="67"/>
      <c r="F358" s="85"/>
      <c r="G358" s="69" t="s">
        <v>45</v>
      </c>
      <c r="H358" s="88" t="s">
        <v>178</v>
      </c>
      <c r="I358" s="67"/>
      <c r="J358" s="59">
        <f t="shared" si="189"/>
        <v>0</v>
      </c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90"/>
      <c r="CH358" s="58"/>
      <c r="CI358" s="10"/>
      <c r="CJ358" s="11"/>
      <c r="CM358" s="51">
        <f t="shared" si="196"/>
        <v>0</v>
      </c>
    </row>
    <row r="359" spans="1:91" s="51" customFormat="1" ht="14.1" customHeight="1" x14ac:dyDescent="0.3">
      <c r="A359" s="52">
        <f t="shared" si="187"/>
        <v>359</v>
      </c>
      <c r="B359" s="67"/>
      <c r="C359" s="67"/>
      <c r="D359" s="67"/>
      <c r="E359" s="67"/>
      <c r="F359" s="85" t="s">
        <v>71</v>
      </c>
      <c r="G359" s="69" t="s">
        <v>181</v>
      </c>
      <c r="H359" s="88"/>
      <c r="I359" s="67"/>
      <c r="J359" s="59">
        <f t="shared" si="189"/>
        <v>0</v>
      </c>
      <c r="K359" s="83">
        <f>SUM(K360:K363)</f>
        <v>0</v>
      </c>
      <c r="L359" s="83">
        <f t="shared" ref="L359:CG359" si="198">SUM(L360:L363)</f>
        <v>0</v>
      </c>
      <c r="M359" s="83">
        <f t="shared" si="198"/>
        <v>0</v>
      </c>
      <c r="N359" s="83">
        <f t="shared" si="198"/>
        <v>0</v>
      </c>
      <c r="O359" s="83">
        <f t="shared" si="198"/>
        <v>0</v>
      </c>
      <c r="P359" s="83">
        <f t="shared" si="198"/>
        <v>0</v>
      </c>
      <c r="Q359" s="83">
        <f t="shared" si="198"/>
        <v>0</v>
      </c>
      <c r="R359" s="83">
        <f t="shared" si="198"/>
        <v>0</v>
      </c>
      <c r="S359" s="83">
        <f t="shared" si="198"/>
        <v>0</v>
      </c>
      <c r="T359" s="83">
        <f t="shared" si="198"/>
        <v>0</v>
      </c>
      <c r="U359" s="83">
        <f t="shared" si="198"/>
        <v>0</v>
      </c>
      <c r="V359" s="83">
        <f t="shared" si="198"/>
        <v>0</v>
      </c>
      <c r="W359" s="83">
        <f t="shared" si="198"/>
        <v>0</v>
      </c>
      <c r="X359" s="83">
        <f t="shared" si="198"/>
        <v>0</v>
      </c>
      <c r="Y359" s="83">
        <f t="shared" si="198"/>
        <v>0</v>
      </c>
      <c r="Z359" s="83">
        <f t="shared" si="198"/>
        <v>0</v>
      </c>
      <c r="AA359" s="83">
        <f t="shared" si="198"/>
        <v>0</v>
      </c>
      <c r="AB359" s="83">
        <f t="shared" si="198"/>
        <v>0</v>
      </c>
      <c r="AC359" s="83">
        <f t="shared" si="198"/>
        <v>0</v>
      </c>
      <c r="AD359" s="83">
        <f t="shared" si="198"/>
        <v>0</v>
      </c>
      <c r="AE359" s="83">
        <f t="shared" si="198"/>
        <v>0</v>
      </c>
      <c r="AF359" s="83">
        <f t="shared" si="198"/>
        <v>0</v>
      </c>
      <c r="AG359" s="83">
        <f t="shared" si="198"/>
        <v>0</v>
      </c>
      <c r="AH359" s="83">
        <f t="shared" si="198"/>
        <v>0</v>
      </c>
      <c r="AI359" s="83">
        <f t="shared" si="198"/>
        <v>0</v>
      </c>
      <c r="AJ359" s="83">
        <f t="shared" si="198"/>
        <v>0</v>
      </c>
      <c r="AK359" s="83">
        <f t="shared" si="198"/>
        <v>0</v>
      </c>
      <c r="AL359" s="83">
        <f t="shared" si="198"/>
        <v>0</v>
      </c>
      <c r="AM359" s="83">
        <f t="shared" si="198"/>
        <v>0</v>
      </c>
      <c r="AN359" s="83">
        <f t="shared" si="198"/>
        <v>0</v>
      </c>
      <c r="AO359" s="83">
        <f t="shared" si="198"/>
        <v>0</v>
      </c>
      <c r="AP359" s="83">
        <f t="shared" si="198"/>
        <v>0</v>
      </c>
      <c r="AQ359" s="83">
        <f t="shared" si="198"/>
        <v>0</v>
      </c>
      <c r="AR359" s="83">
        <f t="shared" si="198"/>
        <v>0</v>
      </c>
      <c r="AS359" s="83">
        <f t="shared" si="198"/>
        <v>0</v>
      </c>
      <c r="AT359" s="83">
        <f t="shared" si="198"/>
        <v>0</v>
      </c>
      <c r="AU359" s="83">
        <f t="shared" si="198"/>
        <v>0</v>
      </c>
      <c r="AV359" s="83">
        <f t="shared" si="198"/>
        <v>0</v>
      </c>
      <c r="AW359" s="83">
        <f t="shared" si="198"/>
        <v>0</v>
      </c>
      <c r="AX359" s="83">
        <f t="shared" si="198"/>
        <v>0</v>
      </c>
      <c r="AY359" s="83">
        <f t="shared" si="198"/>
        <v>0</v>
      </c>
      <c r="AZ359" s="83">
        <f t="shared" si="198"/>
        <v>0</v>
      </c>
      <c r="BA359" s="83">
        <f t="shared" si="198"/>
        <v>0</v>
      </c>
      <c r="BB359" s="83">
        <f t="shared" si="198"/>
        <v>0</v>
      </c>
      <c r="BC359" s="83">
        <f t="shared" si="198"/>
        <v>0</v>
      </c>
      <c r="BD359" s="83">
        <f t="shared" si="198"/>
        <v>0</v>
      </c>
      <c r="BE359" s="83">
        <f t="shared" si="198"/>
        <v>0</v>
      </c>
      <c r="BF359" s="83">
        <f t="shared" si="198"/>
        <v>0</v>
      </c>
      <c r="BG359" s="83">
        <f t="shared" si="198"/>
        <v>0</v>
      </c>
      <c r="BH359" s="83">
        <f t="shared" si="198"/>
        <v>0</v>
      </c>
      <c r="BI359" s="83">
        <f t="shared" si="198"/>
        <v>0</v>
      </c>
      <c r="BJ359" s="83">
        <f t="shared" si="198"/>
        <v>0</v>
      </c>
      <c r="BK359" s="83">
        <f t="shared" si="198"/>
        <v>0</v>
      </c>
      <c r="BL359" s="83">
        <f t="shared" si="198"/>
        <v>0</v>
      </c>
      <c r="BM359" s="83">
        <f t="shared" si="198"/>
        <v>0</v>
      </c>
      <c r="BN359" s="83">
        <f t="shared" si="198"/>
        <v>0</v>
      </c>
      <c r="BO359" s="83">
        <f t="shared" si="198"/>
        <v>0</v>
      </c>
      <c r="BP359" s="83">
        <f t="shared" si="198"/>
        <v>0</v>
      </c>
      <c r="BQ359" s="83">
        <f t="shared" si="198"/>
        <v>0</v>
      </c>
      <c r="BR359" s="83">
        <f t="shared" si="198"/>
        <v>0</v>
      </c>
      <c r="BS359" s="83">
        <f t="shared" si="198"/>
        <v>0</v>
      </c>
      <c r="BT359" s="83">
        <f t="shared" si="198"/>
        <v>0</v>
      </c>
      <c r="BU359" s="83">
        <f t="shared" si="198"/>
        <v>0</v>
      </c>
      <c r="BV359" s="83">
        <f t="shared" si="198"/>
        <v>0</v>
      </c>
      <c r="BW359" s="83">
        <f t="shared" si="198"/>
        <v>0</v>
      </c>
      <c r="BX359" s="83">
        <f t="shared" si="198"/>
        <v>0</v>
      </c>
      <c r="BY359" s="83">
        <f t="shared" si="198"/>
        <v>0</v>
      </c>
      <c r="BZ359" s="83">
        <f t="shared" si="198"/>
        <v>0</v>
      </c>
      <c r="CA359" s="83">
        <f t="shared" si="198"/>
        <v>0</v>
      </c>
      <c r="CB359" s="83">
        <f t="shared" si="198"/>
        <v>0</v>
      </c>
      <c r="CC359" s="83">
        <f t="shared" si="198"/>
        <v>0</v>
      </c>
      <c r="CD359" s="83">
        <f t="shared" si="198"/>
        <v>0</v>
      </c>
      <c r="CE359" s="83">
        <f t="shared" si="198"/>
        <v>0</v>
      </c>
      <c r="CF359" s="83">
        <f t="shared" si="198"/>
        <v>0</v>
      </c>
      <c r="CG359" s="84">
        <f t="shared" si="198"/>
        <v>0</v>
      </c>
      <c r="CH359" s="58"/>
      <c r="CI359" s="10"/>
      <c r="CJ359" s="11"/>
      <c r="CM359" s="51">
        <f t="shared" si="196"/>
        <v>0</v>
      </c>
    </row>
    <row r="360" spans="1:91" s="51" customFormat="1" ht="14.1" customHeight="1" x14ac:dyDescent="0.3">
      <c r="A360" s="52">
        <f t="shared" si="187"/>
        <v>360</v>
      </c>
      <c r="B360" s="67"/>
      <c r="C360" s="67"/>
      <c r="D360" s="67"/>
      <c r="E360" s="67"/>
      <c r="F360" s="85"/>
      <c r="G360" s="69" t="s">
        <v>37</v>
      </c>
      <c r="H360" s="88" t="str">
        <f>'[1]טופס 106 חודשי'!$H$305</f>
        <v>שכבת חוב (Tranch) בדירוג AA- ומעלה</v>
      </c>
      <c r="I360" s="67"/>
      <c r="J360" s="59">
        <f t="shared" si="189"/>
        <v>0</v>
      </c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90"/>
      <c r="CH360" s="58"/>
      <c r="CI360" s="10"/>
      <c r="CJ360" s="11"/>
      <c r="CM360" s="51">
        <f t="shared" si="196"/>
        <v>0</v>
      </c>
    </row>
    <row r="361" spans="1:91" s="51" customFormat="1" ht="14.1" customHeight="1" x14ac:dyDescent="0.3">
      <c r="A361" s="52">
        <f t="shared" si="187"/>
        <v>361</v>
      </c>
      <c r="B361" s="67"/>
      <c r="C361" s="67"/>
      <c r="D361" s="67"/>
      <c r="E361" s="67"/>
      <c r="F361" s="85"/>
      <c r="G361" s="69" t="s">
        <v>50</v>
      </c>
      <c r="H361" s="88" t="str">
        <f>'[1]טופס 106 חודשי'!$H$306</f>
        <v xml:space="preserve">שכבת חוב (Tranch) בדירוג BBB- ועד A+ </v>
      </c>
      <c r="I361" s="67"/>
      <c r="J361" s="59">
        <f t="shared" si="189"/>
        <v>0</v>
      </c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90"/>
      <c r="CH361" s="58"/>
      <c r="CI361" s="10"/>
      <c r="CJ361" s="11"/>
      <c r="CM361" s="51">
        <f t="shared" si="196"/>
        <v>0</v>
      </c>
    </row>
    <row r="362" spans="1:91" s="51" customFormat="1" ht="14.1" customHeight="1" x14ac:dyDescent="0.3">
      <c r="A362" s="52">
        <f t="shared" si="187"/>
        <v>362</v>
      </c>
      <c r="B362" s="67"/>
      <c r="C362" s="67"/>
      <c r="D362" s="67"/>
      <c r="E362" s="67"/>
      <c r="F362" s="85"/>
      <c r="G362" s="69" t="s">
        <v>39</v>
      </c>
      <c r="H362" s="88" t="str">
        <f>'[1]טופס 106 חודשי'!$H$307</f>
        <v>שכבת חוב (Tranch) בדירוג BB ומטה</v>
      </c>
      <c r="I362" s="67"/>
      <c r="J362" s="59">
        <f t="shared" si="189"/>
        <v>0</v>
      </c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90"/>
      <c r="CH362" s="58"/>
      <c r="CI362" s="10"/>
      <c r="CJ362" s="11"/>
    </row>
    <row r="363" spans="1:91" s="51" customFormat="1" ht="14.1" customHeight="1" x14ac:dyDescent="0.3">
      <c r="A363" s="52">
        <f t="shared" si="187"/>
        <v>363</v>
      </c>
      <c r="B363" s="67"/>
      <c r="C363" s="67"/>
      <c r="D363" s="67"/>
      <c r="E363" s="67"/>
      <c r="F363" s="85"/>
      <c r="G363" s="69" t="s">
        <v>41</v>
      </c>
      <c r="H363" s="88" t="str">
        <f>'[1]טופס 106 חודשי'!$H$308</f>
        <v>שכבת הון (Equity Tranch)</v>
      </c>
      <c r="I363" s="67"/>
      <c r="J363" s="59">
        <f t="shared" si="189"/>
        <v>0</v>
      </c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90"/>
      <c r="CH363" s="58"/>
      <c r="CI363" s="10"/>
      <c r="CJ363" s="11"/>
      <c r="CM363" s="51">
        <f>IF(J363&gt;0,1,0)</f>
        <v>0</v>
      </c>
    </row>
    <row r="364" spans="1:91" ht="14.1" customHeight="1" x14ac:dyDescent="0.3">
      <c r="A364" s="52">
        <f t="shared" si="187"/>
        <v>364</v>
      </c>
      <c r="B364" s="67"/>
      <c r="C364" s="67"/>
      <c r="D364" s="67"/>
      <c r="E364" s="67"/>
      <c r="F364" s="92" t="s">
        <v>48</v>
      </c>
      <c r="G364" s="67"/>
      <c r="H364" s="67"/>
      <c r="I364" s="67"/>
      <c r="J364" s="114">
        <f t="shared" ref="J364:J390" si="199">SUM(K364:CG364)</f>
        <v>0</v>
      </c>
      <c r="K364" s="115">
        <f>SUM(K365:K390)/2</f>
        <v>0</v>
      </c>
      <c r="L364" s="115">
        <f t="shared" ref="L364:CG364" si="200">SUM(L365:L390)/2</f>
        <v>0</v>
      </c>
      <c r="M364" s="115">
        <f t="shared" si="200"/>
        <v>0</v>
      </c>
      <c r="N364" s="115">
        <f t="shared" si="200"/>
        <v>0</v>
      </c>
      <c r="O364" s="115">
        <f t="shared" si="200"/>
        <v>0</v>
      </c>
      <c r="P364" s="115">
        <f t="shared" si="200"/>
        <v>0</v>
      </c>
      <c r="Q364" s="115">
        <f t="shared" si="200"/>
        <v>0</v>
      </c>
      <c r="R364" s="115">
        <f t="shared" si="200"/>
        <v>0</v>
      </c>
      <c r="S364" s="115">
        <f t="shared" si="200"/>
        <v>0</v>
      </c>
      <c r="T364" s="115">
        <f t="shared" si="200"/>
        <v>0</v>
      </c>
      <c r="U364" s="115">
        <f t="shared" si="200"/>
        <v>0</v>
      </c>
      <c r="V364" s="115">
        <f t="shared" si="200"/>
        <v>0</v>
      </c>
      <c r="W364" s="115">
        <f t="shared" si="200"/>
        <v>0</v>
      </c>
      <c r="X364" s="115">
        <f t="shared" si="200"/>
        <v>0</v>
      </c>
      <c r="Y364" s="115">
        <f t="shared" si="200"/>
        <v>0</v>
      </c>
      <c r="Z364" s="115">
        <f t="shared" si="200"/>
        <v>0</v>
      </c>
      <c r="AA364" s="115">
        <f t="shared" si="200"/>
        <v>0</v>
      </c>
      <c r="AB364" s="115">
        <f t="shared" si="200"/>
        <v>0</v>
      </c>
      <c r="AC364" s="115">
        <f t="shared" si="200"/>
        <v>0</v>
      </c>
      <c r="AD364" s="115">
        <f t="shared" si="200"/>
        <v>0</v>
      </c>
      <c r="AE364" s="115">
        <f t="shared" si="200"/>
        <v>0</v>
      </c>
      <c r="AF364" s="115">
        <f t="shared" si="200"/>
        <v>0</v>
      </c>
      <c r="AG364" s="115">
        <f t="shared" si="200"/>
        <v>0</v>
      </c>
      <c r="AH364" s="115">
        <f t="shared" si="200"/>
        <v>0</v>
      </c>
      <c r="AI364" s="115">
        <f t="shared" si="200"/>
        <v>0</v>
      </c>
      <c r="AJ364" s="115">
        <f t="shared" si="200"/>
        <v>0</v>
      </c>
      <c r="AK364" s="115">
        <f t="shared" si="200"/>
        <v>0</v>
      </c>
      <c r="AL364" s="115">
        <f t="shared" si="200"/>
        <v>0</v>
      </c>
      <c r="AM364" s="115">
        <f t="shared" si="200"/>
        <v>0</v>
      </c>
      <c r="AN364" s="115">
        <f t="shared" si="200"/>
        <v>0</v>
      </c>
      <c r="AO364" s="115">
        <f t="shared" si="200"/>
        <v>0</v>
      </c>
      <c r="AP364" s="115">
        <f t="shared" si="200"/>
        <v>0</v>
      </c>
      <c r="AQ364" s="115">
        <f t="shared" si="200"/>
        <v>0</v>
      </c>
      <c r="AR364" s="115">
        <f t="shared" si="200"/>
        <v>0</v>
      </c>
      <c r="AS364" s="115">
        <f t="shared" si="200"/>
        <v>0</v>
      </c>
      <c r="AT364" s="115">
        <f t="shared" si="200"/>
        <v>0</v>
      </c>
      <c r="AU364" s="115">
        <f t="shared" si="200"/>
        <v>0</v>
      </c>
      <c r="AV364" s="115">
        <f t="shared" si="200"/>
        <v>0</v>
      </c>
      <c r="AW364" s="115">
        <f t="shared" si="200"/>
        <v>0</v>
      </c>
      <c r="AX364" s="115">
        <f t="shared" si="200"/>
        <v>0</v>
      </c>
      <c r="AY364" s="115">
        <f t="shared" si="200"/>
        <v>0</v>
      </c>
      <c r="AZ364" s="115">
        <f t="shared" si="200"/>
        <v>0</v>
      </c>
      <c r="BA364" s="115">
        <f t="shared" si="200"/>
        <v>0</v>
      </c>
      <c r="BB364" s="115">
        <f t="shared" si="200"/>
        <v>0</v>
      </c>
      <c r="BC364" s="115">
        <f t="shared" ref="BC364:CF364" si="201">SUM(BC365:BC390)/2</f>
        <v>0</v>
      </c>
      <c r="BD364" s="115">
        <f t="shared" si="201"/>
        <v>0</v>
      </c>
      <c r="BE364" s="115">
        <f t="shared" si="201"/>
        <v>0</v>
      </c>
      <c r="BF364" s="115">
        <f t="shared" si="201"/>
        <v>0</v>
      </c>
      <c r="BG364" s="115">
        <f t="shared" si="201"/>
        <v>0</v>
      </c>
      <c r="BH364" s="115">
        <f t="shared" si="201"/>
        <v>0</v>
      </c>
      <c r="BI364" s="115">
        <f t="shared" si="201"/>
        <v>0</v>
      </c>
      <c r="BJ364" s="115">
        <f t="shared" si="201"/>
        <v>0</v>
      </c>
      <c r="BK364" s="115">
        <f t="shared" si="201"/>
        <v>0</v>
      </c>
      <c r="BL364" s="115">
        <f t="shared" si="201"/>
        <v>0</v>
      </c>
      <c r="BM364" s="115">
        <f t="shared" si="201"/>
        <v>0</v>
      </c>
      <c r="BN364" s="115">
        <f t="shared" si="201"/>
        <v>0</v>
      </c>
      <c r="BO364" s="115">
        <f t="shared" si="201"/>
        <v>0</v>
      </c>
      <c r="BP364" s="115">
        <f t="shared" si="201"/>
        <v>0</v>
      </c>
      <c r="BQ364" s="115">
        <f t="shared" si="201"/>
        <v>0</v>
      </c>
      <c r="BR364" s="115">
        <f t="shared" si="201"/>
        <v>0</v>
      </c>
      <c r="BS364" s="115">
        <f t="shared" si="201"/>
        <v>0</v>
      </c>
      <c r="BT364" s="115">
        <f t="shared" si="201"/>
        <v>0</v>
      </c>
      <c r="BU364" s="115">
        <f t="shared" si="201"/>
        <v>0</v>
      </c>
      <c r="BV364" s="115">
        <f t="shared" si="201"/>
        <v>0</v>
      </c>
      <c r="BW364" s="115">
        <f t="shared" si="201"/>
        <v>0</v>
      </c>
      <c r="BX364" s="115">
        <f t="shared" si="201"/>
        <v>0</v>
      </c>
      <c r="BY364" s="115">
        <f t="shared" si="201"/>
        <v>0</v>
      </c>
      <c r="BZ364" s="115">
        <f t="shared" si="201"/>
        <v>0</v>
      </c>
      <c r="CA364" s="115">
        <f t="shared" si="201"/>
        <v>0</v>
      </c>
      <c r="CB364" s="115">
        <f t="shared" si="201"/>
        <v>0</v>
      </c>
      <c r="CC364" s="115">
        <f t="shared" si="201"/>
        <v>0</v>
      </c>
      <c r="CD364" s="115">
        <f t="shared" si="201"/>
        <v>0</v>
      </c>
      <c r="CE364" s="115">
        <f t="shared" si="201"/>
        <v>0</v>
      </c>
      <c r="CF364" s="115">
        <f t="shared" si="201"/>
        <v>0</v>
      </c>
      <c r="CG364" s="115">
        <f t="shared" si="200"/>
        <v>0</v>
      </c>
      <c r="CH364" s="8"/>
      <c r="CI364" s="19"/>
      <c r="CJ364" s="20"/>
      <c r="CM364" s="51"/>
    </row>
    <row r="365" spans="1:91" ht="14.1" customHeight="1" x14ac:dyDescent="0.3">
      <c r="A365" s="52">
        <f t="shared" si="187"/>
        <v>365</v>
      </c>
      <c r="B365" s="67"/>
      <c r="C365" s="67"/>
      <c r="D365" s="67"/>
      <c r="E365" s="67"/>
      <c r="F365" s="85" t="s">
        <v>35</v>
      </c>
      <c r="G365" s="86" t="s">
        <v>172</v>
      </c>
      <c r="H365" s="67"/>
      <c r="I365" s="67"/>
      <c r="J365" s="59">
        <f t="shared" si="199"/>
        <v>0</v>
      </c>
      <c r="K365" s="83">
        <f>SUM(K366:K371)</f>
        <v>0</v>
      </c>
      <c r="L365" s="83">
        <f t="shared" ref="L365:CG365" si="202">SUM(L366:L371)</f>
        <v>0</v>
      </c>
      <c r="M365" s="83">
        <f t="shared" si="202"/>
        <v>0</v>
      </c>
      <c r="N365" s="83">
        <f t="shared" si="202"/>
        <v>0</v>
      </c>
      <c r="O365" s="83">
        <f t="shared" si="202"/>
        <v>0</v>
      </c>
      <c r="P365" s="83">
        <f t="shared" si="202"/>
        <v>0</v>
      </c>
      <c r="Q365" s="83">
        <f t="shared" si="202"/>
        <v>0</v>
      </c>
      <c r="R365" s="83">
        <f t="shared" si="202"/>
        <v>0</v>
      </c>
      <c r="S365" s="83">
        <f t="shared" si="202"/>
        <v>0</v>
      </c>
      <c r="T365" s="83">
        <f t="shared" si="202"/>
        <v>0</v>
      </c>
      <c r="U365" s="83">
        <f t="shared" si="202"/>
        <v>0</v>
      </c>
      <c r="V365" s="83">
        <f t="shared" si="202"/>
        <v>0</v>
      </c>
      <c r="W365" s="83">
        <f t="shared" si="202"/>
        <v>0</v>
      </c>
      <c r="X365" s="83">
        <f t="shared" si="202"/>
        <v>0</v>
      </c>
      <c r="Y365" s="83">
        <f t="shared" si="202"/>
        <v>0</v>
      </c>
      <c r="Z365" s="83">
        <f t="shared" si="202"/>
        <v>0</v>
      </c>
      <c r="AA365" s="83">
        <f t="shared" si="202"/>
        <v>0</v>
      </c>
      <c r="AB365" s="83">
        <f t="shared" si="202"/>
        <v>0</v>
      </c>
      <c r="AC365" s="83">
        <f t="shared" si="202"/>
        <v>0</v>
      </c>
      <c r="AD365" s="83">
        <f t="shared" si="202"/>
        <v>0</v>
      </c>
      <c r="AE365" s="83">
        <f t="shared" si="202"/>
        <v>0</v>
      </c>
      <c r="AF365" s="83">
        <f t="shared" si="202"/>
        <v>0</v>
      </c>
      <c r="AG365" s="83">
        <f t="shared" si="202"/>
        <v>0</v>
      </c>
      <c r="AH365" s="83">
        <f t="shared" si="202"/>
        <v>0</v>
      </c>
      <c r="AI365" s="83">
        <f t="shared" si="202"/>
        <v>0</v>
      </c>
      <c r="AJ365" s="83">
        <f t="shared" si="202"/>
        <v>0</v>
      </c>
      <c r="AK365" s="83">
        <f t="shared" si="202"/>
        <v>0</v>
      </c>
      <c r="AL365" s="83">
        <f t="shared" si="202"/>
        <v>0</v>
      </c>
      <c r="AM365" s="83">
        <f t="shared" si="202"/>
        <v>0</v>
      </c>
      <c r="AN365" s="83">
        <f t="shared" si="202"/>
        <v>0</v>
      </c>
      <c r="AO365" s="83">
        <f t="shared" si="202"/>
        <v>0</v>
      </c>
      <c r="AP365" s="83">
        <f t="shared" si="202"/>
        <v>0</v>
      </c>
      <c r="AQ365" s="83">
        <f t="shared" si="202"/>
        <v>0</v>
      </c>
      <c r="AR365" s="83">
        <f t="shared" si="202"/>
        <v>0</v>
      </c>
      <c r="AS365" s="83">
        <f t="shared" si="202"/>
        <v>0</v>
      </c>
      <c r="AT365" s="83">
        <f t="shared" si="202"/>
        <v>0</v>
      </c>
      <c r="AU365" s="83">
        <f t="shared" si="202"/>
        <v>0</v>
      </c>
      <c r="AV365" s="83">
        <f t="shared" si="202"/>
        <v>0</v>
      </c>
      <c r="AW365" s="83">
        <f t="shared" si="202"/>
        <v>0</v>
      </c>
      <c r="AX365" s="83">
        <f t="shared" si="202"/>
        <v>0</v>
      </c>
      <c r="AY365" s="83">
        <f t="shared" si="202"/>
        <v>0</v>
      </c>
      <c r="AZ365" s="83">
        <f t="shared" si="202"/>
        <v>0</v>
      </c>
      <c r="BA365" s="83">
        <f t="shared" si="202"/>
        <v>0</v>
      </c>
      <c r="BB365" s="83">
        <f t="shared" si="202"/>
        <v>0</v>
      </c>
      <c r="BC365" s="83">
        <f t="shared" si="202"/>
        <v>0</v>
      </c>
      <c r="BD365" s="83">
        <f t="shared" si="202"/>
        <v>0</v>
      </c>
      <c r="BE365" s="83">
        <f t="shared" si="202"/>
        <v>0</v>
      </c>
      <c r="BF365" s="83">
        <f t="shared" si="202"/>
        <v>0</v>
      </c>
      <c r="BG365" s="83">
        <f t="shared" si="202"/>
        <v>0</v>
      </c>
      <c r="BH365" s="83">
        <f t="shared" si="202"/>
        <v>0</v>
      </c>
      <c r="BI365" s="83">
        <f t="shared" si="202"/>
        <v>0</v>
      </c>
      <c r="BJ365" s="83">
        <f t="shared" si="202"/>
        <v>0</v>
      </c>
      <c r="BK365" s="83">
        <f t="shared" si="202"/>
        <v>0</v>
      </c>
      <c r="BL365" s="83">
        <f t="shared" si="202"/>
        <v>0</v>
      </c>
      <c r="BM365" s="83">
        <f t="shared" si="202"/>
        <v>0</v>
      </c>
      <c r="BN365" s="83">
        <f t="shared" si="202"/>
        <v>0</v>
      </c>
      <c r="BO365" s="83">
        <f t="shared" si="202"/>
        <v>0</v>
      </c>
      <c r="BP365" s="83">
        <f t="shared" si="202"/>
        <v>0</v>
      </c>
      <c r="BQ365" s="83">
        <f t="shared" si="202"/>
        <v>0</v>
      </c>
      <c r="BR365" s="83">
        <f t="shared" si="202"/>
        <v>0</v>
      </c>
      <c r="BS365" s="83">
        <f t="shared" si="202"/>
        <v>0</v>
      </c>
      <c r="BT365" s="83">
        <f t="shared" si="202"/>
        <v>0</v>
      </c>
      <c r="BU365" s="83">
        <f t="shared" si="202"/>
        <v>0</v>
      </c>
      <c r="BV365" s="83">
        <f t="shared" si="202"/>
        <v>0</v>
      </c>
      <c r="BW365" s="83">
        <f t="shared" si="202"/>
        <v>0</v>
      </c>
      <c r="BX365" s="83">
        <f t="shared" si="202"/>
        <v>0</v>
      </c>
      <c r="BY365" s="83">
        <f t="shared" si="202"/>
        <v>0</v>
      </c>
      <c r="BZ365" s="83">
        <f t="shared" si="202"/>
        <v>0</v>
      </c>
      <c r="CA365" s="83">
        <f t="shared" si="202"/>
        <v>0</v>
      </c>
      <c r="CB365" s="83">
        <f t="shared" si="202"/>
        <v>0</v>
      </c>
      <c r="CC365" s="83">
        <f t="shared" si="202"/>
        <v>0</v>
      </c>
      <c r="CD365" s="83">
        <f t="shared" si="202"/>
        <v>0</v>
      </c>
      <c r="CE365" s="83">
        <f t="shared" si="202"/>
        <v>0</v>
      </c>
      <c r="CF365" s="83">
        <f t="shared" si="202"/>
        <v>0</v>
      </c>
      <c r="CG365" s="84">
        <f t="shared" si="202"/>
        <v>0</v>
      </c>
      <c r="CH365" s="8"/>
      <c r="CI365" s="19"/>
      <c r="CJ365" s="20"/>
      <c r="CM365" s="51"/>
    </row>
    <row r="366" spans="1:91" ht="14.1" customHeight="1" x14ac:dyDescent="0.3">
      <c r="A366" s="52">
        <f t="shared" si="187"/>
        <v>366</v>
      </c>
      <c r="B366" s="67"/>
      <c r="C366" s="67"/>
      <c r="D366" s="67"/>
      <c r="E366" s="67"/>
      <c r="F366" s="85"/>
      <c r="G366" s="69" t="s">
        <v>37</v>
      </c>
      <c r="H366" s="88" t="s">
        <v>173</v>
      </c>
      <c r="I366" s="67"/>
      <c r="J366" s="59">
        <f t="shared" si="199"/>
        <v>0</v>
      </c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"/>
      <c r="CI366" s="19"/>
      <c r="CJ366" s="20"/>
      <c r="CM366" s="51"/>
    </row>
    <row r="367" spans="1:91" ht="14.1" customHeight="1" x14ac:dyDescent="0.3">
      <c r="A367" s="52">
        <f t="shared" si="187"/>
        <v>367</v>
      </c>
      <c r="B367" s="67"/>
      <c r="C367" s="67"/>
      <c r="D367" s="67"/>
      <c r="E367" s="67"/>
      <c r="F367" s="85"/>
      <c r="G367" s="69" t="s">
        <v>50</v>
      </c>
      <c r="H367" s="88" t="s">
        <v>174</v>
      </c>
      <c r="I367" s="67"/>
      <c r="J367" s="59">
        <f t="shared" si="199"/>
        <v>0</v>
      </c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"/>
      <c r="CI367" s="19"/>
      <c r="CJ367" s="20"/>
      <c r="CM367" s="51"/>
    </row>
    <row r="368" spans="1:91" ht="14.1" customHeight="1" x14ac:dyDescent="0.3">
      <c r="A368" s="52">
        <f t="shared" si="187"/>
        <v>368</v>
      </c>
      <c r="B368" s="67"/>
      <c r="C368" s="67"/>
      <c r="D368" s="67"/>
      <c r="E368" s="67"/>
      <c r="F368" s="85"/>
      <c r="G368" s="69" t="s">
        <v>39</v>
      </c>
      <c r="H368" s="88" t="s">
        <v>175</v>
      </c>
      <c r="I368" s="67"/>
      <c r="J368" s="59">
        <f t="shared" si="199"/>
        <v>0</v>
      </c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"/>
      <c r="CI368" s="19"/>
      <c r="CJ368" s="20"/>
      <c r="CM368" s="51"/>
    </row>
    <row r="369" spans="1:91" ht="14.1" customHeight="1" x14ac:dyDescent="0.3">
      <c r="A369" s="52">
        <f t="shared" si="187"/>
        <v>369</v>
      </c>
      <c r="B369" s="67"/>
      <c r="C369" s="67"/>
      <c r="D369" s="67"/>
      <c r="E369" s="67"/>
      <c r="F369" s="85"/>
      <c r="G369" s="69" t="s">
        <v>41</v>
      </c>
      <c r="H369" s="88" t="s">
        <v>176</v>
      </c>
      <c r="I369" s="67"/>
      <c r="J369" s="59">
        <f t="shared" si="199"/>
        <v>0</v>
      </c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"/>
      <c r="CI369" s="19"/>
      <c r="CJ369" s="20"/>
      <c r="CM369" s="51"/>
    </row>
    <row r="370" spans="1:91" ht="14.1" customHeight="1" x14ac:dyDescent="0.3">
      <c r="A370" s="52">
        <f t="shared" si="187"/>
        <v>370</v>
      </c>
      <c r="B370" s="67"/>
      <c r="C370" s="67"/>
      <c r="D370" s="67"/>
      <c r="E370" s="67"/>
      <c r="F370" s="74"/>
      <c r="G370" s="69" t="s">
        <v>43</v>
      </c>
      <c r="H370" s="88" t="s">
        <v>177</v>
      </c>
      <c r="I370" s="69"/>
      <c r="J370" s="59">
        <f t="shared" si="199"/>
        <v>0</v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8"/>
      <c r="CI370" s="19"/>
      <c r="CJ370" s="20"/>
      <c r="CM370" s="51"/>
    </row>
    <row r="371" spans="1:91" ht="14.1" customHeight="1" x14ac:dyDescent="0.3">
      <c r="A371" s="52">
        <f t="shared" si="187"/>
        <v>371</v>
      </c>
      <c r="B371" s="67"/>
      <c r="C371" s="67"/>
      <c r="D371" s="67"/>
      <c r="E371" s="67"/>
      <c r="F371" s="74"/>
      <c r="G371" s="69" t="s">
        <v>45</v>
      </c>
      <c r="H371" s="88" t="s">
        <v>178</v>
      </c>
      <c r="I371" s="69"/>
      <c r="J371" s="59">
        <f t="shared" si="199"/>
        <v>0</v>
      </c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8"/>
      <c r="CI371" s="19"/>
      <c r="CJ371" s="20"/>
      <c r="CM371" s="51"/>
    </row>
    <row r="372" spans="1:91" ht="14.1" customHeight="1" x14ac:dyDescent="0.3">
      <c r="A372" s="52">
        <f t="shared" si="187"/>
        <v>372</v>
      </c>
      <c r="B372" s="67"/>
      <c r="C372" s="67"/>
      <c r="D372" s="67"/>
      <c r="E372" s="67"/>
      <c r="F372" s="85" t="s">
        <v>47</v>
      </c>
      <c r="G372" s="86" t="s">
        <v>179</v>
      </c>
      <c r="H372" s="67"/>
      <c r="I372" s="67"/>
      <c r="J372" s="59">
        <f t="shared" si="199"/>
        <v>0</v>
      </c>
      <c r="K372" s="83">
        <f>SUM(K373:K378)</f>
        <v>0</v>
      </c>
      <c r="L372" s="83">
        <f t="shared" ref="L372:CG372" si="203">SUM(L373:L378)</f>
        <v>0</v>
      </c>
      <c r="M372" s="83">
        <f t="shared" si="203"/>
        <v>0</v>
      </c>
      <c r="N372" s="83">
        <f t="shared" si="203"/>
        <v>0</v>
      </c>
      <c r="O372" s="83">
        <f t="shared" si="203"/>
        <v>0</v>
      </c>
      <c r="P372" s="83">
        <f t="shared" si="203"/>
        <v>0</v>
      </c>
      <c r="Q372" s="83">
        <f t="shared" si="203"/>
        <v>0</v>
      </c>
      <c r="R372" s="83">
        <f t="shared" si="203"/>
        <v>0</v>
      </c>
      <c r="S372" s="83">
        <f t="shared" si="203"/>
        <v>0</v>
      </c>
      <c r="T372" s="83">
        <f t="shared" si="203"/>
        <v>0</v>
      </c>
      <c r="U372" s="83">
        <f t="shared" si="203"/>
        <v>0</v>
      </c>
      <c r="V372" s="83">
        <f t="shared" si="203"/>
        <v>0</v>
      </c>
      <c r="W372" s="83">
        <f t="shared" si="203"/>
        <v>0</v>
      </c>
      <c r="X372" s="83">
        <f t="shared" si="203"/>
        <v>0</v>
      </c>
      <c r="Y372" s="83">
        <f t="shared" si="203"/>
        <v>0</v>
      </c>
      <c r="Z372" s="83">
        <f t="shared" si="203"/>
        <v>0</v>
      </c>
      <c r="AA372" s="83">
        <f t="shared" si="203"/>
        <v>0</v>
      </c>
      <c r="AB372" s="83">
        <f t="shared" si="203"/>
        <v>0</v>
      </c>
      <c r="AC372" s="83">
        <f t="shared" si="203"/>
        <v>0</v>
      </c>
      <c r="AD372" s="83">
        <f t="shared" si="203"/>
        <v>0</v>
      </c>
      <c r="AE372" s="83">
        <f t="shared" si="203"/>
        <v>0</v>
      </c>
      <c r="AF372" s="83">
        <f t="shared" si="203"/>
        <v>0</v>
      </c>
      <c r="AG372" s="83">
        <f t="shared" si="203"/>
        <v>0</v>
      </c>
      <c r="AH372" s="83">
        <f t="shared" si="203"/>
        <v>0</v>
      </c>
      <c r="AI372" s="83">
        <f t="shared" si="203"/>
        <v>0</v>
      </c>
      <c r="AJ372" s="83">
        <f t="shared" si="203"/>
        <v>0</v>
      </c>
      <c r="AK372" s="83">
        <f t="shared" si="203"/>
        <v>0</v>
      </c>
      <c r="AL372" s="83">
        <f t="shared" si="203"/>
        <v>0</v>
      </c>
      <c r="AM372" s="83">
        <f t="shared" si="203"/>
        <v>0</v>
      </c>
      <c r="AN372" s="83">
        <f t="shared" si="203"/>
        <v>0</v>
      </c>
      <c r="AO372" s="83">
        <f t="shared" si="203"/>
        <v>0</v>
      </c>
      <c r="AP372" s="83">
        <f t="shared" si="203"/>
        <v>0</v>
      </c>
      <c r="AQ372" s="83">
        <f t="shared" si="203"/>
        <v>0</v>
      </c>
      <c r="AR372" s="83">
        <f t="shared" si="203"/>
        <v>0</v>
      </c>
      <c r="AS372" s="83">
        <f t="shared" si="203"/>
        <v>0</v>
      </c>
      <c r="AT372" s="83">
        <f t="shared" si="203"/>
        <v>0</v>
      </c>
      <c r="AU372" s="83">
        <f t="shared" si="203"/>
        <v>0</v>
      </c>
      <c r="AV372" s="83">
        <f t="shared" si="203"/>
        <v>0</v>
      </c>
      <c r="AW372" s="83">
        <f t="shared" si="203"/>
        <v>0</v>
      </c>
      <c r="AX372" s="83">
        <f t="shared" si="203"/>
        <v>0</v>
      </c>
      <c r="AY372" s="83">
        <f t="shared" si="203"/>
        <v>0</v>
      </c>
      <c r="AZ372" s="83">
        <f t="shared" si="203"/>
        <v>0</v>
      </c>
      <c r="BA372" s="83">
        <f t="shared" si="203"/>
        <v>0</v>
      </c>
      <c r="BB372" s="83">
        <f t="shared" si="203"/>
        <v>0</v>
      </c>
      <c r="BC372" s="83">
        <f t="shared" si="203"/>
        <v>0</v>
      </c>
      <c r="BD372" s="83">
        <f t="shared" si="203"/>
        <v>0</v>
      </c>
      <c r="BE372" s="83">
        <f t="shared" si="203"/>
        <v>0</v>
      </c>
      <c r="BF372" s="83">
        <f t="shared" si="203"/>
        <v>0</v>
      </c>
      <c r="BG372" s="83">
        <f t="shared" si="203"/>
        <v>0</v>
      </c>
      <c r="BH372" s="83">
        <f t="shared" si="203"/>
        <v>0</v>
      </c>
      <c r="BI372" s="83">
        <f t="shared" si="203"/>
        <v>0</v>
      </c>
      <c r="BJ372" s="83">
        <f t="shared" si="203"/>
        <v>0</v>
      </c>
      <c r="BK372" s="83">
        <f t="shared" si="203"/>
        <v>0</v>
      </c>
      <c r="BL372" s="83">
        <f t="shared" si="203"/>
        <v>0</v>
      </c>
      <c r="BM372" s="83">
        <f t="shared" si="203"/>
        <v>0</v>
      </c>
      <c r="BN372" s="83">
        <f t="shared" si="203"/>
        <v>0</v>
      </c>
      <c r="BO372" s="83">
        <f t="shared" si="203"/>
        <v>0</v>
      </c>
      <c r="BP372" s="83">
        <f t="shared" si="203"/>
        <v>0</v>
      </c>
      <c r="BQ372" s="83">
        <f t="shared" si="203"/>
        <v>0</v>
      </c>
      <c r="BR372" s="83">
        <f t="shared" si="203"/>
        <v>0</v>
      </c>
      <c r="BS372" s="83">
        <f t="shared" si="203"/>
        <v>0</v>
      </c>
      <c r="BT372" s="83">
        <f t="shared" si="203"/>
        <v>0</v>
      </c>
      <c r="BU372" s="83">
        <f t="shared" si="203"/>
        <v>0</v>
      </c>
      <c r="BV372" s="83">
        <f t="shared" si="203"/>
        <v>0</v>
      </c>
      <c r="BW372" s="83">
        <f t="shared" si="203"/>
        <v>0</v>
      </c>
      <c r="BX372" s="83">
        <f t="shared" si="203"/>
        <v>0</v>
      </c>
      <c r="BY372" s="83">
        <f t="shared" si="203"/>
        <v>0</v>
      </c>
      <c r="BZ372" s="83">
        <f t="shared" si="203"/>
        <v>0</v>
      </c>
      <c r="CA372" s="83">
        <f t="shared" si="203"/>
        <v>0</v>
      </c>
      <c r="CB372" s="83">
        <f t="shared" si="203"/>
        <v>0</v>
      </c>
      <c r="CC372" s="83">
        <f t="shared" si="203"/>
        <v>0</v>
      </c>
      <c r="CD372" s="83">
        <f t="shared" si="203"/>
        <v>0</v>
      </c>
      <c r="CE372" s="83">
        <f t="shared" si="203"/>
        <v>0</v>
      </c>
      <c r="CF372" s="83">
        <f t="shared" si="203"/>
        <v>0</v>
      </c>
      <c r="CG372" s="84">
        <f t="shared" si="203"/>
        <v>0</v>
      </c>
      <c r="CH372" s="8"/>
      <c r="CI372" s="19"/>
      <c r="CJ372" s="20"/>
      <c r="CM372" s="51"/>
    </row>
    <row r="373" spans="1:91" ht="14.1" customHeight="1" x14ac:dyDescent="0.3">
      <c r="A373" s="52">
        <f t="shared" si="187"/>
        <v>373</v>
      </c>
      <c r="B373" s="67"/>
      <c r="C373" s="67"/>
      <c r="D373" s="67"/>
      <c r="E373" s="67"/>
      <c r="F373" s="85"/>
      <c r="G373" s="69" t="s">
        <v>37</v>
      </c>
      <c r="H373" s="88" t="s">
        <v>173</v>
      </c>
      <c r="I373" s="67"/>
      <c r="J373" s="59">
        <f t="shared" si="199"/>
        <v>0</v>
      </c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"/>
      <c r="CI373" s="19"/>
      <c r="CJ373" s="20"/>
      <c r="CM373" s="51"/>
    </row>
    <row r="374" spans="1:91" ht="14.1" customHeight="1" x14ac:dyDescent="0.3">
      <c r="A374" s="52">
        <f t="shared" si="187"/>
        <v>374</v>
      </c>
      <c r="B374" s="67"/>
      <c r="C374" s="67"/>
      <c r="D374" s="67"/>
      <c r="E374" s="67"/>
      <c r="F374" s="85"/>
      <c r="G374" s="69" t="s">
        <v>50</v>
      </c>
      <c r="H374" s="88" t="s">
        <v>174</v>
      </c>
      <c r="I374" s="67"/>
      <c r="J374" s="59">
        <f t="shared" si="199"/>
        <v>0</v>
      </c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"/>
      <c r="CI374" s="19"/>
      <c r="CJ374" s="20"/>
      <c r="CM374" s="51"/>
    </row>
    <row r="375" spans="1:91" ht="14.1" customHeight="1" x14ac:dyDescent="0.3">
      <c r="A375" s="52">
        <f t="shared" si="187"/>
        <v>375</v>
      </c>
      <c r="B375" s="67"/>
      <c r="C375" s="67"/>
      <c r="D375" s="67"/>
      <c r="E375" s="67"/>
      <c r="F375" s="85"/>
      <c r="G375" s="69" t="s">
        <v>39</v>
      </c>
      <c r="H375" s="88" t="s">
        <v>175</v>
      </c>
      <c r="I375" s="67"/>
      <c r="J375" s="59">
        <f t="shared" si="199"/>
        <v>0</v>
      </c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"/>
      <c r="CI375" s="19"/>
      <c r="CJ375" s="20"/>
      <c r="CM375" s="51"/>
    </row>
    <row r="376" spans="1:91" ht="14.1" customHeight="1" x14ac:dyDescent="0.3">
      <c r="A376" s="52">
        <f t="shared" si="187"/>
        <v>376</v>
      </c>
      <c r="B376" s="67"/>
      <c r="C376" s="67"/>
      <c r="D376" s="67"/>
      <c r="E376" s="67"/>
      <c r="F376" s="85"/>
      <c r="G376" s="69" t="s">
        <v>41</v>
      </c>
      <c r="H376" s="88" t="s">
        <v>176</v>
      </c>
      <c r="I376" s="67"/>
      <c r="J376" s="59">
        <f t="shared" si="199"/>
        <v>0</v>
      </c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"/>
      <c r="CI376" s="19"/>
      <c r="CJ376" s="20"/>
      <c r="CM376" s="51"/>
    </row>
    <row r="377" spans="1:91" ht="14.1" customHeight="1" x14ac:dyDescent="0.3">
      <c r="A377" s="52">
        <f t="shared" si="187"/>
        <v>377</v>
      </c>
      <c r="B377" s="67"/>
      <c r="C377" s="67"/>
      <c r="D377" s="67"/>
      <c r="E377" s="67"/>
      <c r="F377" s="85"/>
      <c r="G377" s="69" t="s">
        <v>43</v>
      </c>
      <c r="H377" s="88" t="s">
        <v>177</v>
      </c>
      <c r="I377" s="69"/>
      <c r="J377" s="59">
        <f t="shared" si="199"/>
        <v>0</v>
      </c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8"/>
      <c r="CI377" s="19"/>
      <c r="CJ377" s="20"/>
      <c r="CM377" s="51"/>
    </row>
    <row r="378" spans="1:91" ht="14.1" customHeight="1" x14ac:dyDescent="0.3">
      <c r="A378" s="52">
        <f t="shared" si="187"/>
        <v>378</v>
      </c>
      <c r="B378" s="67"/>
      <c r="C378" s="67"/>
      <c r="D378" s="67"/>
      <c r="E378" s="67"/>
      <c r="F378" s="74"/>
      <c r="G378" s="69" t="s">
        <v>45</v>
      </c>
      <c r="H378" s="88" t="s">
        <v>178</v>
      </c>
      <c r="I378" s="69"/>
      <c r="J378" s="59">
        <f t="shared" si="199"/>
        <v>0</v>
      </c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8"/>
      <c r="CI378" s="19"/>
      <c r="CJ378" s="20"/>
      <c r="CM378" s="51"/>
    </row>
    <row r="379" spans="1:91" ht="14.1" customHeight="1" x14ac:dyDescent="0.3">
      <c r="A379" s="52">
        <f t="shared" si="187"/>
        <v>379</v>
      </c>
      <c r="B379" s="67"/>
      <c r="C379" s="67"/>
      <c r="D379" s="67"/>
      <c r="E379" s="67"/>
      <c r="F379" s="85" t="s">
        <v>69</v>
      </c>
      <c r="G379" s="86" t="s">
        <v>180</v>
      </c>
      <c r="H379" s="67"/>
      <c r="I379" s="67"/>
      <c r="J379" s="59">
        <f t="shared" si="199"/>
        <v>0</v>
      </c>
      <c r="K379" s="83">
        <f>SUM(K380:K385)</f>
        <v>0</v>
      </c>
      <c r="L379" s="83">
        <f t="shared" ref="L379:CG379" si="204">SUM(L380:L385)</f>
        <v>0</v>
      </c>
      <c r="M379" s="83">
        <f t="shared" si="204"/>
        <v>0</v>
      </c>
      <c r="N379" s="83">
        <f t="shared" si="204"/>
        <v>0</v>
      </c>
      <c r="O379" s="83">
        <f t="shared" si="204"/>
        <v>0</v>
      </c>
      <c r="P379" s="83">
        <f t="shared" si="204"/>
        <v>0</v>
      </c>
      <c r="Q379" s="83">
        <f t="shared" si="204"/>
        <v>0</v>
      </c>
      <c r="R379" s="83">
        <f t="shared" si="204"/>
        <v>0</v>
      </c>
      <c r="S379" s="83">
        <f t="shared" si="204"/>
        <v>0</v>
      </c>
      <c r="T379" s="83">
        <f t="shared" si="204"/>
        <v>0</v>
      </c>
      <c r="U379" s="83">
        <f t="shared" si="204"/>
        <v>0</v>
      </c>
      <c r="V379" s="83">
        <f t="shared" si="204"/>
        <v>0</v>
      </c>
      <c r="W379" s="83">
        <f t="shared" si="204"/>
        <v>0</v>
      </c>
      <c r="X379" s="83">
        <f t="shared" si="204"/>
        <v>0</v>
      </c>
      <c r="Y379" s="83">
        <f t="shared" si="204"/>
        <v>0</v>
      </c>
      <c r="Z379" s="83">
        <f t="shared" si="204"/>
        <v>0</v>
      </c>
      <c r="AA379" s="83">
        <f t="shared" si="204"/>
        <v>0</v>
      </c>
      <c r="AB379" s="83">
        <f t="shared" si="204"/>
        <v>0</v>
      </c>
      <c r="AC379" s="83">
        <f t="shared" si="204"/>
        <v>0</v>
      </c>
      <c r="AD379" s="83">
        <f t="shared" si="204"/>
        <v>0</v>
      </c>
      <c r="AE379" s="83">
        <f t="shared" si="204"/>
        <v>0</v>
      </c>
      <c r="AF379" s="83">
        <f t="shared" si="204"/>
        <v>0</v>
      </c>
      <c r="AG379" s="83">
        <f t="shared" si="204"/>
        <v>0</v>
      </c>
      <c r="AH379" s="83">
        <f t="shared" si="204"/>
        <v>0</v>
      </c>
      <c r="AI379" s="83">
        <f t="shared" si="204"/>
        <v>0</v>
      </c>
      <c r="AJ379" s="83">
        <f t="shared" si="204"/>
        <v>0</v>
      </c>
      <c r="AK379" s="83">
        <f t="shared" si="204"/>
        <v>0</v>
      </c>
      <c r="AL379" s="83">
        <f t="shared" si="204"/>
        <v>0</v>
      </c>
      <c r="AM379" s="83">
        <f t="shared" si="204"/>
        <v>0</v>
      </c>
      <c r="AN379" s="83">
        <f t="shared" si="204"/>
        <v>0</v>
      </c>
      <c r="AO379" s="83">
        <f t="shared" si="204"/>
        <v>0</v>
      </c>
      <c r="AP379" s="83">
        <f t="shared" si="204"/>
        <v>0</v>
      </c>
      <c r="AQ379" s="83">
        <f t="shared" si="204"/>
        <v>0</v>
      </c>
      <c r="AR379" s="83">
        <f t="shared" si="204"/>
        <v>0</v>
      </c>
      <c r="AS379" s="83">
        <f t="shared" si="204"/>
        <v>0</v>
      </c>
      <c r="AT379" s="83">
        <f t="shared" si="204"/>
        <v>0</v>
      </c>
      <c r="AU379" s="83">
        <f t="shared" si="204"/>
        <v>0</v>
      </c>
      <c r="AV379" s="83">
        <f t="shared" si="204"/>
        <v>0</v>
      </c>
      <c r="AW379" s="83">
        <f t="shared" si="204"/>
        <v>0</v>
      </c>
      <c r="AX379" s="83">
        <f t="shared" si="204"/>
        <v>0</v>
      </c>
      <c r="AY379" s="83">
        <f t="shared" si="204"/>
        <v>0</v>
      </c>
      <c r="AZ379" s="83">
        <f t="shared" si="204"/>
        <v>0</v>
      </c>
      <c r="BA379" s="83">
        <f t="shared" si="204"/>
        <v>0</v>
      </c>
      <c r="BB379" s="83">
        <f t="shared" si="204"/>
        <v>0</v>
      </c>
      <c r="BC379" s="83">
        <f t="shared" si="204"/>
        <v>0</v>
      </c>
      <c r="BD379" s="83">
        <f t="shared" si="204"/>
        <v>0</v>
      </c>
      <c r="BE379" s="83">
        <f t="shared" si="204"/>
        <v>0</v>
      </c>
      <c r="BF379" s="83">
        <f t="shared" si="204"/>
        <v>0</v>
      </c>
      <c r="BG379" s="83">
        <f t="shared" si="204"/>
        <v>0</v>
      </c>
      <c r="BH379" s="83">
        <f t="shared" si="204"/>
        <v>0</v>
      </c>
      <c r="BI379" s="83">
        <f t="shared" si="204"/>
        <v>0</v>
      </c>
      <c r="BJ379" s="83">
        <f t="shared" si="204"/>
        <v>0</v>
      </c>
      <c r="BK379" s="83">
        <f t="shared" si="204"/>
        <v>0</v>
      </c>
      <c r="BL379" s="83">
        <f t="shared" si="204"/>
        <v>0</v>
      </c>
      <c r="BM379" s="83">
        <f t="shared" si="204"/>
        <v>0</v>
      </c>
      <c r="BN379" s="83">
        <f t="shared" si="204"/>
        <v>0</v>
      </c>
      <c r="BO379" s="83">
        <f t="shared" si="204"/>
        <v>0</v>
      </c>
      <c r="BP379" s="83">
        <f t="shared" si="204"/>
        <v>0</v>
      </c>
      <c r="BQ379" s="83">
        <f t="shared" si="204"/>
        <v>0</v>
      </c>
      <c r="BR379" s="83">
        <f t="shared" si="204"/>
        <v>0</v>
      </c>
      <c r="BS379" s="83">
        <f t="shared" si="204"/>
        <v>0</v>
      </c>
      <c r="BT379" s="83">
        <f t="shared" si="204"/>
        <v>0</v>
      </c>
      <c r="BU379" s="83">
        <f t="shared" si="204"/>
        <v>0</v>
      </c>
      <c r="BV379" s="83">
        <f t="shared" si="204"/>
        <v>0</v>
      </c>
      <c r="BW379" s="83">
        <f t="shared" si="204"/>
        <v>0</v>
      </c>
      <c r="BX379" s="83">
        <f t="shared" si="204"/>
        <v>0</v>
      </c>
      <c r="BY379" s="83">
        <f t="shared" si="204"/>
        <v>0</v>
      </c>
      <c r="BZ379" s="83">
        <f t="shared" si="204"/>
        <v>0</v>
      </c>
      <c r="CA379" s="83">
        <f t="shared" si="204"/>
        <v>0</v>
      </c>
      <c r="CB379" s="83">
        <f t="shared" si="204"/>
        <v>0</v>
      </c>
      <c r="CC379" s="83">
        <f t="shared" si="204"/>
        <v>0</v>
      </c>
      <c r="CD379" s="83">
        <f t="shared" si="204"/>
        <v>0</v>
      </c>
      <c r="CE379" s="83">
        <f t="shared" si="204"/>
        <v>0</v>
      </c>
      <c r="CF379" s="83">
        <f t="shared" si="204"/>
        <v>0</v>
      </c>
      <c r="CG379" s="84">
        <f t="shared" si="204"/>
        <v>0</v>
      </c>
      <c r="CH379" s="8"/>
      <c r="CI379" s="19"/>
      <c r="CJ379" s="20"/>
      <c r="CM379" s="51"/>
    </row>
    <row r="380" spans="1:91" ht="14.1" customHeight="1" x14ac:dyDescent="0.3">
      <c r="A380" s="52">
        <f t="shared" si="187"/>
        <v>380</v>
      </c>
      <c r="B380" s="67"/>
      <c r="C380" s="67"/>
      <c r="D380" s="67"/>
      <c r="E380" s="67"/>
      <c r="F380" s="85"/>
      <c r="G380" s="69" t="s">
        <v>37</v>
      </c>
      <c r="H380" s="88" t="s">
        <v>173</v>
      </c>
      <c r="I380" s="67"/>
      <c r="J380" s="59">
        <f t="shared" si="199"/>
        <v>0</v>
      </c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"/>
      <c r="CI380" s="19"/>
      <c r="CJ380" s="20"/>
      <c r="CM380" s="51"/>
    </row>
    <row r="381" spans="1:91" ht="14.1" customHeight="1" x14ac:dyDescent="0.3">
      <c r="A381" s="52">
        <f t="shared" si="187"/>
        <v>381</v>
      </c>
      <c r="B381" s="67"/>
      <c r="C381" s="67"/>
      <c r="D381" s="67"/>
      <c r="E381" s="67"/>
      <c r="F381" s="85"/>
      <c r="G381" s="69" t="s">
        <v>50</v>
      </c>
      <c r="H381" s="88" t="s">
        <v>174</v>
      </c>
      <c r="I381" s="67"/>
      <c r="J381" s="59">
        <f t="shared" si="199"/>
        <v>0</v>
      </c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"/>
      <c r="CI381" s="19"/>
      <c r="CJ381" s="20"/>
      <c r="CM381" s="51"/>
    </row>
    <row r="382" spans="1:91" ht="14.1" customHeight="1" x14ac:dyDescent="0.3">
      <c r="A382" s="52">
        <f t="shared" si="187"/>
        <v>382</v>
      </c>
      <c r="B382" s="67"/>
      <c r="C382" s="67"/>
      <c r="D382" s="67"/>
      <c r="E382" s="67"/>
      <c r="F382" s="85"/>
      <c r="G382" s="69" t="s">
        <v>39</v>
      </c>
      <c r="H382" s="88" t="s">
        <v>175</v>
      </c>
      <c r="I382" s="67"/>
      <c r="J382" s="59">
        <f t="shared" si="199"/>
        <v>0</v>
      </c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"/>
      <c r="CI382" s="19"/>
      <c r="CJ382" s="20"/>
      <c r="CM382" s="51"/>
    </row>
    <row r="383" spans="1:91" ht="14.1" customHeight="1" x14ac:dyDescent="0.3">
      <c r="A383" s="52">
        <f t="shared" si="187"/>
        <v>383</v>
      </c>
      <c r="B383" s="67"/>
      <c r="C383" s="67"/>
      <c r="D383" s="67"/>
      <c r="E383" s="67"/>
      <c r="F383" s="85"/>
      <c r="G383" s="69" t="s">
        <v>41</v>
      </c>
      <c r="H383" s="88" t="s">
        <v>176</v>
      </c>
      <c r="I383" s="67"/>
      <c r="J383" s="59">
        <f t="shared" si="199"/>
        <v>0</v>
      </c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"/>
      <c r="CI383" s="19"/>
      <c r="CJ383" s="20"/>
      <c r="CM383" s="51"/>
    </row>
    <row r="384" spans="1:91" ht="14.1" customHeight="1" x14ac:dyDescent="0.3">
      <c r="A384" s="52">
        <f t="shared" si="187"/>
        <v>384</v>
      </c>
      <c r="B384" s="67"/>
      <c r="C384" s="67"/>
      <c r="D384" s="67"/>
      <c r="E384" s="67"/>
      <c r="F384" s="74"/>
      <c r="G384" s="69" t="s">
        <v>43</v>
      </c>
      <c r="H384" s="88" t="s">
        <v>177</v>
      </c>
      <c r="I384" s="69"/>
      <c r="J384" s="59">
        <f t="shared" si="199"/>
        <v>0</v>
      </c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8"/>
      <c r="CI384" s="19"/>
      <c r="CJ384" s="20"/>
      <c r="CM384" s="51"/>
    </row>
    <row r="385" spans="1:91" ht="14.1" customHeight="1" x14ac:dyDescent="0.3">
      <c r="A385" s="52">
        <f t="shared" si="187"/>
        <v>385</v>
      </c>
      <c r="B385" s="67"/>
      <c r="C385" s="67"/>
      <c r="D385" s="67"/>
      <c r="E385" s="67"/>
      <c r="F385" s="74"/>
      <c r="G385" s="69" t="s">
        <v>45</v>
      </c>
      <c r="H385" s="88" t="s">
        <v>178</v>
      </c>
      <c r="I385" s="69"/>
      <c r="J385" s="59">
        <f t="shared" si="199"/>
        <v>0</v>
      </c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8"/>
      <c r="CI385" s="19"/>
      <c r="CJ385" s="20"/>
      <c r="CM385" s="51"/>
    </row>
    <row r="386" spans="1:91" ht="14.1" customHeight="1" x14ac:dyDescent="0.3">
      <c r="A386" s="52">
        <f t="shared" si="187"/>
        <v>386</v>
      </c>
      <c r="B386" s="67"/>
      <c r="C386" s="67"/>
      <c r="D386" s="67"/>
      <c r="E386" s="67"/>
      <c r="F386" s="85" t="s">
        <v>71</v>
      </c>
      <c r="G386" s="86" t="s">
        <v>181</v>
      </c>
      <c r="H386" s="67"/>
      <c r="I386" s="67"/>
      <c r="J386" s="59">
        <f t="shared" si="199"/>
        <v>0</v>
      </c>
      <c r="K386" s="83">
        <f>SUM(K387:K390)</f>
        <v>0</v>
      </c>
      <c r="L386" s="83">
        <f t="shared" ref="L386:CG386" si="205">SUM(L387:L390)</f>
        <v>0</v>
      </c>
      <c r="M386" s="83">
        <f t="shared" si="205"/>
        <v>0</v>
      </c>
      <c r="N386" s="83">
        <f t="shared" si="205"/>
        <v>0</v>
      </c>
      <c r="O386" s="83">
        <f t="shared" si="205"/>
        <v>0</v>
      </c>
      <c r="P386" s="83">
        <f t="shared" si="205"/>
        <v>0</v>
      </c>
      <c r="Q386" s="83">
        <f t="shared" si="205"/>
        <v>0</v>
      </c>
      <c r="R386" s="83">
        <f t="shared" si="205"/>
        <v>0</v>
      </c>
      <c r="S386" s="83">
        <f t="shared" si="205"/>
        <v>0</v>
      </c>
      <c r="T386" s="83">
        <f t="shared" si="205"/>
        <v>0</v>
      </c>
      <c r="U386" s="83">
        <f t="shared" si="205"/>
        <v>0</v>
      </c>
      <c r="V386" s="83">
        <f t="shared" si="205"/>
        <v>0</v>
      </c>
      <c r="W386" s="83">
        <f t="shared" si="205"/>
        <v>0</v>
      </c>
      <c r="X386" s="83">
        <f t="shared" si="205"/>
        <v>0</v>
      </c>
      <c r="Y386" s="83">
        <f t="shared" si="205"/>
        <v>0</v>
      </c>
      <c r="Z386" s="83">
        <f t="shared" si="205"/>
        <v>0</v>
      </c>
      <c r="AA386" s="83">
        <f t="shared" si="205"/>
        <v>0</v>
      </c>
      <c r="AB386" s="83">
        <f t="shared" si="205"/>
        <v>0</v>
      </c>
      <c r="AC386" s="83">
        <f t="shared" si="205"/>
        <v>0</v>
      </c>
      <c r="AD386" s="83">
        <f t="shared" si="205"/>
        <v>0</v>
      </c>
      <c r="AE386" s="83">
        <f t="shared" si="205"/>
        <v>0</v>
      </c>
      <c r="AF386" s="83">
        <f t="shared" si="205"/>
        <v>0</v>
      </c>
      <c r="AG386" s="83">
        <f t="shared" si="205"/>
        <v>0</v>
      </c>
      <c r="AH386" s="83">
        <f t="shared" si="205"/>
        <v>0</v>
      </c>
      <c r="AI386" s="83">
        <f t="shared" si="205"/>
        <v>0</v>
      </c>
      <c r="AJ386" s="83">
        <f t="shared" si="205"/>
        <v>0</v>
      </c>
      <c r="AK386" s="83">
        <f t="shared" si="205"/>
        <v>0</v>
      </c>
      <c r="AL386" s="83">
        <f t="shared" si="205"/>
        <v>0</v>
      </c>
      <c r="AM386" s="83">
        <f t="shared" si="205"/>
        <v>0</v>
      </c>
      <c r="AN386" s="83">
        <f t="shared" si="205"/>
        <v>0</v>
      </c>
      <c r="AO386" s="83">
        <f t="shared" si="205"/>
        <v>0</v>
      </c>
      <c r="AP386" s="83">
        <f t="shared" si="205"/>
        <v>0</v>
      </c>
      <c r="AQ386" s="83">
        <f t="shared" si="205"/>
        <v>0</v>
      </c>
      <c r="AR386" s="83">
        <f t="shared" si="205"/>
        <v>0</v>
      </c>
      <c r="AS386" s="83">
        <f t="shared" si="205"/>
        <v>0</v>
      </c>
      <c r="AT386" s="83">
        <f t="shared" si="205"/>
        <v>0</v>
      </c>
      <c r="AU386" s="83">
        <f t="shared" si="205"/>
        <v>0</v>
      </c>
      <c r="AV386" s="83">
        <f t="shared" si="205"/>
        <v>0</v>
      </c>
      <c r="AW386" s="83">
        <f t="shared" si="205"/>
        <v>0</v>
      </c>
      <c r="AX386" s="83">
        <f t="shared" si="205"/>
        <v>0</v>
      </c>
      <c r="AY386" s="83">
        <f t="shared" si="205"/>
        <v>0</v>
      </c>
      <c r="AZ386" s="83">
        <f t="shared" si="205"/>
        <v>0</v>
      </c>
      <c r="BA386" s="83">
        <f t="shared" si="205"/>
        <v>0</v>
      </c>
      <c r="BB386" s="83">
        <f t="shared" si="205"/>
        <v>0</v>
      </c>
      <c r="BC386" s="83">
        <f t="shared" si="205"/>
        <v>0</v>
      </c>
      <c r="BD386" s="83">
        <f t="shared" si="205"/>
        <v>0</v>
      </c>
      <c r="BE386" s="83">
        <f t="shared" si="205"/>
        <v>0</v>
      </c>
      <c r="BF386" s="83">
        <f t="shared" si="205"/>
        <v>0</v>
      </c>
      <c r="BG386" s="83">
        <f t="shared" si="205"/>
        <v>0</v>
      </c>
      <c r="BH386" s="83">
        <f t="shared" si="205"/>
        <v>0</v>
      </c>
      <c r="BI386" s="83">
        <f t="shared" si="205"/>
        <v>0</v>
      </c>
      <c r="BJ386" s="83">
        <f t="shared" si="205"/>
        <v>0</v>
      </c>
      <c r="BK386" s="83">
        <f t="shared" si="205"/>
        <v>0</v>
      </c>
      <c r="BL386" s="83">
        <f t="shared" si="205"/>
        <v>0</v>
      </c>
      <c r="BM386" s="83">
        <f t="shared" si="205"/>
        <v>0</v>
      </c>
      <c r="BN386" s="83">
        <f t="shared" si="205"/>
        <v>0</v>
      </c>
      <c r="BO386" s="83">
        <f t="shared" si="205"/>
        <v>0</v>
      </c>
      <c r="BP386" s="83">
        <f t="shared" si="205"/>
        <v>0</v>
      </c>
      <c r="BQ386" s="83">
        <f t="shared" si="205"/>
        <v>0</v>
      </c>
      <c r="BR386" s="83">
        <f t="shared" si="205"/>
        <v>0</v>
      </c>
      <c r="BS386" s="83">
        <f t="shared" si="205"/>
        <v>0</v>
      </c>
      <c r="BT386" s="83">
        <f t="shared" si="205"/>
        <v>0</v>
      </c>
      <c r="BU386" s="83">
        <f t="shared" si="205"/>
        <v>0</v>
      </c>
      <c r="BV386" s="83">
        <f t="shared" si="205"/>
        <v>0</v>
      </c>
      <c r="BW386" s="83">
        <f t="shared" si="205"/>
        <v>0</v>
      </c>
      <c r="BX386" s="83">
        <f t="shared" si="205"/>
        <v>0</v>
      </c>
      <c r="BY386" s="83">
        <f t="shared" si="205"/>
        <v>0</v>
      </c>
      <c r="BZ386" s="83">
        <f t="shared" si="205"/>
        <v>0</v>
      </c>
      <c r="CA386" s="83">
        <f t="shared" si="205"/>
        <v>0</v>
      </c>
      <c r="CB386" s="83">
        <f t="shared" si="205"/>
        <v>0</v>
      </c>
      <c r="CC386" s="83">
        <f t="shared" si="205"/>
        <v>0</v>
      </c>
      <c r="CD386" s="83">
        <f t="shared" si="205"/>
        <v>0</v>
      </c>
      <c r="CE386" s="83">
        <f t="shared" si="205"/>
        <v>0</v>
      </c>
      <c r="CF386" s="83">
        <f t="shared" si="205"/>
        <v>0</v>
      </c>
      <c r="CG386" s="84">
        <f t="shared" si="205"/>
        <v>0</v>
      </c>
      <c r="CH386" s="8"/>
      <c r="CI386" s="19"/>
      <c r="CJ386" s="20"/>
      <c r="CM386" s="51"/>
    </row>
    <row r="387" spans="1:91" ht="14.1" customHeight="1" x14ac:dyDescent="0.3">
      <c r="A387" s="52">
        <f t="shared" si="187"/>
        <v>387</v>
      </c>
      <c r="B387" s="67"/>
      <c r="C387" s="67"/>
      <c r="D387" s="67"/>
      <c r="E387" s="67"/>
      <c r="F387" s="85"/>
      <c r="G387" s="69" t="s">
        <v>37</v>
      </c>
      <c r="H387" s="88" t="str">
        <f>'[1]טופס 106 חודשי'!$H$305</f>
        <v>שכבת חוב (Tranch) בדירוג AA- ומעלה</v>
      </c>
      <c r="I387" s="67"/>
      <c r="J387" s="59">
        <f t="shared" si="199"/>
        <v>0</v>
      </c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"/>
      <c r="CI387" s="19"/>
      <c r="CJ387" s="20"/>
      <c r="CM387" s="51"/>
    </row>
    <row r="388" spans="1:91" ht="14.1" customHeight="1" x14ac:dyDescent="0.3">
      <c r="A388" s="52">
        <f t="shared" si="187"/>
        <v>388</v>
      </c>
      <c r="B388" s="67"/>
      <c r="C388" s="67"/>
      <c r="D388" s="67"/>
      <c r="E388" s="67"/>
      <c r="F388" s="85"/>
      <c r="G388" s="69" t="s">
        <v>50</v>
      </c>
      <c r="H388" s="88" t="str">
        <f>'[1]טופס 106 חודשי'!$H$306</f>
        <v xml:space="preserve">שכבת חוב (Tranch) בדירוג BBB- ועד A+ </v>
      </c>
      <c r="I388" s="67"/>
      <c r="J388" s="59">
        <f t="shared" si="199"/>
        <v>0</v>
      </c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"/>
      <c r="CI388" s="19"/>
      <c r="CJ388" s="20"/>
      <c r="CM388" s="51"/>
    </row>
    <row r="389" spans="1:91" ht="14.1" customHeight="1" x14ac:dyDescent="0.3">
      <c r="A389" s="52">
        <f t="shared" si="187"/>
        <v>389</v>
      </c>
      <c r="B389" s="67"/>
      <c r="C389" s="67"/>
      <c r="D389" s="67"/>
      <c r="E389" s="67"/>
      <c r="F389" s="85"/>
      <c r="G389" s="69" t="s">
        <v>39</v>
      </c>
      <c r="H389" s="88" t="str">
        <f>'[1]טופס 106 חודשי'!$H$307</f>
        <v>שכבת חוב (Tranch) בדירוג BB ומטה</v>
      </c>
      <c r="I389" s="67"/>
      <c r="J389" s="59">
        <f t="shared" si="199"/>
        <v>0</v>
      </c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"/>
      <c r="CI389" s="19"/>
      <c r="CJ389" s="20"/>
      <c r="CM389" s="51"/>
    </row>
    <row r="390" spans="1:91" ht="14.1" customHeight="1" x14ac:dyDescent="0.3">
      <c r="A390" s="52">
        <f t="shared" si="187"/>
        <v>390</v>
      </c>
      <c r="B390" s="67"/>
      <c r="C390" s="67"/>
      <c r="D390" s="67"/>
      <c r="E390" s="67"/>
      <c r="F390" s="85"/>
      <c r="G390" s="69" t="s">
        <v>41</v>
      </c>
      <c r="H390" s="88" t="str">
        <f>'[1]טופס 106 חודשי'!$H$308</f>
        <v>שכבת הון (Equity Tranch)</v>
      </c>
      <c r="I390" s="67"/>
      <c r="J390" s="59">
        <f t="shared" si="199"/>
        <v>0</v>
      </c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"/>
      <c r="CI390" s="19"/>
      <c r="CJ390" s="20"/>
      <c r="CM390" s="51"/>
    </row>
    <row r="391" spans="1:91" ht="14.1" customHeight="1" x14ac:dyDescent="0.3">
      <c r="A391" s="52">
        <f t="shared" si="187"/>
        <v>391</v>
      </c>
      <c r="B391" s="74"/>
      <c r="C391" s="74"/>
      <c r="D391" s="74"/>
      <c r="E391" s="74"/>
      <c r="F391" s="74"/>
      <c r="G391" s="74"/>
      <c r="H391" s="74"/>
      <c r="I391" s="75"/>
      <c r="J391" s="76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8"/>
      <c r="CH391" s="8"/>
      <c r="CI391" s="19"/>
      <c r="CJ391" s="20"/>
      <c r="CM391" s="51">
        <f>IF(J391&gt;0,1,0)</f>
        <v>0</v>
      </c>
    </row>
    <row r="392" spans="1:91" ht="14.1" customHeight="1" x14ac:dyDescent="0.3">
      <c r="A392" s="52">
        <f t="shared" si="187"/>
        <v>392</v>
      </c>
      <c r="B392" s="53"/>
      <c r="C392" s="53" t="s">
        <v>182</v>
      </c>
      <c r="D392" s="64" t="s">
        <v>183</v>
      </c>
      <c r="E392" s="53"/>
      <c r="F392" s="54"/>
      <c r="G392" s="53"/>
      <c r="H392" s="53"/>
      <c r="I392" s="53"/>
      <c r="J392" s="59">
        <f t="shared" ref="J392:J454" si="206">SUM(K392:CG392)</f>
        <v>340875.44000000006</v>
      </c>
      <c r="K392" s="60">
        <f>SUM(K393,K411)</f>
        <v>0</v>
      </c>
      <c r="L392" s="60">
        <f t="shared" ref="L392:BW392" si="207">SUM(L393,L411)</f>
        <v>646.37</v>
      </c>
      <c r="M392" s="60">
        <f t="shared" si="207"/>
        <v>25728.77</v>
      </c>
      <c r="N392" s="60">
        <f t="shared" si="207"/>
        <v>0</v>
      </c>
      <c r="O392" s="60">
        <f t="shared" si="207"/>
        <v>5583.07</v>
      </c>
      <c r="P392" s="60">
        <f t="shared" si="207"/>
        <v>287.18</v>
      </c>
      <c r="Q392" s="60">
        <f t="shared" si="207"/>
        <v>86905.99</v>
      </c>
      <c r="R392" s="60">
        <f t="shared" si="207"/>
        <v>2754.6</v>
      </c>
      <c r="S392" s="60">
        <f t="shared" si="207"/>
        <v>5593.36</v>
      </c>
      <c r="T392" s="60">
        <f t="shared" si="207"/>
        <v>0</v>
      </c>
      <c r="U392" s="60">
        <f t="shared" si="207"/>
        <v>98928.85</v>
      </c>
      <c r="V392" s="60">
        <f t="shared" si="207"/>
        <v>0</v>
      </c>
      <c r="W392" s="60">
        <f t="shared" si="207"/>
        <v>0</v>
      </c>
      <c r="X392" s="60">
        <f t="shared" si="207"/>
        <v>0</v>
      </c>
      <c r="Y392" s="60">
        <f t="shared" si="207"/>
        <v>1676.34</v>
      </c>
      <c r="Z392" s="60">
        <f t="shared" si="207"/>
        <v>0</v>
      </c>
      <c r="AA392" s="60">
        <f t="shared" si="207"/>
        <v>21088.54</v>
      </c>
      <c r="AB392" s="60">
        <f t="shared" si="207"/>
        <v>3710.07</v>
      </c>
      <c r="AC392" s="60">
        <f t="shared" si="207"/>
        <v>0</v>
      </c>
      <c r="AD392" s="60">
        <f t="shared" si="207"/>
        <v>55038.34</v>
      </c>
      <c r="AE392" s="60">
        <f t="shared" si="207"/>
        <v>3583.45</v>
      </c>
      <c r="AF392" s="60">
        <f t="shared" si="207"/>
        <v>1094.6200000000001</v>
      </c>
      <c r="AG392" s="60">
        <f t="shared" si="207"/>
        <v>977.08999999999992</v>
      </c>
      <c r="AH392" s="60">
        <f t="shared" si="207"/>
        <v>406.59000000000003</v>
      </c>
      <c r="AI392" s="60">
        <f t="shared" si="207"/>
        <v>0</v>
      </c>
      <c r="AJ392" s="60">
        <f t="shared" si="207"/>
        <v>145.83000000000001</v>
      </c>
      <c r="AK392" s="60">
        <f t="shared" si="207"/>
        <v>26726.38</v>
      </c>
      <c r="AL392" s="60">
        <f t="shared" si="207"/>
        <v>0</v>
      </c>
      <c r="AM392" s="60">
        <f t="shared" si="207"/>
        <v>0</v>
      </c>
      <c r="AN392" s="60">
        <f t="shared" si="207"/>
        <v>0</v>
      </c>
      <c r="AO392" s="60">
        <f t="shared" si="207"/>
        <v>0</v>
      </c>
      <c r="AP392" s="60">
        <f t="shared" si="207"/>
        <v>0</v>
      </c>
      <c r="AQ392" s="60">
        <f t="shared" si="207"/>
        <v>0</v>
      </c>
      <c r="AR392" s="60">
        <f t="shared" si="207"/>
        <v>0</v>
      </c>
      <c r="AS392" s="60">
        <f t="shared" si="207"/>
        <v>0</v>
      </c>
      <c r="AT392" s="60">
        <f t="shared" si="207"/>
        <v>0</v>
      </c>
      <c r="AU392" s="60">
        <f t="shared" si="207"/>
        <v>0</v>
      </c>
      <c r="AV392" s="60">
        <f t="shared" si="207"/>
        <v>0</v>
      </c>
      <c r="AW392" s="60">
        <f t="shared" si="207"/>
        <v>0</v>
      </c>
      <c r="AX392" s="60">
        <f t="shared" si="207"/>
        <v>0</v>
      </c>
      <c r="AY392" s="60">
        <f t="shared" si="207"/>
        <v>0</v>
      </c>
      <c r="AZ392" s="60">
        <f t="shared" si="207"/>
        <v>0</v>
      </c>
      <c r="BA392" s="60">
        <f t="shared" si="207"/>
        <v>0</v>
      </c>
      <c r="BB392" s="60">
        <f t="shared" si="207"/>
        <v>0</v>
      </c>
      <c r="BC392" s="60">
        <f t="shared" si="207"/>
        <v>0</v>
      </c>
      <c r="BD392" s="60">
        <f t="shared" si="207"/>
        <v>0</v>
      </c>
      <c r="BE392" s="60">
        <f t="shared" si="207"/>
        <v>0</v>
      </c>
      <c r="BF392" s="60">
        <f t="shared" si="207"/>
        <v>0</v>
      </c>
      <c r="BG392" s="60">
        <f t="shared" si="207"/>
        <v>0</v>
      </c>
      <c r="BH392" s="60">
        <f t="shared" si="207"/>
        <v>0</v>
      </c>
      <c r="BI392" s="60">
        <f t="shared" si="207"/>
        <v>0</v>
      </c>
      <c r="BJ392" s="60">
        <f t="shared" si="207"/>
        <v>0</v>
      </c>
      <c r="BK392" s="60">
        <f t="shared" si="207"/>
        <v>0</v>
      </c>
      <c r="BL392" s="60">
        <f t="shared" si="207"/>
        <v>0</v>
      </c>
      <c r="BM392" s="60">
        <f t="shared" si="207"/>
        <v>0</v>
      </c>
      <c r="BN392" s="60">
        <f t="shared" si="207"/>
        <v>0</v>
      </c>
      <c r="BO392" s="60">
        <f t="shared" si="207"/>
        <v>0</v>
      </c>
      <c r="BP392" s="60">
        <f t="shared" si="207"/>
        <v>0</v>
      </c>
      <c r="BQ392" s="60">
        <f t="shared" si="207"/>
        <v>0</v>
      </c>
      <c r="BR392" s="60">
        <f t="shared" si="207"/>
        <v>0</v>
      </c>
      <c r="BS392" s="60">
        <f t="shared" si="207"/>
        <v>0</v>
      </c>
      <c r="BT392" s="60">
        <f t="shared" si="207"/>
        <v>0</v>
      </c>
      <c r="BU392" s="60">
        <f t="shared" si="207"/>
        <v>0</v>
      </c>
      <c r="BV392" s="60">
        <f t="shared" si="207"/>
        <v>0</v>
      </c>
      <c r="BW392" s="60">
        <f t="shared" si="207"/>
        <v>0</v>
      </c>
      <c r="BX392" s="60">
        <f t="shared" ref="BX392:CV392" si="208">SUM(BX393,BX411)</f>
        <v>0</v>
      </c>
      <c r="BY392" s="60">
        <f t="shared" si="208"/>
        <v>0</v>
      </c>
      <c r="BZ392" s="60">
        <f t="shared" si="208"/>
        <v>0</v>
      </c>
      <c r="CA392" s="60">
        <f t="shared" si="208"/>
        <v>0</v>
      </c>
      <c r="CB392" s="60">
        <f t="shared" si="208"/>
        <v>0</v>
      </c>
      <c r="CC392" s="60">
        <f t="shared" si="208"/>
        <v>0</v>
      </c>
      <c r="CD392" s="60">
        <f t="shared" si="208"/>
        <v>0</v>
      </c>
      <c r="CE392" s="60">
        <f t="shared" si="208"/>
        <v>0</v>
      </c>
      <c r="CF392" s="60">
        <f t="shared" si="208"/>
        <v>0</v>
      </c>
      <c r="CG392" s="61">
        <f>SUM(CG393,CG411)</f>
        <v>0</v>
      </c>
      <c r="CH392" s="8"/>
      <c r="CI392" s="19"/>
      <c r="CJ392" s="20"/>
      <c r="CM392" s="51"/>
    </row>
    <row r="393" spans="1:91" ht="14.1" customHeight="1" x14ac:dyDescent="0.3">
      <c r="A393" s="52">
        <f t="shared" si="187"/>
        <v>393</v>
      </c>
      <c r="B393" s="67"/>
      <c r="C393" s="67"/>
      <c r="D393" s="67" t="s">
        <v>184</v>
      </c>
      <c r="E393" s="92" t="s">
        <v>14</v>
      </c>
      <c r="F393" s="85"/>
      <c r="G393" s="67"/>
      <c r="H393" s="67"/>
      <c r="I393" s="67"/>
      <c r="J393" s="59">
        <f t="shared" si="206"/>
        <v>340875.44000000006</v>
      </c>
      <c r="K393" s="116">
        <f>SUM(K394:K396,K400,,K405:K406,K409:K410)</f>
        <v>0</v>
      </c>
      <c r="L393" s="116">
        <f t="shared" ref="L393:BW393" si="209">SUM(L394:L396,L400,,L405:L406,L409:L410)</f>
        <v>646.37</v>
      </c>
      <c r="M393" s="116">
        <f t="shared" si="209"/>
        <v>25728.77</v>
      </c>
      <c r="N393" s="116">
        <f t="shared" si="209"/>
        <v>0</v>
      </c>
      <c r="O393" s="116">
        <f t="shared" si="209"/>
        <v>5583.07</v>
      </c>
      <c r="P393" s="116">
        <f t="shared" si="209"/>
        <v>287.18</v>
      </c>
      <c r="Q393" s="116">
        <f t="shared" si="209"/>
        <v>86905.99</v>
      </c>
      <c r="R393" s="116">
        <f t="shared" si="209"/>
        <v>2754.6</v>
      </c>
      <c r="S393" s="116">
        <f t="shared" si="209"/>
        <v>5593.36</v>
      </c>
      <c r="T393" s="116">
        <f t="shared" si="209"/>
        <v>0</v>
      </c>
      <c r="U393" s="116">
        <f t="shared" si="209"/>
        <v>98928.85</v>
      </c>
      <c r="V393" s="116">
        <f t="shared" si="209"/>
        <v>0</v>
      </c>
      <c r="W393" s="116">
        <f t="shared" si="209"/>
        <v>0</v>
      </c>
      <c r="X393" s="116">
        <f t="shared" si="209"/>
        <v>0</v>
      </c>
      <c r="Y393" s="116">
        <f t="shared" si="209"/>
        <v>1676.34</v>
      </c>
      <c r="Z393" s="116">
        <f t="shared" si="209"/>
        <v>0</v>
      </c>
      <c r="AA393" s="116">
        <f t="shared" si="209"/>
        <v>21088.54</v>
      </c>
      <c r="AB393" s="116">
        <f t="shared" si="209"/>
        <v>3710.07</v>
      </c>
      <c r="AC393" s="116">
        <f t="shared" si="209"/>
        <v>0</v>
      </c>
      <c r="AD393" s="116">
        <f t="shared" si="209"/>
        <v>55038.34</v>
      </c>
      <c r="AE393" s="116">
        <f t="shared" si="209"/>
        <v>3583.45</v>
      </c>
      <c r="AF393" s="116">
        <f t="shared" si="209"/>
        <v>1094.6200000000001</v>
      </c>
      <c r="AG393" s="116">
        <f t="shared" si="209"/>
        <v>977.08999999999992</v>
      </c>
      <c r="AH393" s="116">
        <f t="shared" si="209"/>
        <v>406.59000000000003</v>
      </c>
      <c r="AI393" s="116">
        <f t="shared" si="209"/>
        <v>0</v>
      </c>
      <c r="AJ393" s="116">
        <f t="shared" si="209"/>
        <v>145.83000000000001</v>
      </c>
      <c r="AK393" s="116">
        <f t="shared" si="209"/>
        <v>26726.38</v>
      </c>
      <c r="AL393" s="116">
        <f t="shared" si="209"/>
        <v>0</v>
      </c>
      <c r="AM393" s="116">
        <f t="shared" si="209"/>
        <v>0</v>
      </c>
      <c r="AN393" s="116">
        <f t="shared" si="209"/>
        <v>0</v>
      </c>
      <c r="AO393" s="116">
        <f t="shared" si="209"/>
        <v>0</v>
      </c>
      <c r="AP393" s="116">
        <f t="shared" si="209"/>
        <v>0</v>
      </c>
      <c r="AQ393" s="116">
        <f t="shared" si="209"/>
        <v>0</v>
      </c>
      <c r="AR393" s="116">
        <f t="shared" si="209"/>
        <v>0</v>
      </c>
      <c r="AS393" s="116">
        <f t="shared" si="209"/>
        <v>0</v>
      </c>
      <c r="AT393" s="116">
        <f t="shared" si="209"/>
        <v>0</v>
      </c>
      <c r="AU393" s="116">
        <f t="shared" si="209"/>
        <v>0</v>
      </c>
      <c r="AV393" s="116">
        <f t="shared" si="209"/>
        <v>0</v>
      </c>
      <c r="AW393" s="116">
        <f t="shared" si="209"/>
        <v>0</v>
      </c>
      <c r="AX393" s="116">
        <f t="shared" si="209"/>
        <v>0</v>
      </c>
      <c r="AY393" s="116">
        <f t="shared" si="209"/>
        <v>0</v>
      </c>
      <c r="AZ393" s="116">
        <f t="shared" si="209"/>
        <v>0</v>
      </c>
      <c r="BA393" s="116">
        <f t="shared" si="209"/>
        <v>0</v>
      </c>
      <c r="BB393" s="116">
        <f t="shared" si="209"/>
        <v>0</v>
      </c>
      <c r="BC393" s="116">
        <f t="shared" si="209"/>
        <v>0</v>
      </c>
      <c r="BD393" s="116">
        <f t="shared" si="209"/>
        <v>0</v>
      </c>
      <c r="BE393" s="116">
        <f t="shared" si="209"/>
        <v>0</v>
      </c>
      <c r="BF393" s="116">
        <f t="shared" si="209"/>
        <v>0</v>
      </c>
      <c r="BG393" s="116">
        <f t="shared" si="209"/>
        <v>0</v>
      </c>
      <c r="BH393" s="116">
        <f t="shared" si="209"/>
        <v>0</v>
      </c>
      <c r="BI393" s="116">
        <f t="shared" si="209"/>
        <v>0</v>
      </c>
      <c r="BJ393" s="116">
        <f t="shared" si="209"/>
        <v>0</v>
      </c>
      <c r="BK393" s="116">
        <f t="shared" si="209"/>
        <v>0</v>
      </c>
      <c r="BL393" s="116">
        <f t="shared" si="209"/>
        <v>0</v>
      </c>
      <c r="BM393" s="116">
        <f t="shared" si="209"/>
        <v>0</v>
      </c>
      <c r="BN393" s="116">
        <f t="shared" si="209"/>
        <v>0</v>
      </c>
      <c r="BO393" s="116">
        <f t="shared" si="209"/>
        <v>0</v>
      </c>
      <c r="BP393" s="116">
        <f t="shared" si="209"/>
        <v>0</v>
      </c>
      <c r="BQ393" s="116">
        <f t="shared" si="209"/>
        <v>0</v>
      </c>
      <c r="BR393" s="116">
        <f t="shared" si="209"/>
        <v>0</v>
      </c>
      <c r="BS393" s="116">
        <f t="shared" si="209"/>
        <v>0</v>
      </c>
      <c r="BT393" s="116">
        <f t="shared" si="209"/>
        <v>0</v>
      </c>
      <c r="BU393" s="116">
        <f t="shared" si="209"/>
        <v>0</v>
      </c>
      <c r="BV393" s="116">
        <f t="shared" si="209"/>
        <v>0</v>
      </c>
      <c r="BW393" s="116">
        <f t="shared" si="209"/>
        <v>0</v>
      </c>
      <c r="BX393" s="116">
        <f t="shared" ref="BX393:CV393" si="210">SUM(BX394:BX396,BX400,,BX405:BX406,BX409:BX410)</f>
        <v>0</v>
      </c>
      <c r="BY393" s="116">
        <f t="shared" si="210"/>
        <v>0</v>
      </c>
      <c r="BZ393" s="116">
        <f t="shared" si="210"/>
        <v>0</v>
      </c>
      <c r="CA393" s="116">
        <f t="shared" si="210"/>
        <v>0</v>
      </c>
      <c r="CB393" s="116">
        <f t="shared" si="210"/>
        <v>0</v>
      </c>
      <c r="CC393" s="116">
        <f t="shared" si="210"/>
        <v>0</v>
      </c>
      <c r="CD393" s="116">
        <f t="shared" si="210"/>
        <v>0</v>
      </c>
      <c r="CE393" s="116">
        <f t="shared" si="210"/>
        <v>0</v>
      </c>
      <c r="CF393" s="116">
        <f t="shared" si="210"/>
        <v>0</v>
      </c>
      <c r="CG393" s="117">
        <f>SUM(CG394:CG396,CG400,,CG405:CG406,CG409:CG410)</f>
        <v>0</v>
      </c>
      <c r="CH393" s="8"/>
      <c r="CI393" s="19"/>
      <c r="CJ393" s="20"/>
      <c r="CM393" s="51"/>
    </row>
    <row r="394" spans="1:91" ht="14.1" customHeight="1" x14ac:dyDescent="0.3">
      <c r="A394" s="52">
        <f t="shared" si="187"/>
        <v>394</v>
      </c>
      <c r="B394" s="69"/>
      <c r="C394" s="69"/>
      <c r="D394" s="118"/>
      <c r="E394" s="69" t="s">
        <v>15</v>
      </c>
      <c r="F394" s="119" t="s">
        <v>185</v>
      </c>
      <c r="G394" s="69"/>
      <c r="H394" s="69"/>
      <c r="I394" s="69"/>
      <c r="J394" s="59">
        <f t="shared" si="206"/>
        <v>276643.7</v>
      </c>
      <c r="K394" s="70"/>
      <c r="L394" s="70"/>
      <c r="M394" s="70">
        <v>397.36</v>
      </c>
      <c r="N394" s="70"/>
      <c r="O394" s="70">
        <v>2976.81</v>
      </c>
      <c r="P394" s="70"/>
      <c r="Q394" s="70">
        <v>57607.22</v>
      </c>
      <c r="R394" s="70">
        <v>2754.6</v>
      </c>
      <c r="S394" s="70">
        <v>5593.36</v>
      </c>
      <c r="T394" s="70"/>
      <c r="U394" s="70">
        <v>98928.85</v>
      </c>
      <c r="V394" s="70"/>
      <c r="W394" s="70"/>
      <c r="X394" s="70"/>
      <c r="Y394" s="70">
        <v>1676.34</v>
      </c>
      <c r="Z394" s="70"/>
      <c r="AA394" s="70">
        <v>21088.54</v>
      </c>
      <c r="AB394" s="70">
        <v>3710.07</v>
      </c>
      <c r="AC394" s="70"/>
      <c r="AD394" s="70">
        <v>55038.34</v>
      </c>
      <c r="AE394" s="70"/>
      <c r="AF394" s="70"/>
      <c r="AG394" s="70"/>
      <c r="AH394" s="70"/>
      <c r="AI394" s="70"/>
      <c r="AJ394" s="70">
        <v>145.83000000000001</v>
      </c>
      <c r="AK394" s="70">
        <v>26726.38</v>
      </c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1"/>
      <c r="CH394" s="8"/>
      <c r="CI394" s="19"/>
      <c r="CJ394" s="20"/>
      <c r="CM394" s="51">
        <f t="shared" ref="CM394:CM401" si="211">IF(J394&gt;0,1,0)</f>
        <v>1</v>
      </c>
    </row>
    <row r="395" spans="1:91" ht="14.1" customHeight="1" x14ac:dyDescent="0.3">
      <c r="A395" s="52">
        <f t="shared" ref="A395:A458" si="212">A394+1</f>
        <v>395</v>
      </c>
      <c r="B395" s="69"/>
      <c r="C395" s="69"/>
      <c r="D395" s="69"/>
      <c r="E395" s="69" t="s">
        <v>17</v>
      </c>
      <c r="F395" s="119" t="s">
        <v>186</v>
      </c>
      <c r="G395" s="69"/>
      <c r="H395" s="69"/>
      <c r="I395" s="69"/>
      <c r="J395" s="59">
        <f t="shared" si="206"/>
        <v>0</v>
      </c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1"/>
      <c r="CH395" s="8"/>
      <c r="CI395" s="19"/>
      <c r="CJ395" s="20"/>
      <c r="CM395" s="51">
        <f t="shared" si="211"/>
        <v>0</v>
      </c>
    </row>
    <row r="396" spans="1:91" s="51" customFormat="1" ht="14.1" customHeight="1" x14ac:dyDescent="0.3">
      <c r="A396" s="52">
        <f t="shared" si="212"/>
        <v>396</v>
      </c>
      <c r="B396" s="69"/>
      <c r="C396" s="69"/>
      <c r="D396" s="69"/>
      <c r="E396" s="69" t="s">
        <v>19</v>
      </c>
      <c r="F396" s="119" t="s">
        <v>187</v>
      </c>
      <c r="G396" s="69"/>
      <c r="H396" s="69"/>
      <c r="I396" s="69"/>
      <c r="J396" s="59">
        <f t="shared" si="206"/>
        <v>0</v>
      </c>
      <c r="K396" s="72">
        <f>SUM(K397:K399)</f>
        <v>0</v>
      </c>
      <c r="L396" s="72">
        <f t="shared" ref="L396:BW396" si="213">SUM(L397:L399)</f>
        <v>0</v>
      </c>
      <c r="M396" s="72">
        <f t="shared" si="213"/>
        <v>0</v>
      </c>
      <c r="N396" s="72">
        <f t="shared" si="213"/>
        <v>0</v>
      </c>
      <c r="O396" s="72">
        <f t="shared" si="213"/>
        <v>0</v>
      </c>
      <c r="P396" s="72">
        <f t="shared" si="213"/>
        <v>0</v>
      </c>
      <c r="Q396" s="72">
        <f t="shared" si="213"/>
        <v>0</v>
      </c>
      <c r="R396" s="72">
        <f t="shared" si="213"/>
        <v>0</v>
      </c>
      <c r="S396" s="72">
        <f t="shared" si="213"/>
        <v>0</v>
      </c>
      <c r="T396" s="72">
        <f t="shared" si="213"/>
        <v>0</v>
      </c>
      <c r="U396" s="72">
        <f t="shared" si="213"/>
        <v>0</v>
      </c>
      <c r="V396" s="72">
        <f t="shared" si="213"/>
        <v>0</v>
      </c>
      <c r="W396" s="72">
        <f t="shared" si="213"/>
        <v>0</v>
      </c>
      <c r="X396" s="72">
        <f t="shared" si="213"/>
        <v>0</v>
      </c>
      <c r="Y396" s="72">
        <f t="shared" si="213"/>
        <v>0</v>
      </c>
      <c r="Z396" s="72">
        <f t="shared" si="213"/>
        <v>0</v>
      </c>
      <c r="AA396" s="72">
        <f t="shared" si="213"/>
        <v>0</v>
      </c>
      <c r="AB396" s="72">
        <f t="shared" si="213"/>
        <v>0</v>
      </c>
      <c r="AC396" s="72">
        <f t="shared" si="213"/>
        <v>0</v>
      </c>
      <c r="AD396" s="72">
        <f t="shared" si="213"/>
        <v>0</v>
      </c>
      <c r="AE396" s="72">
        <f t="shared" si="213"/>
        <v>0</v>
      </c>
      <c r="AF396" s="72">
        <f t="shared" si="213"/>
        <v>0</v>
      </c>
      <c r="AG396" s="72">
        <f t="shared" si="213"/>
        <v>0</v>
      </c>
      <c r="AH396" s="72">
        <f t="shared" si="213"/>
        <v>0</v>
      </c>
      <c r="AI396" s="72">
        <f t="shared" si="213"/>
        <v>0</v>
      </c>
      <c r="AJ396" s="72">
        <f t="shared" si="213"/>
        <v>0</v>
      </c>
      <c r="AK396" s="72">
        <f t="shared" si="213"/>
        <v>0</v>
      </c>
      <c r="AL396" s="72">
        <f t="shared" si="213"/>
        <v>0</v>
      </c>
      <c r="AM396" s="72">
        <f t="shared" si="213"/>
        <v>0</v>
      </c>
      <c r="AN396" s="72">
        <f t="shared" si="213"/>
        <v>0</v>
      </c>
      <c r="AO396" s="72">
        <f t="shared" si="213"/>
        <v>0</v>
      </c>
      <c r="AP396" s="72">
        <f t="shared" si="213"/>
        <v>0</v>
      </c>
      <c r="AQ396" s="72">
        <f t="shared" si="213"/>
        <v>0</v>
      </c>
      <c r="AR396" s="72">
        <f t="shared" si="213"/>
        <v>0</v>
      </c>
      <c r="AS396" s="72">
        <f t="shared" si="213"/>
        <v>0</v>
      </c>
      <c r="AT396" s="72">
        <f t="shared" si="213"/>
        <v>0</v>
      </c>
      <c r="AU396" s="72">
        <f t="shared" si="213"/>
        <v>0</v>
      </c>
      <c r="AV396" s="72">
        <f t="shared" si="213"/>
        <v>0</v>
      </c>
      <c r="AW396" s="72">
        <f t="shared" si="213"/>
        <v>0</v>
      </c>
      <c r="AX396" s="72">
        <f t="shared" si="213"/>
        <v>0</v>
      </c>
      <c r="AY396" s="72">
        <f t="shared" si="213"/>
        <v>0</v>
      </c>
      <c r="AZ396" s="72">
        <f t="shared" si="213"/>
        <v>0</v>
      </c>
      <c r="BA396" s="72">
        <f t="shared" si="213"/>
        <v>0</v>
      </c>
      <c r="BB396" s="72">
        <f t="shared" si="213"/>
        <v>0</v>
      </c>
      <c r="BC396" s="72">
        <f t="shared" si="213"/>
        <v>0</v>
      </c>
      <c r="BD396" s="72">
        <f t="shared" si="213"/>
        <v>0</v>
      </c>
      <c r="BE396" s="72">
        <f t="shared" si="213"/>
        <v>0</v>
      </c>
      <c r="BF396" s="72">
        <f t="shared" si="213"/>
        <v>0</v>
      </c>
      <c r="BG396" s="72">
        <f t="shared" si="213"/>
        <v>0</v>
      </c>
      <c r="BH396" s="72">
        <f t="shared" si="213"/>
        <v>0</v>
      </c>
      <c r="BI396" s="72">
        <f t="shared" si="213"/>
        <v>0</v>
      </c>
      <c r="BJ396" s="72">
        <f t="shared" si="213"/>
        <v>0</v>
      </c>
      <c r="BK396" s="72">
        <f t="shared" si="213"/>
        <v>0</v>
      </c>
      <c r="BL396" s="72">
        <f t="shared" si="213"/>
        <v>0</v>
      </c>
      <c r="BM396" s="72">
        <f t="shared" si="213"/>
        <v>0</v>
      </c>
      <c r="BN396" s="72">
        <f t="shared" si="213"/>
        <v>0</v>
      </c>
      <c r="BO396" s="72">
        <f t="shared" si="213"/>
        <v>0</v>
      </c>
      <c r="BP396" s="72">
        <f t="shared" si="213"/>
        <v>0</v>
      </c>
      <c r="BQ396" s="72">
        <f t="shared" si="213"/>
        <v>0</v>
      </c>
      <c r="BR396" s="72">
        <f t="shared" si="213"/>
        <v>0</v>
      </c>
      <c r="BS396" s="72">
        <f t="shared" si="213"/>
        <v>0</v>
      </c>
      <c r="BT396" s="72">
        <f t="shared" si="213"/>
        <v>0</v>
      </c>
      <c r="BU396" s="72">
        <f t="shared" si="213"/>
        <v>0</v>
      </c>
      <c r="BV396" s="72">
        <f t="shared" si="213"/>
        <v>0</v>
      </c>
      <c r="BW396" s="72">
        <f t="shared" si="213"/>
        <v>0</v>
      </c>
      <c r="BX396" s="72">
        <f t="shared" ref="BX396:CV396" si="214">SUM(BX397:BX399)</f>
        <v>0</v>
      </c>
      <c r="BY396" s="72">
        <f t="shared" si="214"/>
        <v>0</v>
      </c>
      <c r="BZ396" s="72">
        <f t="shared" si="214"/>
        <v>0</v>
      </c>
      <c r="CA396" s="72">
        <f t="shared" si="214"/>
        <v>0</v>
      </c>
      <c r="CB396" s="72">
        <f t="shared" si="214"/>
        <v>0</v>
      </c>
      <c r="CC396" s="72">
        <f t="shared" si="214"/>
        <v>0</v>
      </c>
      <c r="CD396" s="72">
        <f t="shared" si="214"/>
        <v>0</v>
      </c>
      <c r="CE396" s="72">
        <f t="shared" si="214"/>
        <v>0</v>
      </c>
      <c r="CF396" s="72">
        <f t="shared" si="214"/>
        <v>0</v>
      </c>
      <c r="CG396" s="73">
        <f>SUM(CG397:CG399)</f>
        <v>0</v>
      </c>
      <c r="CH396" s="58"/>
      <c r="CI396" s="10"/>
      <c r="CJ396" s="11"/>
      <c r="CM396" s="51">
        <f t="shared" si="211"/>
        <v>0</v>
      </c>
    </row>
    <row r="397" spans="1:91" ht="14.1" customHeight="1" x14ac:dyDescent="0.3">
      <c r="A397" s="52">
        <f t="shared" si="212"/>
        <v>397</v>
      </c>
      <c r="B397" s="69"/>
      <c r="C397" s="69"/>
      <c r="D397" s="69"/>
      <c r="E397" s="69"/>
      <c r="F397" s="74" t="s">
        <v>35</v>
      </c>
      <c r="G397" s="88" t="str">
        <f>$H$47</f>
        <v xml:space="preserve">דרוג AA- ומעלה </v>
      </c>
      <c r="H397" s="69"/>
      <c r="I397" s="69"/>
      <c r="J397" s="59">
        <f t="shared" si="206"/>
        <v>0</v>
      </c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1"/>
      <c r="CH397" s="8"/>
      <c r="CI397" s="19"/>
      <c r="CJ397" s="20"/>
      <c r="CM397" s="51">
        <f t="shared" si="211"/>
        <v>0</v>
      </c>
    </row>
    <row r="398" spans="1:91" ht="14.1" customHeight="1" x14ac:dyDescent="0.3">
      <c r="A398" s="52">
        <f t="shared" si="212"/>
        <v>398</v>
      </c>
      <c r="B398" s="69"/>
      <c r="C398" s="69"/>
      <c r="D398" s="69"/>
      <c r="E398" s="69"/>
      <c r="F398" s="74" t="s">
        <v>47</v>
      </c>
      <c r="G398" s="88" t="str">
        <f>$H$51</f>
        <v xml:space="preserve">דרוג BBB- ועד A+ </v>
      </c>
      <c r="H398" s="69"/>
      <c r="I398" s="69"/>
      <c r="J398" s="59">
        <f t="shared" si="206"/>
        <v>0</v>
      </c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1"/>
      <c r="CH398" s="8"/>
      <c r="CI398" s="19"/>
      <c r="CJ398" s="20"/>
      <c r="CM398" s="51">
        <f t="shared" si="211"/>
        <v>0</v>
      </c>
    </row>
    <row r="399" spans="1:91" ht="14.1" customHeight="1" x14ac:dyDescent="0.3">
      <c r="A399" s="52">
        <f t="shared" si="212"/>
        <v>399</v>
      </c>
      <c r="B399" s="69"/>
      <c r="C399" s="69"/>
      <c r="D399" s="69"/>
      <c r="E399" s="69"/>
      <c r="F399" s="74" t="s">
        <v>69</v>
      </c>
      <c r="G399" s="88" t="str">
        <f>$H$55</f>
        <v xml:space="preserve">דרוג נמוך מ- BBB- או לא מדורג </v>
      </c>
      <c r="H399" s="69"/>
      <c r="I399" s="69"/>
      <c r="J399" s="59">
        <f t="shared" si="206"/>
        <v>0</v>
      </c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1"/>
      <c r="CH399" s="8"/>
      <c r="CI399" s="19"/>
      <c r="CJ399" s="20"/>
      <c r="CM399" s="51">
        <f t="shared" si="211"/>
        <v>0</v>
      </c>
    </row>
    <row r="400" spans="1:91" ht="14.1" customHeight="1" x14ac:dyDescent="0.3">
      <c r="A400" s="52">
        <f t="shared" si="212"/>
        <v>400</v>
      </c>
      <c r="B400" s="69"/>
      <c r="C400" s="69"/>
      <c r="D400" s="69"/>
      <c r="E400" s="69" t="s">
        <v>21</v>
      </c>
      <c r="F400" s="69" t="str">
        <f>'[1]טופס 106 חודשי'!F400</f>
        <v>מובטחות בבטחונות אחרים והלוואות עם ערבות מדינה</v>
      </c>
      <c r="G400" s="69"/>
      <c r="H400" s="69"/>
      <c r="I400" s="69"/>
      <c r="J400" s="59">
        <f t="shared" si="206"/>
        <v>41312.230000000003</v>
      </c>
      <c r="K400" s="72">
        <f>SUM(K401:K404)</f>
        <v>0</v>
      </c>
      <c r="L400" s="72">
        <f t="shared" ref="L400:BW400" si="215">SUM(L401:L404)</f>
        <v>412.28</v>
      </c>
      <c r="M400" s="72">
        <f t="shared" si="215"/>
        <v>15961.77</v>
      </c>
      <c r="N400" s="72">
        <f t="shared" si="215"/>
        <v>0</v>
      </c>
      <c r="O400" s="72">
        <f t="shared" si="215"/>
        <v>1439.6</v>
      </c>
      <c r="P400" s="72">
        <f t="shared" si="215"/>
        <v>287.18</v>
      </c>
      <c r="Q400" s="72">
        <f t="shared" si="215"/>
        <v>19286.939999999999</v>
      </c>
      <c r="R400" s="72">
        <f t="shared" si="215"/>
        <v>0</v>
      </c>
      <c r="S400" s="72">
        <f t="shared" si="215"/>
        <v>0</v>
      </c>
      <c r="T400" s="72">
        <f t="shared" si="215"/>
        <v>0</v>
      </c>
      <c r="U400" s="72">
        <f t="shared" si="215"/>
        <v>0</v>
      </c>
      <c r="V400" s="72">
        <f t="shared" si="215"/>
        <v>0</v>
      </c>
      <c r="W400" s="72">
        <f t="shared" si="215"/>
        <v>0</v>
      </c>
      <c r="X400" s="72">
        <f t="shared" si="215"/>
        <v>0</v>
      </c>
      <c r="Y400" s="72">
        <f t="shared" si="215"/>
        <v>0</v>
      </c>
      <c r="Z400" s="72">
        <f t="shared" si="215"/>
        <v>0</v>
      </c>
      <c r="AA400" s="72">
        <f t="shared" si="215"/>
        <v>0</v>
      </c>
      <c r="AB400" s="72">
        <f t="shared" si="215"/>
        <v>0</v>
      </c>
      <c r="AC400" s="72">
        <f t="shared" si="215"/>
        <v>0</v>
      </c>
      <c r="AD400" s="72">
        <f t="shared" si="215"/>
        <v>0</v>
      </c>
      <c r="AE400" s="72">
        <f t="shared" si="215"/>
        <v>2307.35</v>
      </c>
      <c r="AF400" s="72">
        <f t="shared" si="215"/>
        <v>766.32</v>
      </c>
      <c r="AG400" s="72">
        <f t="shared" si="215"/>
        <v>569.80999999999995</v>
      </c>
      <c r="AH400" s="72">
        <f t="shared" si="215"/>
        <v>280.98</v>
      </c>
      <c r="AI400" s="72">
        <f t="shared" si="215"/>
        <v>0</v>
      </c>
      <c r="AJ400" s="72">
        <f t="shared" si="215"/>
        <v>0</v>
      </c>
      <c r="AK400" s="72">
        <f t="shared" si="215"/>
        <v>0</v>
      </c>
      <c r="AL400" s="72">
        <f t="shared" si="215"/>
        <v>0</v>
      </c>
      <c r="AM400" s="72">
        <f t="shared" si="215"/>
        <v>0</v>
      </c>
      <c r="AN400" s="72">
        <f t="shared" si="215"/>
        <v>0</v>
      </c>
      <c r="AO400" s="72">
        <f t="shared" si="215"/>
        <v>0</v>
      </c>
      <c r="AP400" s="72">
        <f t="shared" si="215"/>
        <v>0</v>
      </c>
      <c r="AQ400" s="72">
        <f t="shared" si="215"/>
        <v>0</v>
      </c>
      <c r="AR400" s="72">
        <f t="shared" si="215"/>
        <v>0</v>
      </c>
      <c r="AS400" s="72">
        <f t="shared" si="215"/>
        <v>0</v>
      </c>
      <c r="AT400" s="72">
        <f t="shared" si="215"/>
        <v>0</v>
      </c>
      <c r="AU400" s="72">
        <f t="shared" si="215"/>
        <v>0</v>
      </c>
      <c r="AV400" s="72">
        <f t="shared" si="215"/>
        <v>0</v>
      </c>
      <c r="AW400" s="72">
        <f t="shared" si="215"/>
        <v>0</v>
      </c>
      <c r="AX400" s="72">
        <f t="shared" si="215"/>
        <v>0</v>
      </c>
      <c r="AY400" s="72">
        <f t="shared" si="215"/>
        <v>0</v>
      </c>
      <c r="AZ400" s="72">
        <f t="shared" si="215"/>
        <v>0</v>
      </c>
      <c r="BA400" s="72">
        <f t="shared" si="215"/>
        <v>0</v>
      </c>
      <c r="BB400" s="72">
        <f t="shared" si="215"/>
        <v>0</v>
      </c>
      <c r="BC400" s="72">
        <f t="shared" si="215"/>
        <v>0</v>
      </c>
      <c r="BD400" s="72">
        <f t="shared" si="215"/>
        <v>0</v>
      </c>
      <c r="BE400" s="72">
        <f t="shared" si="215"/>
        <v>0</v>
      </c>
      <c r="BF400" s="72">
        <f t="shared" si="215"/>
        <v>0</v>
      </c>
      <c r="BG400" s="72">
        <f t="shared" si="215"/>
        <v>0</v>
      </c>
      <c r="BH400" s="72">
        <f t="shared" si="215"/>
        <v>0</v>
      </c>
      <c r="BI400" s="72">
        <f t="shared" si="215"/>
        <v>0</v>
      </c>
      <c r="BJ400" s="72">
        <f t="shared" si="215"/>
        <v>0</v>
      </c>
      <c r="BK400" s="72">
        <f t="shared" si="215"/>
        <v>0</v>
      </c>
      <c r="BL400" s="72">
        <f t="shared" si="215"/>
        <v>0</v>
      </c>
      <c r="BM400" s="72">
        <f t="shared" si="215"/>
        <v>0</v>
      </c>
      <c r="BN400" s="72">
        <f t="shared" si="215"/>
        <v>0</v>
      </c>
      <c r="BO400" s="72">
        <f t="shared" si="215"/>
        <v>0</v>
      </c>
      <c r="BP400" s="72">
        <f t="shared" si="215"/>
        <v>0</v>
      </c>
      <c r="BQ400" s="72">
        <f t="shared" si="215"/>
        <v>0</v>
      </c>
      <c r="BR400" s="72">
        <f t="shared" si="215"/>
        <v>0</v>
      </c>
      <c r="BS400" s="72">
        <f t="shared" si="215"/>
        <v>0</v>
      </c>
      <c r="BT400" s="72">
        <f t="shared" si="215"/>
        <v>0</v>
      </c>
      <c r="BU400" s="72">
        <f t="shared" si="215"/>
        <v>0</v>
      </c>
      <c r="BV400" s="72">
        <f t="shared" si="215"/>
        <v>0</v>
      </c>
      <c r="BW400" s="72">
        <f t="shared" si="215"/>
        <v>0</v>
      </c>
      <c r="BX400" s="72">
        <f t="shared" ref="BX400:CV400" si="216">SUM(BX401:BX404)</f>
        <v>0</v>
      </c>
      <c r="BY400" s="72">
        <f t="shared" si="216"/>
        <v>0</v>
      </c>
      <c r="BZ400" s="72">
        <f t="shared" si="216"/>
        <v>0</v>
      </c>
      <c r="CA400" s="72">
        <f t="shared" si="216"/>
        <v>0</v>
      </c>
      <c r="CB400" s="72">
        <f t="shared" si="216"/>
        <v>0</v>
      </c>
      <c r="CC400" s="72">
        <f t="shared" si="216"/>
        <v>0</v>
      </c>
      <c r="CD400" s="72">
        <f t="shared" si="216"/>
        <v>0</v>
      </c>
      <c r="CE400" s="72">
        <f t="shared" si="216"/>
        <v>0</v>
      </c>
      <c r="CF400" s="72">
        <f t="shared" si="216"/>
        <v>0</v>
      </c>
      <c r="CG400" s="73">
        <f>SUM(CG401:CG404)</f>
        <v>0</v>
      </c>
      <c r="CH400" s="8"/>
      <c r="CI400" s="19"/>
      <c r="CJ400" s="20"/>
      <c r="CM400" s="51">
        <f t="shared" si="211"/>
        <v>1</v>
      </c>
    </row>
    <row r="401" spans="1:91" ht="14.1" customHeight="1" x14ac:dyDescent="0.3">
      <c r="A401" s="52">
        <f t="shared" si="212"/>
        <v>401</v>
      </c>
      <c r="B401" s="69"/>
      <c r="C401" s="69"/>
      <c r="D401" s="69"/>
      <c r="E401" s="69"/>
      <c r="F401" s="74" t="s">
        <v>35</v>
      </c>
      <c r="G401" s="88" t="str">
        <f>$H$47</f>
        <v xml:space="preserve">דרוג AA- ומעלה </v>
      </c>
      <c r="H401" s="69"/>
      <c r="I401" s="69"/>
      <c r="J401" s="59">
        <f t="shared" si="206"/>
        <v>0</v>
      </c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1"/>
      <c r="CH401" s="8"/>
      <c r="CI401" s="19"/>
      <c r="CJ401" s="20"/>
      <c r="CM401" s="51">
        <f t="shared" si="211"/>
        <v>0</v>
      </c>
    </row>
    <row r="402" spans="1:91" s="51" customFormat="1" ht="14.1" customHeight="1" x14ac:dyDescent="0.3">
      <c r="A402" s="52">
        <f t="shared" si="212"/>
        <v>402</v>
      </c>
      <c r="B402" s="69"/>
      <c r="C402" s="69"/>
      <c r="D402" s="69"/>
      <c r="E402" s="69"/>
      <c r="F402" s="74" t="s">
        <v>47</v>
      </c>
      <c r="G402" s="88" t="str">
        <f>$H$51</f>
        <v xml:space="preserve">דרוג BBB- ועד A+ </v>
      </c>
      <c r="H402" s="69"/>
      <c r="I402" s="69"/>
      <c r="J402" s="59">
        <f t="shared" si="206"/>
        <v>0</v>
      </c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1"/>
      <c r="CH402" s="58"/>
      <c r="CI402" s="10"/>
      <c r="CJ402" s="11"/>
      <c r="CM402" s="51">
        <v>1</v>
      </c>
    </row>
    <row r="403" spans="1:91" s="51" customFormat="1" ht="14.1" customHeight="1" x14ac:dyDescent="0.3">
      <c r="A403" s="52">
        <f t="shared" si="212"/>
        <v>403</v>
      </c>
      <c r="B403" s="69"/>
      <c r="C403" s="69"/>
      <c r="D403" s="69"/>
      <c r="E403" s="69"/>
      <c r="F403" s="74" t="s">
        <v>69</v>
      </c>
      <c r="G403" s="69" t="str">
        <f>$H$68</f>
        <v xml:space="preserve">בדרוג נמוך מ- BBB- או לא מדורג עם בטוחה מספקת </v>
      </c>
      <c r="H403" s="69"/>
      <c r="I403" s="69"/>
      <c r="J403" s="59">
        <f t="shared" si="206"/>
        <v>0</v>
      </c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1"/>
      <c r="CH403" s="58"/>
      <c r="CI403" s="10"/>
      <c r="CJ403" s="11"/>
      <c r="CM403" s="51">
        <f t="shared" ref="CM403:CM438" si="217">IF(J403&gt;0,1,0)</f>
        <v>0</v>
      </c>
    </row>
    <row r="404" spans="1:91" s="51" customFormat="1" ht="14.1" customHeight="1" x14ac:dyDescent="0.3">
      <c r="A404" s="52">
        <f t="shared" si="212"/>
        <v>404</v>
      </c>
      <c r="B404" s="69"/>
      <c r="C404" s="69"/>
      <c r="D404" s="69"/>
      <c r="E404" s="69"/>
      <c r="F404" s="74" t="s">
        <v>71</v>
      </c>
      <c r="G404" s="88" t="str">
        <f>$H$55</f>
        <v xml:space="preserve">דרוג נמוך מ- BBB- או לא מדורג </v>
      </c>
      <c r="H404" s="69"/>
      <c r="I404" s="69"/>
      <c r="J404" s="59">
        <f t="shared" si="206"/>
        <v>41312.230000000003</v>
      </c>
      <c r="K404" s="70"/>
      <c r="L404" s="70">
        <v>412.28</v>
      </c>
      <c r="M404" s="70">
        <v>15961.77</v>
      </c>
      <c r="N404" s="70"/>
      <c r="O404" s="70">
        <v>1439.6</v>
      </c>
      <c r="P404" s="70">
        <v>287.18</v>
      </c>
      <c r="Q404" s="70">
        <v>19286.939999999999</v>
      </c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>
        <v>2307.35</v>
      </c>
      <c r="AF404" s="70">
        <v>766.32</v>
      </c>
      <c r="AG404" s="70">
        <v>569.80999999999995</v>
      </c>
      <c r="AH404" s="70">
        <v>280.98</v>
      </c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1"/>
      <c r="CH404" s="58"/>
      <c r="CI404" s="10"/>
      <c r="CJ404" s="11"/>
      <c r="CM404" s="51">
        <f t="shared" si="217"/>
        <v>1</v>
      </c>
    </row>
    <row r="405" spans="1:91" ht="14.1" customHeight="1" x14ac:dyDescent="0.3">
      <c r="A405" s="52">
        <f t="shared" si="212"/>
        <v>405</v>
      </c>
      <c r="B405" s="69"/>
      <c r="C405" s="69"/>
      <c r="D405" s="69"/>
      <c r="E405" s="69" t="s">
        <v>23</v>
      </c>
      <c r="F405" s="119" t="s">
        <v>188</v>
      </c>
      <c r="G405" s="69"/>
      <c r="H405" s="69"/>
      <c r="I405" s="69"/>
      <c r="J405" s="59">
        <f t="shared" si="206"/>
        <v>0</v>
      </c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1"/>
      <c r="CH405" s="8"/>
      <c r="CI405" s="19"/>
      <c r="CJ405" s="20"/>
      <c r="CM405" s="51">
        <f t="shared" si="217"/>
        <v>0</v>
      </c>
    </row>
    <row r="406" spans="1:91" ht="14.1" customHeight="1" x14ac:dyDescent="0.3">
      <c r="A406" s="52">
        <f t="shared" si="212"/>
        <v>406</v>
      </c>
      <c r="B406" s="69"/>
      <c r="C406" s="69"/>
      <c r="D406" s="69"/>
      <c r="E406" s="69" t="s">
        <v>25</v>
      </c>
      <c r="F406" s="119" t="s">
        <v>189</v>
      </c>
      <c r="G406" s="69"/>
      <c r="H406" s="69"/>
      <c r="I406" s="69"/>
      <c r="J406" s="59">
        <f t="shared" si="206"/>
        <v>0</v>
      </c>
      <c r="K406" s="72">
        <f>SUM(K407:K408)</f>
        <v>0</v>
      </c>
      <c r="L406" s="72">
        <f t="shared" ref="L406:BW406" si="218">SUM(L407:L408)</f>
        <v>0</v>
      </c>
      <c r="M406" s="72">
        <f t="shared" si="218"/>
        <v>0</v>
      </c>
      <c r="N406" s="72">
        <f t="shared" si="218"/>
        <v>0</v>
      </c>
      <c r="O406" s="72">
        <f t="shared" si="218"/>
        <v>0</v>
      </c>
      <c r="P406" s="72">
        <f t="shared" si="218"/>
        <v>0</v>
      </c>
      <c r="Q406" s="72">
        <f t="shared" si="218"/>
        <v>0</v>
      </c>
      <c r="R406" s="72">
        <f t="shared" si="218"/>
        <v>0</v>
      </c>
      <c r="S406" s="72">
        <f t="shared" si="218"/>
        <v>0</v>
      </c>
      <c r="T406" s="72">
        <f t="shared" si="218"/>
        <v>0</v>
      </c>
      <c r="U406" s="72">
        <f t="shared" si="218"/>
        <v>0</v>
      </c>
      <c r="V406" s="72">
        <f t="shared" si="218"/>
        <v>0</v>
      </c>
      <c r="W406" s="72">
        <f t="shared" si="218"/>
        <v>0</v>
      </c>
      <c r="X406" s="72">
        <f t="shared" si="218"/>
        <v>0</v>
      </c>
      <c r="Y406" s="72">
        <f t="shared" si="218"/>
        <v>0</v>
      </c>
      <c r="Z406" s="72">
        <f t="shared" si="218"/>
        <v>0</v>
      </c>
      <c r="AA406" s="72">
        <f t="shared" si="218"/>
        <v>0</v>
      </c>
      <c r="AB406" s="72">
        <f t="shared" si="218"/>
        <v>0</v>
      </c>
      <c r="AC406" s="72">
        <f t="shared" si="218"/>
        <v>0</v>
      </c>
      <c r="AD406" s="72">
        <f t="shared" si="218"/>
        <v>0</v>
      </c>
      <c r="AE406" s="72">
        <f t="shared" si="218"/>
        <v>0</v>
      </c>
      <c r="AF406" s="72">
        <f t="shared" si="218"/>
        <v>0</v>
      </c>
      <c r="AG406" s="72">
        <f t="shared" si="218"/>
        <v>0</v>
      </c>
      <c r="AH406" s="72">
        <f t="shared" si="218"/>
        <v>0</v>
      </c>
      <c r="AI406" s="72">
        <f t="shared" si="218"/>
        <v>0</v>
      </c>
      <c r="AJ406" s="72">
        <f t="shared" si="218"/>
        <v>0</v>
      </c>
      <c r="AK406" s="72">
        <f t="shared" si="218"/>
        <v>0</v>
      </c>
      <c r="AL406" s="72">
        <f t="shared" si="218"/>
        <v>0</v>
      </c>
      <c r="AM406" s="72">
        <f t="shared" si="218"/>
        <v>0</v>
      </c>
      <c r="AN406" s="72">
        <f t="shared" si="218"/>
        <v>0</v>
      </c>
      <c r="AO406" s="72">
        <f t="shared" si="218"/>
        <v>0</v>
      </c>
      <c r="AP406" s="72">
        <f t="shared" si="218"/>
        <v>0</v>
      </c>
      <c r="AQ406" s="72">
        <f t="shared" si="218"/>
        <v>0</v>
      </c>
      <c r="AR406" s="72">
        <f t="shared" si="218"/>
        <v>0</v>
      </c>
      <c r="AS406" s="72">
        <f t="shared" si="218"/>
        <v>0</v>
      </c>
      <c r="AT406" s="72">
        <f t="shared" si="218"/>
        <v>0</v>
      </c>
      <c r="AU406" s="72">
        <f t="shared" si="218"/>
        <v>0</v>
      </c>
      <c r="AV406" s="72">
        <f t="shared" si="218"/>
        <v>0</v>
      </c>
      <c r="AW406" s="72">
        <f t="shared" si="218"/>
        <v>0</v>
      </c>
      <c r="AX406" s="72">
        <f t="shared" si="218"/>
        <v>0</v>
      </c>
      <c r="AY406" s="72">
        <f t="shared" si="218"/>
        <v>0</v>
      </c>
      <c r="AZ406" s="72">
        <f t="shared" si="218"/>
        <v>0</v>
      </c>
      <c r="BA406" s="72">
        <f t="shared" si="218"/>
        <v>0</v>
      </c>
      <c r="BB406" s="72">
        <f t="shared" si="218"/>
        <v>0</v>
      </c>
      <c r="BC406" s="72">
        <f t="shared" si="218"/>
        <v>0</v>
      </c>
      <c r="BD406" s="72">
        <f t="shared" si="218"/>
        <v>0</v>
      </c>
      <c r="BE406" s="72">
        <f t="shared" si="218"/>
        <v>0</v>
      </c>
      <c r="BF406" s="72">
        <f t="shared" si="218"/>
        <v>0</v>
      </c>
      <c r="BG406" s="72">
        <f t="shared" si="218"/>
        <v>0</v>
      </c>
      <c r="BH406" s="72">
        <f t="shared" si="218"/>
        <v>0</v>
      </c>
      <c r="BI406" s="72">
        <f t="shared" si="218"/>
        <v>0</v>
      </c>
      <c r="BJ406" s="72">
        <f t="shared" si="218"/>
        <v>0</v>
      </c>
      <c r="BK406" s="72">
        <f t="shared" si="218"/>
        <v>0</v>
      </c>
      <c r="BL406" s="72">
        <f t="shared" si="218"/>
        <v>0</v>
      </c>
      <c r="BM406" s="72">
        <f t="shared" si="218"/>
        <v>0</v>
      </c>
      <c r="BN406" s="72">
        <f t="shared" si="218"/>
        <v>0</v>
      </c>
      <c r="BO406" s="72">
        <f t="shared" si="218"/>
        <v>0</v>
      </c>
      <c r="BP406" s="72">
        <f t="shared" si="218"/>
        <v>0</v>
      </c>
      <c r="BQ406" s="72">
        <f t="shared" si="218"/>
        <v>0</v>
      </c>
      <c r="BR406" s="72">
        <f t="shared" si="218"/>
        <v>0</v>
      </c>
      <c r="BS406" s="72">
        <f t="shared" si="218"/>
        <v>0</v>
      </c>
      <c r="BT406" s="72">
        <f t="shared" si="218"/>
        <v>0</v>
      </c>
      <c r="BU406" s="72">
        <f t="shared" si="218"/>
        <v>0</v>
      </c>
      <c r="BV406" s="72">
        <f t="shared" si="218"/>
        <v>0</v>
      </c>
      <c r="BW406" s="72">
        <f t="shared" si="218"/>
        <v>0</v>
      </c>
      <c r="BX406" s="72">
        <f t="shared" ref="BX406:CV406" si="219">SUM(BX407:BX408)</f>
        <v>0</v>
      </c>
      <c r="BY406" s="72">
        <f t="shared" si="219"/>
        <v>0</v>
      </c>
      <c r="BZ406" s="72">
        <f t="shared" si="219"/>
        <v>0</v>
      </c>
      <c r="CA406" s="72">
        <f t="shared" si="219"/>
        <v>0</v>
      </c>
      <c r="CB406" s="72">
        <f t="shared" si="219"/>
        <v>0</v>
      </c>
      <c r="CC406" s="72">
        <f t="shared" si="219"/>
        <v>0</v>
      </c>
      <c r="CD406" s="72">
        <f t="shared" si="219"/>
        <v>0</v>
      </c>
      <c r="CE406" s="72">
        <f t="shared" si="219"/>
        <v>0</v>
      </c>
      <c r="CF406" s="72">
        <f t="shared" si="219"/>
        <v>0</v>
      </c>
      <c r="CG406" s="73">
        <f>SUM(CG407:CG408)</f>
        <v>0</v>
      </c>
      <c r="CH406" s="8"/>
      <c r="CI406" s="19"/>
      <c r="CJ406" s="20"/>
      <c r="CM406" s="51">
        <f t="shared" si="217"/>
        <v>0</v>
      </c>
    </row>
    <row r="407" spans="1:91" ht="14.1" customHeight="1" x14ac:dyDescent="0.3">
      <c r="A407" s="52">
        <f t="shared" si="212"/>
        <v>407</v>
      </c>
      <c r="B407" s="69"/>
      <c r="C407" s="69"/>
      <c r="D407" s="69"/>
      <c r="E407" s="69"/>
      <c r="F407" s="74" t="s">
        <v>35</v>
      </c>
      <c r="G407" s="119" t="s">
        <v>190</v>
      </c>
      <c r="H407" s="69"/>
      <c r="I407" s="69"/>
      <c r="J407" s="59">
        <f t="shared" si="206"/>
        <v>0</v>
      </c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1"/>
      <c r="CH407" s="8"/>
      <c r="CI407" s="19"/>
      <c r="CJ407" s="20"/>
      <c r="CM407" s="51">
        <f t="shared" si="217"/>
        <v>0</v>
      </c>
    </row>
    <row r="408" spans="1:91" ht="14.1" customHeight="1" x14ac:dyDescent="0.3">
      <c r="A408" s="52">
        <f t="shared" si="212"/>
        <v>408</v>
      </c>
      <c r="B408" s="69"/>
      <c r="C408" s="69"/>
      <c r="D408" s="69"/>
      <c r="E408" s="69"/>
      <c r="F408" s="74" t="s">
        <v>47</v>
      </c>
      <c r="G408" s="119" t="s">
        <v>191</v>
      </c>
      <c r="H408" s="69"/>
      <c r="I408" s="69"/>
      <c r="J408" s="59">
        <f t="shared" si="206"/>
        <v>0</v>
      </c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1"/>
      <c r="CH408" s="8"/>
      <c r="CI408" s="19"/>
      <c r="CJ408" s="20"/>
      <c r="CM408" s="51">
        <f t="shared" si="217"/>
        <v>0</v>
      </c>
    </row>
    <row r="409" spans="1:91" ht="14.1" customHeight="1" x14ac:dyDescent="0.3">
      <c r="A409" s="52">
        <f t="shared" si="212"/>
        <v>409</v>
      </c>
      <c r="B409" s="69"/>
      <c r="C409" s="69"/>
      <c r="D409" s="69"/>
      <c r="E409" s="69" t="s">
        <v>27</v>
      </c>
      <c r="F409" s="119" t="s">
        <v>192</v>
      </c>
      <c r="G409" s="69"/>
      <c r="H409" s="69"/>
      <c r="I409" s="69"/>
      <c r="J409" s="59">
        <f t="shared" si="206"/>
        <v>0</v>
      </c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1"/>
      <c r="CH409" s="8"/>
      <c r="CI409" s="19"/>
      <c r="CJ409" s="20"/>
      <c r="CM409" s="51">
        <f t="shared" si="217"/>
        <v>0</v>
      </c>
    </row>
    <row r="410" spans="1:91" ht="14.1" customHeight="1" x14ac:dyDescent="0.3">
      <c r="A410" s="52">
        <f t="shared" si="212"/>
        <v>410</v>
      </c>
      <c r="B410" s="69"/>
      <c r="C410" s="69"/>
      <c r="D410" s="69"/>
      <c r="E410" s="69" t="s">
        <v>193</v>
      </c>
      <c r="F410" s="119" t="s">
        <v>194</v>
      </c>
      <c r="G410" s="69"/>
      <c r="H410" s="69"/>
      <c r="I410" s="69"/>
      <c r="J410" s="59">
        <f t="shared" si="206"/>
        <v>22919.51</v>
      </c>
      <c r="K410" s="70"/>
      <c r="L410" s="70">
        <v>234.09</v>
      </c>
      <c r="M410" s="70">
        <v>9369.64</v>
      </c>
      <c r="N410" s="70"/>
      <c r="O410" s="70">
        <v>1166.6600000000001</v>
      </c>
      <c r="P410" s="70"/>
      <c r="Q410" s="70">
        <v>10011.83</v>
      </c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>
        <v>1276.0999999999999</v>
      </c>
      <c r="AF410" s="70">
        <v>328.3</v>
      </c>
      <c r="AG410" s="70">
        <v>407.28</v>
      </c>
      <c r="AH410" s="70">
        <v>125.61</v>
      </c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1"/>
      <c r="CH410" s="8"/>
      <c r="CI410" s="19"/>
      <c r="CJ410" s="20"/>
      <c r="CM410" s="51">
        <f t="shared" si="217"/>
        <v>1</v>
      </c>
    </row>
    <row r="411" spans="1:91" ht="14.1" customHeight="1" x14ac:dyDescent="0.3">
      <c r="A411" s="52">
        <f t="shared" si="212"/>
        <v>411</v>
      </c>
      <c r="B411" s="67"/>
      <c r="C411" s="67"/>
      <c r="D411" s="67" t="s">
        <v>195</v>
      </c>
      <c r="E411" s="92" t="s">
        <v>30</v>
      </c>
      <c r="F411" s="85"/>
      <c r="G411" s="67"/>
      <c r="H411" s="67"/>
      <c r="I411" s="67"/>
      <c r="J411" s="59">
        <f t="shared" si="206"/>
        <v>0</v>
      </c>
      <c r="K411" s="83">
        <f>SUM(K412:K415)</f>
        <v>0</v>
      </c>
      <c r="L411" s="83">
        <f t="shared" ref="L411:BW411" si="220">SUM(L412:L415)</f>
        <v>0</v>
      </c>
      <c r="M411" s="83">
        <f t="shared" si="220"/>
        <v>0</v>
      </c>
      <c r="N411" s="83">
        <f t="shared" si="220"/>
        <v>0</v>
      </c>
      <c r="O411" s="83">
        <f t="shared" si="220"/>
        <v>0</v>
      </c>
      <c r="P411" s="83">
        <f t="shared" si="220"/>
        <v>0</v>
      </c>
      <c r="Q411" s="83">
        <f t="shared" si="220"/>
        <v>0</v>
      </c>
      <c r="R411" s="83">
        <f t="shared" si="220"/>
        <v>0</v>
      </c>
      <c r="S411" s="83">
        <f t="shared" si="220"/>
        <v>0</v>
      </c>
      <c r="T411" s="83">
        <f t="shared" si="220"/>
        <v>0</v>
      </c>
      <c r="U411" s="83">
        <f t="shared" si="220"/>
        <v>0</v>
      </c>
      <c r="V411" s="83">
        <f t="shared" si="220"/>
        <v>0</v>
      </c>
      <c r="W411" s="83">
        <f t="shared" si="220"/>
        <v>0</v>
      </c>
      <c r="X411" s="83">
        <f t="shared" si="220"/>
        <v>0</v>
      </c>
      <c r="Y411" s="83">
        <f t="shared" si="220"/>
        <v>0</v>
      </c>
      <c r="Z411" s="83">
        <f t="shared" si="220"/>
        <v>0</v>
      </c>
      <c r="AA411" s="83">
        <f t="shared" si="220"/>
        <v>0</v>
      </c>
      <c r="AB411" s="83">
        <f t="shared" si="220"/>
        <v>0</v>
      </c>
      <c r="AC411" s="83">
        <f t="shared" si="220"/>
        <v>0</v>
      </c>
      <c r="AD411" s="83">
        <f t="shared" si="220"/>
        <v>0</v>
      </c>
      <c r="AE411" s="83">
        <f t="shared" si="220"/>
        <v>0</v>
      </c>
      <c r="AF411" s="83">
        <f t="shared" si="220"/>
        <v>0</v>
      </c>
      <c r="AG411" s="83">
        <f t="shared" si="220"/>
        <v>0</v>
      </c>
      <c r="AH411" s="83">
        <f t="shared" si="220"/>
        <v>0</v>
      </c>
      <c r="AI411" s="83">
        <f t="shared" si="220"/>
        <v>0</v>
      </c>
      <c r="AJ411" s="83">
        <f t="shared" si="220"/>
        <v>0</v>
      </c>
      <c r="AK411" s="83">
        <f t="shared" si="220"/>
        <v>0</v>
      </c>
      <c r="AL411" s="83">
        <f t="shared" si="220"/>
        <v>0</v>
      </c>
      <c r="AM411" s="83">
        <f t="shared" si="220"/>
        <v>0</v>
      </c>
      <c r="AN411" s="83">
        <f t="shared" si="220"/>
        <v>0</v>
      </c>
      <c r="AO411" s="83">
        <f t="shared" si="220"/>
        <v>0</v>
      </c>
      <c r="AP411" s="83">
        <f t="shared" si="220"/>
        <v>0</v>
      </c>
      <c r="AQ411" s="83">
        <f t="shared" si="220"/>
        <v>0</v>
      </c>
      <c r="AR411" s="83">
        <f t="shared" si="220"/>
        <v>0</v>
      </c>
      <c r="AS411" s="83">
        <f t="shared" si="220"/>
        <v>0</v>
      </c>
      <c r="AT411" s="83">
        <f t="shared" si="220"/>
        <v>0</v>
      </c>
      <c r="AU411" s="83">
        <f t="shared" si="220"/>
        <v>0</v>
      </c>
      <c r="AV411" s="83">
        <f t="shared" si="220"/>
        <v>0</v>
      </c>
      <c r="AW411" s="83">
        <f t="shared" si="220"/>
        <v>0</v>
      </c>
      <c r="AX411" s="83">
        <f t="shared" si="220"/>
        <v>0</v>
      </c>
      <c r="AY411" s="83">
        <f t="shared" si="220"/>
        <v>0</v>
      </c>
      <c r="AZ411" s="83">
        <f t="shared" si="220"/>
        <v>0</v>
      </c>
      <c r="BA411" s="83">
        <f t="shared" si="220"/>
        <v>0</v>
      </c>
      <c r="BB411" s="83">
        <f t="shared" si="220"/>
        <v>0</v>
      </c>
      <c r="BC411" s="83">
        <f t="shared" si="220"/>
        <v>0</v>
      </c>
      <c r="BD411" s="83">
        <f t="shared" si="220"/>
        <v>0</v>
      </c>
      <c r="BE411" s="83">
        <f t="shared" si="220"/>
        <v>0</v>
      </c>
      <c r="BF411" s="83">
        <f t="shared" si="220"/>
        <v>0</v>
      </c>
      <c r="BG411" s="83">
        <f t="shared" si="220"/>
        <v>0</v>
      </c>
      <c r="BH411" s="83">
        <f t="shared" si="220"/>
        <v>0</v>
      </c>
      <c r="BI411" s="83">
        <f t="shared" si="220"/>
        <v>0</v>
      </c>
      <c r="BJ411" s="83">
        <f t="shared" si="220"/>
        <v>0</v>
      </c>
      <c r="BK411" s="83">
        <f t="shared" si="220"/>
        <v>0</v>
      </c>
      <c r="BL411" s="83">
        <f t="shared" si="220"/>
        <v>0</v>
      </c>
      <c r="BM411" s="83">
        <f t="shared" si="220"/>
        <v>0</v>
      </c>
      <c r="BN411" s="83">
        <f t="shared" si="220"/>
        <v>0</v>
      </c>
      <c r="BO411" s="83">
        <f t="shared" si="220"/>
        <v>0</v>
      </c>
      <c r="BP411" s="83">
        <f t="shared" si="220"/>
        <v>0</v>
      </c>
      <c r="BQ411" s="83">
        <f t="shared" si="220"/>
        <v>0</v>
      </c>
      <c r="BR411" s="83">
        <f t="shared" si="220"/>
        <v>0</v>
      </c>
      <c r="BS411" s="83">
        <f t="shared" si="220"/>
        <v>0</v>
      </c>
      <c r="BT411" s="83">
        <f t="shared" si="220"/>
        <v>0</v>
      </c>
      <c r="BU411" s="83">
        <f t="shared" si="220"/>
        <v>0</v>
      </c>
      <c r="BV411" s="83">
        <f t="shared" si="220"/>
        <v>0</v>
      </c>
      <c r="BW411" s="83">
        <f t="shared" si="220"/>
        <v>0</v>
      </c>
      <c r="BX411" s="83">
        <f t="shared" ref="BX411:CV411" si="221">SUM(BX412:BX415)</f>
        <v>0</v>
      </c>
      <c r="BY411" s="83">
        <f t="shared" si="221"/>
        <v>0</v>
      </c>
      <c r="BZ411" s="83">
        <f t="shared" si="221"/>
        <v>0</v>
      </c>
      <c r="CA411" s="83">
        <f t="shared" si="221"/>
        <v>0</v>
      </c>
      <c r="CB411" s="83">
        <f t="shared" si="221"/>
        <v>0</v>
      </c>
      <c r="CC411" s="83">
        <f t="shared" si="221"/>
        <v>0</v>
      </c>
      <c r="CD411" s="83">
        <f t="shared" si="221"/>
        <v>0</v>
      </c>
      <c r="CE411" s="83">
        <f t="shared" si="221"/>
        <v>0</v>
      </c>
      <c r="CF411" s="83">
        <f t="shared" si="221"/>
        <v>0</v>
      </c>
      <c r="CG411" s="84">
        <f>SUM(CG412:CG415)</f>
        <v>0</v>
      </c>
      <c r="CH411" s="8"/>
      <c r="CI411" s="19"/>
      <c r="CJ411" s="20"/>
      <c r="CM411" s="51">
        <f t="shared" si="217"/>
        <v>0</v>
      </c>
    </row>
    <row r="412" spans="1:91" ht="14.1" customHeight="1" x14ac:dyDescent="0.3">
      <c r="A412" s="52">
        <f t="shared" si="212"/>
        <v>412</v>
      </c>
      <c r="B412" s="69"/>
      <c r="C412" s="69"/>
      <c r="D412" s="69"/>
      <c r="E412" s="69" t="s">
        <v>15</v>
      </c>
      <c r="F412" s="119" t="s">
        <v>186</v>
      </c>
      <c r="G412" s="69"/>
      <c r="H412" s="69"/>
      <c r="I412" s="69"/>
      <c r="J412" s="59">
        <f t="shared" si="206"/>
        <v>0</v>
      </c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1"/>
      <c r="CH412" s="8"/>
      <c r="CI412" s="19"/>
      <c r="CJ412" s="20"/>
      <c r="CM412" s="51">
        <f t="shared" si="217"/>
        <v>0</v>
      </c>
    </row>
    <row r="413" spans="1:91" ht="14.1" customHeight="1" x14ac:dyDescent="0.3">
      <c r="A413" s="52">
        <f t="shared" si="212"/>
        <v>413</v>
      </c>
      <c r="B413" s="69"/>
      <c r="C413" s="69"/>
      <c r="D413" s="69"/>
      <c r="E413" s="69" t="s">
        <v>17</v>
      </c>
      <c r="F413" s="119" t="s">
        <v>187</v>
      </c>
      <c r="G413" s="69"/>
      <c r="H413" s="69"/>
      <c r="I413" s="69"/>
      <c r="J413" s="59">
        <f t="shared" si="206"/>
        <v>0</v>
      </c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1"/>
      <c r="CH413" s="8"/>
      <c r="CI413" s="19"/>
      <c r="CJ413" s="20"/>
      <c r="CM413" s="51">
        <f t="shared" si="217"/>
        <v>0</v>
      </c>
    </row>
    <row r="414" spans="1:91" s="51" customFormat="1" ht="14.1" customHeight="1" x14ac:dyDescent="0.3">
      <c r="A414" s="52">
        <f t="shared" si="212"/>
        <v>414</v>
      </c>
      <c r="B414" s="69"/>
      <c r="C414" s="69"/>
      <c r="D414" s="69"/>
      <c r="E414" s="69" t="s">
        <v>19</v>
      </c>
      <c r="F414" s="119" t="s">
        <v>196</v>
      </c>
      <c r="G414" s="69"/>
      <c r="H414" s="69"/>
      <c r="I414" s="69"/>
      <c r="J414" s="59">
        <f t="shared" si="206"/>
        <v>0</v>
      </c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1"/>
      <c r="CH414" s="58"/>
      <c r="CI414" s="10"/>
      <c r="CJ414" s="11"/>
      <c r="CM414" s="51">
        <f t="shared" si="217"/>
        <v>0</v>
      </c>
    </row>
    <row r="415" spans="1:91" ht="14.1" customHeight="1" x14ac:dyDescent="0.3">
      <c r="A415" s="52">
        <f t="shared" si="212"/>
        <v>415</v>
      </c>
      <c r="B415" s="69"/>
      <c r="C415" s="69"/>
      <c r="D415" s="69"/>
      <c r="E415" s="69" t="s">
        <v>21</v>
      </c>
      <c r="F415" s="119" t="s">
        <v>194</v>
      </c>
      <c r="G415" s="69"/>
      <c r="H415" s="69"/>
      <c r="I415" s="69"/>
      <c r="J415" s="59">
        <f t="shared" si="206"/>
        <v>0</v>
      </c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1"/>
      <c r="CH415" s="8"/>
      <c r="CI415" s="19"/>
      <c r="CJ415" s="20"/>
      <c r="CM415" s="51">
        <f t="shared" si="217"/>
        <v>0</v>
      </c>
    </row>
    <row r="416" spans="1:91" ht="14.1" customHeight="1" x14ac:dyDescent="0.3">
      <c r="A416" s="52">
        <f t="shared" si="212"/>
        <v>416</v>
      </c>
      <c r="B416" s="74"/>
      <c r="C416" s="74"/>
      <c r="D416" s="74"/>
      <c r="E416" s="69"/>
      <c r="F416" s="119"/>
      <c r="G416" s="69"/>
      <c r="H416" s="69"/>
      <c r="I416" s="69"/>
      <c r="J416" s="76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8"/>
      <c r="CH416" s="8"/>
      <c r="CI416" s="19"/>
      <c r="CJ416" s="20"/>
      <c r="CM416" s="51">
        <f t="shared" si="217"/>
        <v>0</v>
      </c>
    </row>
    <row r="417" spans="1:91" ht="14.1" customHeight="1" x14ac:dyDescent="0.3">
      <c r="A417" s="52">
        <f t="shared" si="212"/>
        <v>417</v>
      </c>
      <c r="B417" s="67"/>
      <c r="C417" s="53" t="s">
        <v>197</v>
      </c>
      <c r="D417" s="120" t="s">
        <v>198</v>
      </c>
      <c r="E417" s="53"/>
      <c r="F417" s="54"/>
      <c r="G417" s="53"/>
      <c r="H417" s="53"/>
      <c r="I417" s="53"/>
      <c r="J417" s="59">
        <f t="shared" si="206"/>
        <v>0</v>
      </c>
      <c r="K417" s="60">
        <f>SUM(K418,K449)</f>
        <v>0</v>
      </c>
      <c r="L417" s="60">
        <f t="shared" ref="L417:BW417" si="222">SUM(L418,L449)</f>
        <v>0</v>
      </c>
      <c r="M417" s="60">
        <f t="shared" si="222"/>
        <v>0</v>
      </c>
      <c r="N417" s="60">
        <f t="shared" si="222"/>
        <v>0</v>
      </c>
      <c r="O417" s="60">
        <f t="shared" si="222"/>
        <v>0</v>
      </c>
      <c r="P417" s="60">
        <f t="shared" si="222"/>
        <v>0</v>
      </c>
      <c r="Q417" s="60">
        <f t="shared" si="222"/>
        <v>0</v>
      </c>
      <c r="R417" s="60">
        <f t="shared" si="222"/>
        <v>0</v>
      </c>
      <c r="S417" s="60">
        <f t="shared" si="222"/>
        <v>0</v>
      </c>
      <c r="T417" s="60">
        <f t="shared" si="222"/>
        <v>0</v>
      </c>
      <c r="U417" s="60">
        <f t="shared" si="222"/>
        <v>0</v>
      </c>
      <c r="V417" s="60">
        <f t="shared" si="222"/>
        <v>0</v>
      </c>
      <c r="W417" s="60">
        <f t="shared" si="222"/>
        <v>0</v>
      </c>
      <c r="X417" s="60">
        <f t="shared" si="222"/>
        <v>0</v>
      </c>
      <c r="Y417" s="60">
        <f t="shared" si="222"/>
        <v>0</v>
      </c>
      <c r="Z417" s="60">
        <f t="shared" si="222"/>
        <v>0</v>
      </c>
      <c r="AA417" s="60">
        <f t="shared" si="222"/>
        <v>0</v>
      </c>
      <c r="AB417" s="60">
        <f t="shared" si="222"/>
        <v>0</v>
      </c>
      <c r="AC417" s="60">
        <f t="shared" si="222"/>
        <v>0</v>
      </c>
      <c r="AD417" s="60">
        <f t="shared" si="222"/>
        <v>0</v>
      </c>
      <c r="AE417" s="60">
        <f t="shared" si="222"/>
        <v>0</v>
      </c>
      <c r="AF417" s="60">
        <f t="shared" si="222"/>
        <v>0</v>
      </c>
      <c r="AG417" s="60">
        <f t="shared" si="222"/>
        <v>0</v>
      </c>
      <c r="AH417" s="60">
        <f t="shared" si="222"/>
        <v>0</v>
      </c>
      <c r="AI417" s="60">
        <f t="shared" si="222"/>
        <v>0</v>
      </c>
      <c r="AJ417" s="60">
        <f t="shared" si="222"/>
        <v>0</v>
      </c>
      <c r="AK417" s="60">
        <f t="shared" si="222"/>
        <v>0</v>
      </c>
      <c r="AL417" s="60">
        <f t="shared" si="222"/>
        <v>0</v>
      </c>
      <c r="AM417" s="60">
        <f t="shared" si="222"/>
        <v>0</v>
      </c>
      <c r="AN417" s="60">
        <f t="shared" si="222"/>
        <v>0</v>
      </c>
      <c r="AO417" s="60">
        <f t="shared" si="222"/>
        <v>0</v>
      </c>
      <c r="AP417" s="60">
        <f t="shared" si="222"/>
        <v>0</v>
      </c>
      <c r="AQ417" s="60">
        <f t="shared" si="222"/>
        <v>0</v>
      </c>
      <c r="AR417" s="60">
        <f t="shared" si="222"/>
        <v>0</v>
      </c>
      <c r="AS417" s="60">
        <f t="shared" si="222"/>
        <v>0</v>
      </c>
      <c r="AT417" s="60">
        <f t="shared" si="222"/>
        <v>0</v>
      </c>
      <c r="AU417" s="60">
        <f t="shared" si="222"/>
        <v>0</v>
      </c>
      <c r="AV417" s="60">
        <f t="shared" si="222"/>
        <v>0</v>
      </c>
      <c r="AW417" s="60">
        <f t="shared" si="222"/>
        <v>0</v>
      </c>
      <c r="AX417" s="60">
        <f t="shared" si="222"/>
        <v>0</v>
      </c>
      <c r="AY417" s="60">
        <f t="shared" si="222"/>
        <v>0</v>
      </c>
      <c r="AZ417" s="60">
        <f t="shared" si="222"/>
        <v>0</v>
      </c>
      <c r="BA417" s="60">
        <f t="shared" si="222"/>
        <v>0</v>
      </c>
      <c r="BB417" s="60">
        <f t="shared" si="222"/>
        <v>0</v>
      </c>
      <c r="BC417" s="60">
        <f t="shared" si="222"/>
        <v>0</v>
      </c>
      <c r="BD417" s="60">
        <f t="shared" si="222"/>
        <v>0</v>
      </c>
      <c r="BE417" s="60">
        <f t="shared" si="222"/>
        <v>0</v>
      </c>
      <c r="BF417" s="60">
        <f t="shared" si="222"/>
        <v>0</v>
      </c>
      <c r="BG417" s="60">
        <f t="shared" si="222"/>
        <v>0</v>
      </c>
      <c r="BH417" s="60">
        <f t="shared" si="222"/>
        <v>0</v>
      </c>
      <c r="BI417" s="60">
        <f t="shared" si="222"/>
        <v>0</v>
      </c>
      <c r="BJ417" s="60">
        <f t="shared" si="222"/>
        <v>0</v>
      </c>
      <c r="BK417" s="60">
        <f t="shared" si="222"/>
        <v>0</v>
      </c>
      <c r="BL417" s="60">
        <f t="shared" si="222"/>
        <v>0</v>
      </c>
      <c r="BM417" s="60">
        <f t="shared" si="222"/>
        <v>0</v>
      </c>
      <c r="BN417" s="60">
        <f t="shared" si="222"/>
        <v>0</v>
      </c>
      <c r="BO417" s="60">
        <f t="shared" si="222"/>
        <v>0</v>
      </c>
      <c r="BP417" s="60">
        <f t="shared" si="222"/>
        <v>0</v>
      </c>
      <c r="BQ417" s="60">
        <f t="shared" si="222"/>
        <v>0</v>
      </c>
      <c r="BR417" s="60">
        <f t="shared" si="222"/>
        <v>0</v>
      </c>
      <c r="BS417" s="60">
        <f t="shared" si="222"/>
        <v>0</v>
      </c>
      <c r="BT417" s="60">
        <f t="shared" si="222"/>
        <v>0</v>
      </c>
      <c r="BU417" s="60">
        <f t="shared" si="222"/>
        <v>0</v>
      </c>
      <c r="BV417" s="60">
        <f t="shared" si="222"/>
        <v>0</v>
      </c>
      <c r="BW417" s="60">
        <f t="shared" si="222"/>
        <v>0</v>
      </c>
      <c r="BX417" s="60">
        <f t="shared" ref="BX417:CV417" si="223">SUM(BX418,BX449)</f>
        <v>0</v>
      </c>
      <c r="BY417" s="60">
        <f t="shared" si="223"/>
        <v>0</v>
      </c>
      <c r="BZ417" s="60">
        <f t="shared" si="223"/>
        <v>0</v>
      </c>
      <c r="CA417" s="60">
        <f t="shared" si="223"/>
        <v>0</v>
      </c>
      <c r="CB417" s="60">
        <f t="shared" si="223"/>
        <v>0</v>
      </c>
      <c r="CC417" s="60">
        <f t="shared" si="223"/>
        <v>0</v>
      </c>
      <c r="CD417" s="60">
        <f t="shared" si="223"/>
        <v>0</v>
      </c>
      <c r="CE417" s="60">
        <f t="shared" si="223"/>
        <v>0</v>
      </c>
      <c r="CF417" s="60">
        <f t="shared" si="223"/>
        <v>0</v>
      </c>
      <c r="CG417" s="61">
        <f>SUM(CG418,CG449)</f>
        <v>0</v>
      </c>
      <c r="CH417" s="8"/>
      <c r="CI417" s="19"/>
      <c r="CJ417" s="20"/>
      <c r="CM417" s="51">
        <f t="shared" si="217"/>
        <v>0</v>
      </c>
    </row>
    <row r="418" spans="1:91" ht="14.1" customHeight="1" x14ac:dyDescent="0.3">
      <c r="A418" s="52">
        <f t="shared" si="212"/>
        <v>418</v>
      </c>
      <c r="B418" s="67"/>
      <c r="C418" s="67"/>
      <c r="D418" s="67" t="s">
        <v>184</v>
      </c>
      <c r="E418" s="92" t="s">
        <v>14</v>
      </c>
      <c r="F418" s="85"/>
      <c r="G418" s="67"/>
      <c r="H418" s="67"/>
      <c r="I418" s="67"/>
      <c r="J418" s="59">
        <f t="shared" si="206"/>
        <v>0</v>
      </c>
      <c r="K418" s="60">
        <f>SUM(K419,K429,K439)</f>
        <v>0</v>
      </c>
      <c r="L418" s="60">
        <f t="shared" ref="L418:BW418" si="224">SUM(L419,L429,L439)</f>
        <v>0</v>
      </c>
      <c r="M418" s="60">
        <f t="shared" si="224"/>
        <v>0</v>
      </c>
      <c r="N418" s="60">
        <f t="shared" si="224"/>
        <v>0</v>
      </c>
      <c r="O418" s="60">
        <f t="shared" si="224"/>
        <v>0</v>
      </c>
      <c r="P418" s="60">
        <f t="shared" si="224"/>
        <v>0</v>
      </c>
      <c r="Q418" s="60">
        <f t="shared" si="224"/>
        <v>0</v>
      </c>
      <c r="R418" s="60">
        <f t="shared" si="224"/>
        <v>0</v>
      </c>
      <c r="S418" s="60">
        <f t="shared" si="224"/>
        <v>0</v>
      </c>
      <c r="T418" s="60">
        <f t="shared" si="224"/>
        <v>0</v>
      </c>
      <c r="U418" s="60">
        <f t="shared" si="224"/>
        <v>0</v>
      </c>
      <c r="V418" s="60">
        <f t="shared" si="224"/>
        <v>0</v>
      </c>
      <c r="W418" s="60">
        <f t="shared" si="224"/>
        <v>0</v>
      </c>
      <c r="X418" s="60">
        <f t="shared" si="224"/>
        <v>0</v>
      </c>
      <c r="Y418" s="60">
        <f t="shared" si="224"/>
        <v>0</v>
      </c>
      <c r="Z418" s="60">
        <f t="shared" si="224"/>
        <v>0</v>
      </c>
      <c r="AA418" s="60">
        <f t="shared" si="224"/>
        <v>0</v>
      </c>
      <c r="AB418" s="60">
        <f t="shared" si="224"/>
        <v>0</v>
      </c>
      <c r="AC418" s="60">
        <f t="shared" si="224"/>
        <v>0</v>
      </c>
      <c r="AD418" s="60">
        <f t="shared" si="224"/>
        <v>0</v>
      </c>
      <c r="AE418" s="60">
        <f t="shared" si="224"/>
        <v>0</v>
      </c>
      <c r="AF418" s="60">
        <f t="shared" si="224"/>
        <v>0</v>
      </c>
      <c r="AG418" s="60">
        <f t="shared" si="224"/>
        <v>0</v>
      </c>
      <c r="AH418" s="60">
        <f t="shared" si="224"/>
        <v>0</v>
      </c>
      <c r="AI418" s="60">
        <f t="shared" si="224"/>
        <v>0</v>
      </c>
      <c r="AJ418" s="60">
        <f t="shared" si="224"/>
        <v>0</v>
      </c>
      <c r="AK418" s="60">
        <f t="shared" si="224"/>
        <v>0</v>
      </c>
      <c r="AL418" s="60">
        <f t="shared" si="224"/>
        <v>0</v>
      </c>
      <c r="AM418" s="60">
        <f t="shared" si="224"/>
        <v>0</v>
      </c>
      <c r="AN418" s="60">
        <f t="shared" si="224"/>
        <v>0</v>
      </c>
      <c r="AO418" s="60">
        <f t="shared" si="224"/>
        <v>0</v>
      </c>
      <c r="AP418" s="60">
        <f t="shared" si="224"/>
        <v>0</v>
      </c>
      <c r="AQ418" s="60">
        <f t="shared" si="224"/>
        <v>0</v>
      </c>
      <c r="AR418" s="60">
        <f t="shared" si="224"/>
        <v>0</v>
      </c>
      <c r="AS418" s="60">
        <f t="shared" si="224"/>
        <v>0</v>
      </c>
      <c r="AT418" s="60">
        <f t="shared" si="224"/>
        <v>0</v>
      </c>
      <c r="AU418" s="60">
        <f t="shared" si="224"/>
        <v>0</v>
      </c>
      <c r="AV418" s="60">
        <f t="shared" si="224"/>
        <v>0</v>
      </c>
      <c r="AW418" s="60">
        <f t="shared" si="224"/>
        <v>0</v>
      </c>
      <c r="AX418" s="60">
        <f t="shared" si="224"/>
        <v>0</v>
      </c>
      <c r="AY418" s="60">
        <f t="shared" si="224"/>
        <v>0</v>
      </c>
      <c r="AZ418" s="60">
        <f t="shared" si="224"/>
        <v>0</v>
      </c>
      <c r="BA418" s="60">
        <f t="shared" si="224"/>
        <v>0</v>
      </c>
      <c r="BB418" s="60">
        <f t="shared" si="224"/>
        <v>0</v>
      </c>
      <c r="BC418" s="60">
        <f t="shared" si="224"/>
        <v>0</v>
      </c>
      <c r="BD418" s="60">
        <f t="shared" si="224"/>
        <v>0</v>
      </c>
      <c r="BE418" s="60">
        <f t="shared" si="224"/>
        <v>0</v>
      </c>
      <c r="BF418" s="60">
        <f t="shared" si="224"/>
        <v>0</v>
      </c>
      <c r="BG418" s="60">
        <f t="shared" si="224"/>
        <v>0</v>
      </c>
      <c r="BH418" s="60">
        <f t="shared" si="224"/>
        <v>0</v>
      </c>
      <c r="BI418" s="60">
        <f t="shared" si="224"/>
        <v>0</v>
      </c>
      <c r="BJ418" s="60">
        <f t="shared" si="224"/>
        <v>0</v>
      </c>
      <c r="BK418" s="60">
        <f t="shared" si="224"/>
        <v>0</v>
      </c>
      <c r="BL418" s="60">
        <f t="shared" si="224"/>
        <v>0</v>
      </c>
      <c r="BM418" s="60">
        <f t="shared" si="224"/>
        <v>0</v>
      </c>
      <c r="BN418" s="60">
        <f t="shared" si="224"/>
        <v>0</v>
      </c>
      <c r="BO418" s="60">
        <f t="shared" si="224"/>
        <v>0</v>
      </c>
      <c r="BP418" s="60">
        <f t="shared" si="224"/>
        <v>0</v>
      </c>
      <c r="BQ418" s="60">
        <f t="shared" si="224"/>
        <v>0</v>
      </c>
      <c r="BR418" s="60">
        <f t="shared" si="224"/>
        <v>0</v>
      </c>
      <c r="BS418" s="60">
        <f t="shared" si="224"/>
        <v>0</v>
      </c>
      <c r="BT418" s="60">
        <f t="shared" si="224"/>
        <v>0</v>
      </c>
      <c r="BU418" s="60">
        <f t="shared" si="224"/>
        <v>0</v>
      </c>
      <c r="BV418" s="60">
        <f t="shared" si="224"/>
        <v>0</v>
      </c>
      <c r="BW418" s="60">
        <f t="shared" si="224"/>
        <v>0</v>
      </c>
      <c r="BX418" s="60">
        <f t="shared" ref="BX418:CV418" si="225">SUM(BX419,BX429,BX439)</f>
        <v>0</v>
      </c>
      <c r="BY418" s="60">
        <f t="shared" si="225"/>
        <v>0</v>
      </c>
      <c r="BZ418" s="60">
        <f t="shared" si="225"/>
        <v>0</v>
      </c>
      <c r="CA418" s="60">
        <f t="shared" si="225"/>
        <v>0</v>
      </c>
      <c r="CB418" s="60">
        <f t="shared" si="225"/>
        <v>0</v>
      </c>
      <c r="CC418" s="60">
        <f t="shared" si="225"/>
        <v>0</v>
      </c>
      <c r="CD418" s="60">
        <f t="shared" si="225"/>
        <v>0</v>
      </c>
      <c r="CE418" s="60">
        <f t="shared" si="225"/>
        <v>0</v>
      </c>
      <c r="CF418" s="60">
        <f t="shared" si="225"/>
        <v>0</v>
      </c>
      <c r="CG418" s="61">
        <f>SUM(CG419,CG429,CG439)</f>
        <v>0</v>
      </c>
      <c r="CH418" s="8"/>
      <c r="CI418" s="19"/>
      <c r="CJ418" s="20"/>
      <c r="CM418" s="51">
        <f t="shared" si="217"/>
        <v>0</v>
      </c>
    </row>
    <row r="419" spans="1:91" ht="14.1" customHeight="1" x14ac:dyDescent="0.3">
      <c r="A419" s="52">
        <f t="shared" si="212"/>
        <v>419</v>
      </c>
      <c r="B419" s="67"/>
      <c r="C419" s="67"/>
      <c r="D419" s="67"/>
      <c r="E419" s="67" t="s">
        <v>15</v>
      </c>
      <c r="F419" s="121" t="str">
        <f>$H$47</f>
        <v xml:space="preserve">דרוג AA- ומעלה </v>
      </c>
      <c r="G419" s="67"/>
      <c r="H419" s="67"/>
      <c r="I419" s="67"/>
      <c r="J419" s="59">
        <f t="shared" si="206"/>
        <v>0</v>
      </c>
      <c r="K419" s="83">
        <f>SUM(K420:K428)</f>
        <v>0</v>
      </c>
      <c r="L419" s="83">
        <f t="shared" ref="L419:BW419" si="226">SUM(L420:L428)</f>
        <v>0</v>
      </c>
      <c r="M419" s="83">
        <f t="shared" si="226"/>
        <v>0</v>
      </c>
      <c r="N419" s="83">
        <f t="shared" si="226"/>
        <v>0</v>
      </c>
      <c r="O419" s="83">
        <f t="shared" si="226"/>
        <v>0</v>
      </c>
      <c r="P419" s="83">
        <f t="shared" si="226"/>
        <v>0</v>
      </c>
      <c r="Q419" s="83">
        <f t="shared" si="226"/>
        <v>0</v>
      </c>
      <c r="R419" s="83">
        <f t="shared" si="226"/>
        <v>0</v>
      </c>
      <c r="S419" s="83">
        <f t="shared" si="226"/>
        <v>0</v>
      </c>
      <c r="T419" s="83">
        <f t="shared" si="226"/>
        <v>0</v>
      </c>
      <c r="U419" s="83">
        <f t="shared" si="226"/>
        <v>0</v>
      </c>
      <c r="V419" s="83">
        <f t="shared" si="226"/>
        <v>0</v>
      </c>
      <c r="W419" s="83">
        <f t="shared" si="226"/>
        <v>0</v>
      </c>
      <c r="X419" s="83">
        <f t="shared" si="226"/>
        <v>0</v>
      </c>
      <c r="Y419" s="83">
        <f t="shared" si="226"/>
        <v>0</v>
      </c>
      <c r="Z419" s="83">
        <f t="shared" si="226"/>
        <v>0</v>
      </c>
      <c r="AA419" s="83">
        <f t="shared" si="226"/>
        <v>0</v>
      </c>
      <c r="AB419" s="83">
        <f t="shared" si="226"/>
        <v>0</v>
      </c>
      <c r="AC419" s="83">
        <f t="shared" si="226"/>
        <v>0</v>
      </c>
      <c r="AD419" s="83">
        <f t="shared" si="226"/>
        <v>0</v>
      </c>
      <c r="AE419" s="83">
        <f t="shared" si="226"/>
        <v>0</v>
      </c>
      <c r="AF419" s="83">
        <f t="shared" si="226"/>
        <v>0</v>
      </c>
      <c r="AG419" s="83">
        <f t="shared" si="226"/>
        <v>0</v>
      </c>
      <c r="AH419" s="83">
        <f t="shared" si="226"/>
        <v>0</v>
      </c>
      <c r="AI419" s="83">
        <f t="shared" si="226"/>
        <v>0</v>
      </c>
      <c r="AJ419" s="83">
        <f t="shared" si="226"/>
        <v>0</v>
      </c>
      <c r="AK419" s="83">
        <f t="shared" si="226"/>
        <v>0</v>
      </c>
      <c r="AL419" s="83">
        <f t="shared" si="226"/>
        <v>0</v>
      </c>
      <c r="AM419" s="83">
        <f t="shared" si="226"/>
        <v>0</v>
      </c>
      <c r="AN419" s="83">
        <f t="shared" si="226"/>
        <v>0</v>
      </c>
      <c r="AO419" s="83">
        <f t="shared" si="226"/>
        <v>0</v>
      </c>
      <c r="AP419" s="83">
        <f t="shared" si="226"/>
        <v>0</v>
      </c>
      <c r="AQ419" s="83">
        <f t="shared" si="226"/>
        <v>0</v>
      </c>
      <c r="AR419" s="83">
        <f t="shared" si="226"/>
        <v>0</v>
      </c>
      <c r="AS419" s="83">
        <f t="shared" si="226"/>
        <v>0</v>
      </c>
      <c r="AT419" s="83">
        <f t="shared" si="226"/>
        <v>0</v>
      </c>
      <c r="AU419" s="83">
        <f t="shared" si="226"/>
        <v>0</v>
      </c>
      <c r="AV419" s="83">
        <f t="shared" si="226"/>
        <v>0</v>
      </c>
      <c r="AW419" s="83">
        <f t="shared" si="226"/>
        <v>0</v>
      </c>
      <c r="AX419" s="83">
        <f t="shared" si="226"/>
        <v>0</v>
      </c>
      <c r="AY419" s="83">
        <f t="shared" si="226"/>
        <v>0</v>
      </c>
      <c r="AZ419" s="83">
        <f t="shared" si="226"/>
        <v>0</v>
      </c>
      <c r="BA419" s="83">
        <f t="shared" si="226"/>
        <v>0</v>
      </c>
      <c r="BB419" s="83">
        <f t="shared" si="226"/>
        <v>0</v>
      </c>
      <c r="BC419" s="83">
        <f t="shared" si="226"/>
        <v>0</v>
      </c>
      <c r="BD419" s="83">
        <f t="shared" si="226"/>
        <v>0</v>
      </c>
      <c r="BE419" s="83">
        <f t="shared" si="226"/>
        <v>0</v>
      </c>
      <c r="BF419" s="83">
        <f t="shared" si="226"/>
        <v>0</v>
      </c>
      <c r="BG419" s="83">
        <f t="shared" si="226"/>
        <v>0</v>
      </c>
      <c r="BH419" s="83">
        <f t="shared" si="226"/>
        <v>0</v>
      </c>
      <c r="BI419" s="83">
        <f t="shared" si="226"/>
        <v>0</v>
      </c>
      <c r="BJ419" s="83">
        <f t="shared" si="226"/>
        <v>0</v>
      </c>
      <c r="BK419" s="83">
        <f t="shared" si="226"/>
        <v>0</v>
      </c>
      <c r="BL419" s="83">
        <f t="shared" si="226"/>
        <v>0</v>
      </c>
      <c r="BM419" s="83">
        <f t="shared" si="226"/>
        <v>0</v>
      </c>
      <c r="BN419" s="83">
        <f t="shared" si="226"/>
        <v>0</v>
      </c>
      <c r="BO419" s="83">
        <f t="shared" si="226"/>
        <v>0</v>
      </c>
      <c r="BP419" s="83">
        <f t="shared" si="226"/>
        <v>0</v>
      </c>
      <c r="BQ419" s="83">
        <f t="shared" si="226"/>
        <v>0</v>
      </c>
      <c r="BR419" s="83">
        <f t="shared" si="226"/>
        <v>0</v>
      </c>
      <c r="BS419" s="83">
        <f t="shared" si="226"/>
        <v>0</v>
      </c>
      <c r="BT419" s="83">
        <f t="shared" si="226"/>
        <v>0</v>
      </c>
      <c r="BU419" s="83">
        <f t="shared" si="226"/>
        <v>0</v>
      </c>
      <c r="BV419" s="83">
        <f t="shared" si="226"/>
        <v>0</v>
      </c>
      <c r="BW419" s="83">
        <f t="shared" si="226"/>
        <v>0</v>
      </c>
      <c r="BX419" s="83">
        <f t="shared" ref="BX419:CV419" si="227">SUM(BX420:BX428)</f>
        <v>0</v>
      </c>
      <c r="BY419" s="83">
        <f t="shared" si="227"/>
        <v>0</v>
      </c>
      <c r="BZ419" s="83">
        <f t="shared" si="227"/>
        <v>0</v>
      </c>
      <c r="CA419" s="83">
        <f t="shared" si="227"/>
        <v>0</v>
      </c>
      <c r="CB419" s="83">
        <f t="shared" si="227"/>
        <v>0</v>
      </c>
      <c r="CC419" s="83">
        <f t="shared" si="227"/>
        <v>0</v>
      </c>
      <c r="CD419" s="83">
        <f t="shared" si="227"/>
        <v>0</v>
      </c>
      <c r="CE419" s="83">
        <f t="shared" si="227"/>
        <v>0</v>
      </c>
      <c r="CF419" s="83">
        <f t="shared" si="227"/>
        <v>0</v>
      </c>
      <c r="CG419" s="84">
        <f>SUM(CG420:CG428)</f>
        <v>0</v>
      </c>
      <c r="CH419" s="8"/>
      <c r="CI419" s="19"/>
      <c r="CJ419" s="20"/>
      <c r="CM419" s="51">
        <f t="shared" si="217"/>
        <v>0</v>
      </c>
    </row>
    <row r="420" spans="1:91" ht="14.1" customHeight="1" x14ac:dyDescent="0.3">
      <c r="A420" s="52">
        <f t="shared" si="212"/>
        <v>420</v>
      </c>
      <c r="B420" s="69"/>
      <c r="C420" s="69"/>
      <c r="D420" s="69"/>
      <c r="E420" s="67"/>
      <c r="F420" s="74" t="s">
        <v>35</v>
      </c>
      <c r="G420" s="119" t="s">
        <v>199</v>
      </c>
      <c r="H420" s="69"/>
      <c r="I420" s="69"/>
      <c r="J420" s="59">
        <f t="shared" si="206"/>
        <v>0</v>
      </c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1"/>
      <c r="CH420" s="8"/>
      <c r="CI420" s="19"/>
      <c r="CJ420" s="20"/>
      <c r="CM420" s="51">
        <f t="shared" si="217"/>
        <v>0</v>
      </c>
    </row>
    <row r="421" spans="1:91" ht="14.1" customHeight="1" x14ac:dyDescent="0.3">
      <c r="A421" s="52">
        <f t="shared" si="212"/>
        <v>421</v>
      </c>
      <c r="B421" s="69"/>
      <c r="C421" s="69"/>
      <c r="D421" s="69"/>
      <c r="E421" s="69"/>
      <c r="F421" s="74" t="s">
        <v>47</v>
      </c>
      <c r="G421" s="119" t="s">
        <v>200</v>
      </c>
      <c r="H421" s="69"/>
      <c r="I421" s="69"/>
      <c r="J421" s="59">
        <f t="shared" si="206"/>
        <v>0</v>
      </c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1"/>
      <c r="CH421" s="8"/>
      <c r="CI421" s="19"/>
      <c r="CJ421" s="20"/>
      <c r="CM421" s="51">
        <f t="shared" si="217"/>
        <v>0</v>
      </c>
    </row>
    <row r="422" spans="1:91" ht="14.1" customHeight="1" x14ac:dyDescent="0.3">
      <c r="A422" s="52">
        <f t="shared" si="212"/>
        <v>422</v>
      </c>
      <c r="B422" s="69"/>
      <c r="C422" s="69"/>
      <c r="D422" s="69"/>
      <c r="E422" s="69"/>
      <c r="F422" s="74" t="s">
        <v>69</v>
      </c>
      <c r="G422" s="119" t="s">
        <v>201</v>
      </c>
      <c r="H422" s="69"/>
      <c r="I422" s="69"/>
      <c r="J422" s="59">
        <f t="shared" si="206"/>
        <v>0</v>
      </c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1"/>
      <c r="CH422" s="8"/>
      <c r="CI422" s="19"/>
      <c r="CJ422" s="20"/>
      <c r="CM422" s="51">
        <f t="shared" si="217"/>
        <v>0</v>
      </c>
    </row>
    <row r="423" spans="1:91" ht="14.1" customHeight="1" x14ac:dyDescent="0.3">
      <c r="A423" s="52">
        <f t="shared" si="212"/>
        <v>423</v>
      </c>
      <c r="B423" s="69"/>
      <c r="C423" s="69"/>
      <c r="D423" s="69"/>
      <c r="E423" s="69"/>
      <c r="F423" s="74" t="s">
        <v>71</v>
      </c>
      <c r="G423" s="119" t="s">
        <v>202</v>
      </c>
      <c r="H423" s="69"/>
      <c r="I423" s="69"/>
      <c r="J423" s="59">
        <f t="shared" si="206"/>
        <v>0</v>
      </c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1"/>
      <c r="CH423" s="8"/>
      <c r="CI423" s="19"/>
      <c r="CJ423" s="20"/>
      <c r="CM423" s="51">
        <f t="shared" si="217"/>
        <v>0</v>
      </c>
    </row>
    <row r="424" spans="1:91" s="51" customFormat="1" ht="14.1" customHeight="1" x14ac:dyDescent="0.3">
      <c r="A424" s="52">
        <f t="shared" si="212"/>
        <v>424</v>
      </c>
      <c r="B424" s="69"/>
      <c r="C424" s="69"/>
      <c r="D424" s="69"/>
      <c r="E424" s="69"/>
      <c r="F424" s="74" t="s">
        <v>94</v>
      </c>
      <c r="G424" s="119" t="s">
        <v>203</v>
      </c>
      <c r="H424" s="69"/>
      <c r="I424" s="69"/>
      <c r="J424" s="59">
        <f t="shared" si="206"/>
        <v>0</v>
      </c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1"/>
      <c r="CH424" s="58"/>
      <c r="CI424" s="122"/>
      <c r="CJ424" s="11"/>
      <c r="CM424" s="51">
        <f t="shared" si="217"/>
        <v>0</v>
      </c>
    </row>
    <row r="425" spans="1:91" ht="14.1" customHeight="1" x14ac:dyDescent="0.3">
      <c r="A425" s="52">
        <f t="shared" si="212"/>
        <v>425</v>
      </c>
      <c r="B425" s="69"/>
      <c r="C425" s="69"/>
      <c r="D425" s="69"/>
      <c r="E425" s="69"/>
      <c r="F425" s="74" t="s">
        <v>96</v>
      </c>
      <c r="G425" s="119" t="s">
        <v>204</v>
      </c>
      <c r="H425" s="69"/>
      <c r="I425" s="69"/>
      <c r="J425" s="59">
        <f t="shared" si="206"/>
        <v>0</v>
      </c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1"/>
      <c r="CH425" s="8"/>
      <c r="CI425" s="123"/>
      <c r="CJ425" s="20"/>
      <c r="CM425" s="51">
        <f t="shared" si="217"/>
        <v>0</v>
      </c>
    </row>
    <row r="426" spans="1:91" ht="14.1" customHeight="1" x14ac:dyDescent="0.3">
      <c r="A426" s="52">
        <f t="shared" si="212"/>
        <v>426</v>
      </c>
      <c r="B426" s="69"/>
      <c r="C426" s="69"/>
      <c r="D426" s="69"/>
      <c r="E426" s="69"/>
      <c r="F426" s="74" t="s">
        <v>205</v>
      </c>
      <c r="G426" s="119" t="s">
        <v>206</v>
      </c>
      <c r="H426" s="69"/>
      <c r="I426" s="69"/>
      <c r="J426" s="59">
        <f t="shared" si="206"/>
        <v>0</v>
      </c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1"/>
      <c r="CH426" s="8"/>
      <c r="CI426" s="123"/>
      <c r="CJ426" s="20"/>
      <c r="CM426" s="51">
        <f t="shared" si="217"/>
        <v>0</v>
      </c>
    </row>
    <row r="427" spans="1:91" ht="14.1" customHeight="1" x14ac:dyDescent="0.3">
      <c r="A427" s="52">
        <f t="shared" si="212"/>
        <v>427</v>
      </c>
      <c r="B427" s="69"/>
      <c r="C427" s="69"/>
      <c r="D427" s="69"/>
      <c r="E427" s="69"/>
      <c r="F427" s="74" t="s">
        <v>207</v>
      </c>
      <c r="G427" s="119" t="s">
        <v>208</v>
      </c>
      <c r="H427" s="69"/>
      <c r="I427" s="69"/>
      <c r="J427" s="59">
        <f t="shared" si="206"/>
        <v>0</v>
      </c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1"/>
      <c r="CH427" s="8"/>
      <c r="CI427" s="123"/>
      <c r="CJ427" s="20"/>
      <c r="CM427" s="51">
        <f t="shared" si="217"/>
        <v>0</v>
      </c>
    </row>
    <row r="428" spans="1:91" ht="14.1" customHeight="1" x14ac:dyDescent="0.3">
      <c r="A428" s="52">
        <f t="shared" si="212"/>
        <v>428</v>
      </c>
      <c r="B428" s="69"/>
      <c r="C428" s="69"/>
      <c r="D428" s="69"/>
      <c r="E428" s="69"/>
      <c r="F428" s="74" t="s">
        <v>209</v>
      </c>
      <c r="G428" s="119" t="s">
        <v>6</v>
      </c>
      <c r="H428" s="69"/>
      <c r="I428" s="69"/>
      <c r="J428" s="59">
        <f t="shared" si="206"/>
        <v>0</v>
      </c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1"/>
      <c r="CH428" s="8"/>
      <c r="CI428" s="123"/>
      <c r="CJ428" s="20"/>
      <c r="CM428" s="51">
        <f t="shared" si="217"/>
        <v>0</v>
      </c>
    </row>
    <row r="429" spans="1:91" ht="14.1" customHeight="1" x14ac:dyDescent="0.3">
      <c r="A429" s="52">
        <f t="shared" si="212"/>
        <v>429</v>
      </c>
      <c r="B429" s="67"/>
      <c r="C429" s="67"/>
      <c r="D429" s="67"/>
      <c r="E429" s="67" t="s">
        <v>17</v>
      </c>
      <c r="F429" s="121" t="str">
        <f>$H$51</f>
        <v xml:space="preserve">דרוג BBB- ועד A+ </v>
      </c>
      <c r="G429" s="67"/>
      <c r="H429" s="67"/>
      <c r="I429" s="67"/>
      <c r="J429" s="59">
        <f t="shared" si="206"/>
        <v>0</v>
      </c>
      <c r="K429" s="83">
        <f>SUM(K430:K438)</f>
        <v>0</v>
      </c>
      <c r="L429" s="83">
        <f t="shared" ref="L429:BW429" si="228">SUM(L430:L438)</f>
        <v>0</v>
      </c>
      <c r="M429" s="83">
        <f t="shared" si="228"/>
        <v>0</v>
      </c>
      <c r="N429" s="83">
        <f t="shared" si="228"/>
        <v>0</v>
      </c>
      <c r="O429" s="83">
        <f t="shared" si="228"/>
        <v>0</v>
      </c>
      <c r="P429" s="83">
        <f t="shared" si="228"/>
        <v>0</v>
      </c>
      <c r="Q429" s="83">
        <f t="shared" si="228"/>
        <v>0</v>
      </c>
      <c r="R429" s="83">
        <f t="shared" si="228"/>
        <v>0</v>
      </c>
      <c r="S429" s="83">
        <f t="shared" si="228"/>
        <v>0</v>
      </c>
      <c r="T429" s="83">
        <f t="shared" si="228"/>
        <v>0</v>
      </c>
      <c r="U429" s="83">
        <f t="shared" si="228"/>
        <v>0</v>
      </c>
      <c r="V429" s="83">
        <f t="shared" si="228"/>
        <v>0</v>
      </c>
      <c r="W429" s="83">
        <f t="shared" si="228"/>
        <v>0</v>
      </c>
      <c r="X429" s="83">
        <f t="shared" si="228"/>
        <v>0</v>
      </c>
      <c r="Y429" s="83">
        <f t="shared" si="228"/>
        <v>0</v>
      </c>
      <c r="Z429" s="83">
        <f t="shared" si="228"/>
        <v>0</v>
      </c>
      <c r="AA429" s="83">
        <f t="shared" si="228"/>
        <v>0</v>
      </c>
      <c r="AB429" s="83">
        <f t="shared" si="228"/>
        <v>0</v>
      </c>
      <c r="AC429" s="83">
        <f t="shared" si="228"/>
        <v>0</v>
      </c>
      <c r="AD429" s="83">
        <f t="shared" si="228"/>
        <v>0</v>
      </c>
      <c r="AE429" s="83">
        <f t="shared" si="228"/>
        <v>0</v>
      </c>
      <c r="AF429" s="83">
        <f t="shared" si="228"/>
        <v>0</v>
      </c>
      <c r="AG429" s="83">
        <f t="shared" si="228"/>
        <v>0</v>
      </c>
      <c r="AH429" s="83">
        <f t="shared" si="228"/>
        <v>0</v>
      </c>
      <c r="AI429" s="83">
        <f t="shared" si="228"/>
        <v>0</v>
      </c>
      <c r="AJ429" s="83">
        <f t="shared" si="228"/>
        <v>0</v>
      </c>
      <c r="AK429" s="83">
        <f t="shared" si="228"/>
        <v>0</v>
      </c>
      <c r="AL429" s="83">
        <f t="shared" si="228"/>
        <v>0</v>
      </c>
      <c r="AM429" s="83">
        <f t="shared" si="228"/>
        <v>0</v>
      </c>
      <c r="AN429" s="83">
        <f t="shared" si="228"/>
        <v>0</v>
      </c>
      <c r="AO429" s="83">
        <f t="shared" si="228"/>
        <v>0</v>
      </c>
      <c r="AP429" s="83">
        <f t="shared" si="228"/>
        <v>0</v>
      </c>
      <c r="AQ429" s="83">
        <f t="shared" si="228"/>
        <v>0</v>
      </c>
      <c r="AR429" s="83">
        <f t="shared" si="228"/>
        <v>0</v>
      </c>
      <c r="AS429" s="83">
        <f t="shared" si="228"/>
        <v>0</v>
      </c>
      <c r="AT429" s="83">
        <f t="shared" si="228"/>
        <v>0</v>
      </c>
      <c r="AU429" s="83">
        <f t="shared" si="228"/>
        <v>0</v>
      </c>
      <c r="AV429" s="83">
        <f t="shared" si="228"/>
        <v>0</v>
      </c>
      <c r="AW429" s="83">
        <f t="shared" si="228"/>
        <v>0</v>
      </c>
      <c r="AX429" s="83">
        <f t="shared" si="228"/>
        <v>0</v>
      </c>
      <c r="AY429" s="83">
        <f t="shared" si="228"/>
        <v>0</v>
      </c>
      <c r="AZ429" s="83">
        <f t="shared" si="228"/>
        <v>0</v>
      </c>
      <c r="BA429" s="83">
        <f t="shared" si="228"/>
        <v>0</v>
      </c>
      <c r="BB429" s="83">
        <f t="shared" si="228"/>
        <v>0</v>
      </c>
      <c r="BC429" s="83">
        <f t="shared" si="228"/>
        <v>0</v>
      </c>
      <c r="BD429" s="83">
        <f t="shared" si="228"/>
        <v>0</v>
      </c>
      <c r="BE429" s="83">
        <f t="shared" si="228"/>
        <v>0</v>
      </c>
      <c r="BF429" s="83">
        <f t="shared" si="228"/>
        <v>0</v>
      </c>
      <c r="BG429" s="83">
        <f t="shared" si="228"/>
        <v>0</v>
      </c>
      <c r="BH429" s="83">
        <f t="shared" si="228"/>
        <v>0</v>
      </c>
      <c r="BI429" s="83">
        <f t="shared" si="228"/>
        <v>0</v>
      </c>
      <c r="BJ429" s="83">
        <f t="shared" si="228"/>
        <v>0</v>
      </c>
      <c r="BK429" s="83">
        <f t="shared" si="228"/>
        <v>0</v>
      </c>
      <c r="BL429" s="83">
        <f t="shared" si="228"/>
        <v>0</v>
      </c>
      <c r="BM429" s="83">
        <f t="shared" si="228"/>
        <v>0</v>
      </c>
      <c r="BN429" s="83">
        <f t="shared" si="228"/>
        <v>0</v>
      </c>
      <c r="BO429" s="83">
        <f t="shared" si="228"/>
        <v>0</v>
      </c>
      <c r="BP429" s="83">
        <f t="shared" si="228"/>
        <v>0</v>
      </c>
      <c r="BQ429" s="83">
        <f t="shared" si="228"/>
        <v>0</v>
      </c>
      <c r="BR429" s="83">
        <f t="shared" si="228"/>
        <v>0</v>
      </c>
      <c r="BS429" s="83">
        <f t="shared" si="228"/>
        <v>0</v>
      </c>
      <c r="BT429" s="83">
        <f t="shared" si="228"/>
        <v>0</v>
      </c>
      <c r="BU429" s="83">
        <f t="shared" si="228"/>
        <v>0</v>
      </c>
      <c r="BV429" s="83">
        <f t="shared" si="228"/>
        <v>0</v>
      </c>
      <c r="BW429" s="83">
        <f t="shared" si="228"/>
        <v>0</v>
      </c>
      <c r="BX429" s="83">
        <f t="shared" ref="BX429:CV429" si="229">SUM(BX430:BX438)</f>
        <v>0</v>
      </c>
      <c r="BY429" s="83">
        <f t="shared" si="229"/>
        <v>0</v>
      </c>
      <c r="BZ429" s="83">
        <f t="shared" si="229"/>
        <v>0</v>
      </c>
      <c r="CA429" s="83">
        <f t="shared" si="229"/>
        <v>0</v>
      </c>
      <c r="CB429" s="83">
        <f t="shared" si="229"/>
        <v>0</v>
      </c>
      <c r="CC429" s="83">
        <f t="shared" si="229"/>
        <v>0</v>
      </c>
      <c r="CD429" s="83">
        <f t="shared" si="229"/>
        <v>0</v>
      </c>
      <c r="CE429" s="83">
        <f t="shared" si="229"/>
        <v>0</v>
      </c>
      <c r="CF429" s="83">
        <f t="shared" si="229"/>
        <v>0</v>
      </c>
      <c r="CG429" s="84">
        <f>SUM(CG430:CG438)</f>
        <v>0</v>
      </c>
      <c r="CH429" s="8"/>
      <c r="CI429" s="123"/>
      <c r="CJ429" s="20"/>
      <c r="CM429" s="51">
        <f t="shared" si="217"/>
        <v>0</v>
      </c>
    </row>
    <row r="430" spans="1:91" ht="14.1" customHeight="1" x14ac:dyDescent="0.3">
      <c r="A430" s="52">
        <f t="shared" si="212"/>
        <v>430</v>
      </c>
      <c r="B430" s="69"/>
      <c r="C430" s="69"/>
      <c r="D430" s="69"/>
      <c r="E430" s="67"/>
      <c r="F430" s="74" t="s">
        <v>35</v>
      </c>
      <c r="G430" s="119" t="s">
        <v>199</v>
      </c>
      <c r="H430" s="69"/>
      <c r="I430" s="69"/>
      <c r="J430" s="59">
        <f t="shared" si="206"/>
        <v>0</v>
      </c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1"/>
      <c r="CH430" s="8"/>
      <c r="CI430" s="123"/>
      <c r="CJ430" s="20"/>
      <c r="CM430" s="51">
        <f t="shared" si="217"/>
        <v>0</v>
      </c>
    </row>
    <row r="431" spans="1:91" ht="14.1" customHeight="1" x14ac:dyDescent="0.3">
      <c r="A431" s="52">
        <f t="shared" si="212"/>
        <v>431</v>
      </c>
      <c r="B431" s="69"/>
      <c r="C431" s="69"/>
      <c r="D431" s="69"/>
      <c r="E431" s="69"/>
      <c r="F431" s="74" t="s">
        <v>47</v>
      </c>
      <c r="G431" s="119" t="s">
        <v>200</v>
      </c>
      <c r="H431" s="69"/>
      <c r="I431" s="69"/>
      <c r="J431" s="59">
        <f t="shared" si="206"/>
        <v>0</v>
      </c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1"/>
      <c r="CH431" s="8"/>
      <c r="CI431" s="123"/>
      <c r="CJ431" s="20"/>
      <c r="CM431" s="51">
        <f t="shared" si="217"/>
        <v>0</v>
      </c>
    </row>
    <row r="432" spans="1:91" ht="14.1" customHeight="1" x14ac:dyDescent="0.3">
      <c r="A432" s="52">
        <f t="shared" si="212"/>
        <v>432</v>
      </c>
      <c r="B432" s="69"/>
      <c r="C432" s="69"/>
      <c r="D432" s="69"/>
      <c r="E432" s="69"/>
      <c r="F432" s="74" t="s">
        <v>69</v>
      </c>
      <c r="G432" s="119" t="s">
        <v>201</v>
      </c>
      <c r="H432" s="69"/>
      <c r="I432" s="69"/>
      <c r="J432" s="59">
        <f t="shared" si="206"/>
        <v>0</v>
      </c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1"/>
      <c r="CH432" s="8"/>
      <c r="CI432" s="123"/>
      <c r="CJ432" s="20"/>
      <c r="CM432" s="51">
        <f t="shared" si="217"/>
        <v>0</v>
      </c>
    </row>
    <row r="433" spans="1:91" ht="14.1" customHeight="1" x14ac:dyDescent="0.3">
      <c r="A433" s="52">
        <f t="shared" si="212"/>
        <v>433</v>
      </c>
      <c r="B433" s="69"/>
      <c r="C433" s="69"/>
      <c r="D433" s="69"/>
      <c r="E433" s="69"/>
      <c r="F433" s="74" t="s">
        <v>71</v>
      </c>
      <c r="G433" s="119" t="s">
        <v>202</v>
      </c>
      <c r="H433" s="69"/>
      <c r="I433" s="69"/>
      <c r="J433" s="59">
        <f t="shared" si="206"/>
        <v>0</v>
      </c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1"/>
      <c r="CH433" s="8"/>
      <c r="CI433" s="123"/>
      <c r="CJ433" s="20"/>
      <c r="CM433" s="51">
        <f t="shared" si="217"/>
        <v>0</v>
      </c>
    </row>
    <row r="434" spans="1:91" s="51" customFormat="1" ht="14.1" customHeight="1" x14ac:dyDescent="0.3">
      <c r="A434" s="52">
        <f t="shared" si="212"/>
        <v>434</v>
      </c>
      <c r="B434" s="69"/>
      <c r="C434" s="69"/>
      <c r="D434" s="69"/>
      <c r="E434" s="69"/>
      <c r="F434" s="74" t="s">
        <v>94</v>
      </c>
      <c r="G434" s="119" t="s">
        <v>203</v>
      </c>
      <c r="H434" s="69"/>
      <c r="I434" s="69"/>
      <c r="J434" s="59">
        <f t="shared" si="206"/>
        <v>0</v>
      </c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1"/>
      <c r="CH434" s="58"/>
      <c r="CI434" s="122"/>
      <c r="CJ434" s="11"/>
      <c r="CM434" s="51">
        <f t="shared" si="217"/>
        <v>0</v>
      </c>
    </row>
    <row r="435" spans="1:91" ht="14.1" customHeight="1" x14ac:dyDescent="0.3">
      <c r="A435" s="52">
        <f t="shared" si="212"/>
        <v>435</v>
      </c>
      <c r="B435" s="69"/>
      <c r="C435" s="69"/>
      <c r="D435" s="69"/>
      <c r="E435" s="69"/>
      <c r="F435" s="74" t="s">
        <v>96</v>
      </c>
      <c r="G435" s="119" t="s">
        <v>204</v>
      </c>
      <c r="H435" s="69"/>
      <c r="I435" s="69"/>
      <c r="J435" s="59">
        <f t="shared" si="206"/>
        <v>0</v>
      </c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1"/>
      <c r="CH435" s="8"/>
      <c r="CI435" s="123"/>
      <c r="CJ435" s="20"/>
      <c r="CM435" s="51">
        <f t="shared" si="217"/>
        <v>0</v>
      </c>
    </row>
    <row r="436" spans="1:91" ht="14.1" customHeight="1" x14ac:dyDescent="0.3">
      <c r="A436" s="52">
        <f t="shared" si="212"/>
        <v>436</v>
      </c>
      <c r="B436" s="69"/>
      <c r="C436" s="69"/>
      <c r="D436" s="69"/>
      <c r="E436" s="69"/>
      <c r="F436" s="74" t="s">
        <v>205</v>
      </c>
      <c r="G436" s="119" t="s">
        <v>206</v>
      </c>
      <c r="H436" s="69"/>
      <c r="I436" s="69"/>
      <c r="J436" s="59">
        <f t="shared" si="206"/>
        <v>0</v>
      </c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1"/>
      <c r="CH436" s="8"/>
      <c r="CI436" s="123"/>
      <c r="CJ436" s="20"/>
      <c r="CM436" s="51">
        <f t="shared" si="217"/>
        <v>0</v>
      </c>
    </row>
    <row r="437" spans="1:91" ht="14.1" customHeight="1" x14ac:dyDescent="0.3">
      <c r="A437" s="52">
        <f t="shared" si="212"/>
        <v>437</v>
      </c>
      <c r="B437" s="69"/>
      <c r="C437" s="69"/>
      <c r="D437" s="69"/>
      <c r="E437" s="69"/>
      <c r="F437" s="74" t="s">
        <v>207</v>
      </c>
      <c r="G437" s="119" t="s">
        <v>208</v>
      </c>
      <c r="H437" s="69"/>
      <c r="I437" s="69"/>
      <c r="J437" s="59">
        <f t="shared" si="206"/>
        <v>0</v>
      </c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1"/>
      <c r="CH437" s="8"/>
      <c r="CI437" s="123"/>
      <c r="CJ437" s="20"/>
      <c r="CM437" s="51">
        <f t="shared" si="217"/>
        <v>0</v>
      </c>
    </row>
    <row r="438" spans="1:91" ht="18" customHeight="1" x14ac:dyDescent="0.3">
      <c r="A438" s="52">
        <f t="shared" si="212"/>
        <v>438</v>
      </c>
      <c r="B438" s="69"/>
      <c r="C438" s="69"/>
      <c r="D438" s="69"/>
      <c r="E438" s="69"/>
      <c r="F438" s="74" t="s">
        <v>209</v>
      </c>
      <c r="G438" s="119" t="s">
        <v>6</v>
      </c>
      <c r="H438" s="69"/>
      <c r="I438" s="69"/>
      <c r="J438" s="59">
        <f t="shared" si="206"/>
        <v>0</v>
      </c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1"/>
      <c r="CH438" s="8"/>
      <c r="CI438" s="123"/>
      <c r="CJ438" s="20"/>
      <c r="CM438" s="51">
        <f t="shared" si="217"/>
        <v>0</v>
      </c>
    </row>
    <row r="439" spans="1:91" s="51" customFormat="1" ht="14.1" customHeight="1" x14ac:dyDescent="0.3">
      <c r="A439" s="52">
        <f t="shared" si="212"/>
        <v>439</v>
      </c>
      <c r="B439" s="67"/>
      <c r="C439" s="124"/>
      <c r="D439" s="124"/>
      <c r="E439" s="67" t="s">
        <v>19</v>
      </c>
      <c r="F439" s="121" t="str">
        <f>$H$55</f>
        <v xml:space="preserve">דרוג נמוך מ- BBB- או לא מדורג </v>
      </c>
      <c r="G439" s="67"/>
      <c r="H439" s="67"/>
      <c r="I439" s="67"/>
      <c r="J439" s="59">
        <f t="shared" si="206"/>
        <v>0</v>
      </c>
      <c r="K439" s="83">
        <f>SUM(K440:K448)</f>
        <v>0</v>
      </c>
      <c r="L439" s="83">
        <f t="shared" ref="L439:BW439" si="230">SUM(L440:L448)</f>
        <v>0</v>
      </c>
      <c r="M439" s="83">
        <f t="shared" si="230"/>
        <v>0</v>
      </c>
      <c r="N439" s="83">
        <f t="shared" si="230"/>
        <v>0</v>
      </c>
      <c r="O439" s="83">
        <f t="shared" si="230"/>
        <v>0</v>
      </c>
      <c r="P439" s="83">
        <f t="shared" si="230"/>
        <v>0</v>
      </c>
      <c r="Q439" s="83">
        <f t="shared" si="230"/>
        <v>0</v>
      </c>
      <c r="R439" s="83">
        <f t="shared" si="230"/>
        <v>0</v>
      </c>
      <c r="S439" s="83">
        <f t="shared" si="230"/>
        <v>0</v>
      </c>
      <c r="T439" s="83">
        <f t="shared" si="230"/>
        <v>0</v>
      </c>
      <c r="U439" s="83">
        <f t="shared" si="230"/>
        <v>0</v>
      </c>
      <c r="V439" s="83">
        <f t="shared" si="230"/>
        <v>0</v>
      </c>
      <c r="W439" s="83">
        <f t="shared" si="230"/>
        <v>0</v>
      </c>
      <c r="X439" s="83">
        <f t="shared" si="230"/>
        <v>0</v>
      </c>
      <c r="Y439" s="83">
        <f t="shared" si="230"/>
        <v>0</v>
      </c>
      <c r="Z439" s="83">
        <f t="shared" si="230"/>
        <v>0</v>
      </c>
      <c r="AA439" s="83">
        <f t="shared" si="230"/>
        <v>0</v>
      </c>
      <c r="AB439" s="83">
        <f t="shared" si="230"/>
        <v>0</v>
      </c>
      <c r="AC439" s="83">
        <f t="shared" si="230"/>
        <v>0</v>
      </c>
      <c r="AD439" s="83">
        <f t="shared" si="230"/>
        <v>0</v>
      </c>
      <c r="AE439" s="83">
        <f t="shared" si="230"/>
        <v>0</v>
      </c>
      <c r="AF439" s="83">
        <f t="shared" si="230"/>
        <v>0</v>
      </c>
      <c r="AG439" s="83">
        <f t="shared" si="230"/>
        <v>0</v>
      </c>
      <c r="AH439" s="83">
        <f t="shared" si="230"/>
        <v>0</v>
      </c>
      <c r="AI439" s="83">
        <f t="shared" si="230"/>
        <v>0</v>
      </c>
      <c r="AJ439" s="83">
        <f t="shared" si="230"/>
        <v>0</v>
      </c>
      <c r="AK439" s="83">
        <f t="shared" si="230"/>
        <v>0</v>
      </c>
      <c r="AL439" s="83">
        <f t="shared" si="230"/>
        <v>0</v>
      </c>
      <c r="AM439" s="83">
        <f t="shared" si="230"/>
        <v>0</v>
      </c>
      <c r="AN439" s="83">
        <f t="shared" si="230"/>
        <v>0</v>
      </c>
      <c r="AO439" s="83">
        <f t="shared" si="230"/>
        <v>0</v>
      </c>
      <c r="AP439" s="83">
        <f t="shared" si="230"/>
        <v>0</v>
      </c>
      <c r="AQ439" s="83">
        <f t="shared" si="230"/>
        <v>0</v>
      </c>
      <c r="AR439" s="83">
        <f t="shared" si="230"/>
        <v>0</v>
      </c>
      <c r="AS439" s="83">
        <f t="shared" si="230"/>
        <v>0</v>
      </c>
      <c r="AT439" s="83">
        <f t="shared" si="230"/>
        <v>0</v>
      </c>
      <c r="AU439" s="83">
        <f t="shared" si="230"/>
        <v>0</v>
      </c>
      <c r="AV439" s="83">
        <f t="shared" si="230"/>
        <v>0</v>
      </c>
      <c r="AW439" s="83">
        <f t="shared" si="230"/>
        <v>0</v>
      </c>
      <c r="AX439" s="83">
        <f t="shared" si="230"/>
        <v>0</v>
      </c>
      <c r="AY439" s="83">
        <f t="shared" si="230"/>
        <v>0</v>
      </c>
      <c r="AZ439" s="83">
        <f t="shared" si="230"/>
        <v>0</v>
      </c>
      <c r="BA439" s="83">
        <f t="shared" si="230"/>
        <v>0</v>
      </c>
      <c r="BB439" s="83">
        <f t="shared" si="230"/>
        <v>0</v>
      </c>
      <c r="BC439" s="83">
        <f t="shared" si="230"/>
        <v>0</v>
      </c>
      <c r="BD439" s="83">
        <f t="shared" si="230"/>
        <v>0</v>
      </c>
      <c r="BE439" s="83">
        <f t="shared" si="230"/>
        <v>0</v>
      </c>
      <c r="BF439" s="83">
        <f t="shared" si="230"/>
        <v>0</v>
      </c>
      <c r="BG439" s="83">
        <f t="shared" si="230"/>
        <v>0</v>
      </c>
      <c r="BH439" s="83">
        <f t="shared" si="230"/>
        <v>0</v>
      </c>
      <c r="BI439" s="83">
        <f t="shared" si="230"/>
        <v>0</v>
      </c>
      <c r="BJ439" s="83">
        <f t="shared" si="230"/>
        <v>0</v>
      </c>
      <c r="BK439" s="83">
        <f t="shared" si="230"/>
        <v>0</v>
      </c>
      <c r="BL439" s="83">
        <f t="shared" si="230"/>
        <v>0</v>
      </c>
      <c r="BM439" s="83">
        <f t="shared" si="230"/>
        <v>0</v>
      </c>
      <c r="BN439" s="83">
        <f t="shared" si="230"/>
        <v>0</v>
      </c>
      <c r="BO439" s="83">
        <f t="shared" si="230"/>
        <v>0</v>
      </c>
      <c r="BP439" s="83">
        <f t="shared" si="230"/>
        <v>0</v>
      </c>
      <c r="BQ439" s="83">
        <f t="shared" si="230"/>
        <v>0</v>
      </c>
      <c r="BR439" s="83">
        <f t="shared" si="230"/>
        <v>0</v>
      </c>
      <c r="BS439" s="83">
        <f t="shared" si="230"/>
        <v>0</v>
      </c>
      <c r="BT439" s="83">
        <f t="shared" si="230"/>
        <v>0</v>
      </c>
      <c r="BU439" s="83">
        <f t="shared" si="230"/>
        <v>0</v>
      </c>
      <c r="BV439" s="83">
        <f t="shared" si="230"/>
        <v>0</v>
      </c>
      <c r="BW439" s="83">
        <f t="shared" si="230"/>
        <v>0</v>
      </c>
      <c r="BX439" s="83">
        <f t="shared" ref="BX439:CV439" si="231">SUM(BX440:BX448)</f>
        <v>0</v>
      </c>
      <c r="BY439" s="83">
        <f t="shared" si="231"/>
        <v>0</v>
      </c>
      <c r="BZ439" s="83">
        <f t="shared" si="231"/>
        <v>0</v>
      </c>
      <c r="CA439" s="83">
        <f t="shared" si="231"/>
        <v>0</v>
      </c>
      <c r="CB439" s="83">
        <f t="shared" si="231"/>
        <v>0</v>
      </c>
      <c r="CC439" s="83">
        <f t="shared" si="231"/>
        <v>0</v>
      </c>
      <c r="CD439" s="83">
        <f t="shared" si="231"/>
        <v>0</v>
      </c>
      <c r="CE439" s="83">
        <f t="shared" si="231"/>
        <v>0</v>
      </c>
      <c r="CF439" s="83">
        <f t="shared" si="231"/>
        <v>0</v>
      </c>
      <c r="CG439" s="84">
        <f>SUM(CG440:CG448)</f>
        <v>0</v>
      </c>
      <c r="CH439" s="58"/>
      <c r="CI439" s="122"/>
      <c r="CJ439" s="11"/>
      <c r="CM439" s="51">
        <v>1</v>
      </c>
    </row>
    <row r="440" spans="1:91" s="51" customFormat="1" ht="14.1" customHeight="1" x14ac:dyDescent="0.3">
      <c r="A440" s="52">
        <f t="shared" si="212"/>
        <v>440</v>
      </c>
      <c r="B440" s="69"/>
      <c r="C440" s="125"/>
      <c r="D440" s="124"/>
      <c r="E440" s="69"/>
      <c r="F440" s="74" t="s">
        <v>35</v>
      </c>
      <c r="G440" s="119" t="s">
        <v>199</v>
      </c>
      <c r="H440" s="69"/>
      <c r="I440" s="69"/>
      <c r="J440" s="59">
        <f t="shared" si="206"/>
        <v>0</v>
      </c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1"/>
      <c r="CH440" s="58"/>
      <c r="CI440" s="122"/>
      <c r="CJ440" s="11"/>
      <c r="CM440" s="51">
        <f t="shared" ref="CM440:CM470" si="232">IF(J440&gt;0,1,0)</f>
        <v>0</v>
      </c>
    </row>
    <row r="441" spans="1:91" s="51" customFormat="1" ht="14.1" customHeight="1" x14ac:dyDescent="0.3">
      <c r="A441" s="52">
        <f t="shared" si="212"/>
        <v>441</v>
      </c>
      <c r="B441" s="69"/>
      <c r="C441" s="125"/>
      <c r="D441" s="124"/>
      <c r="E441" s="69"/>
      <c r="F441" s="74" t="s">
        <v>47</v>
      </c>
      <c r="G441" s="119" t="s">
        <v>200</v>
      </c>
      <c r="H441" s="69"/>
      <c r="I441" s="69"/>
      <c r="J441" s="59">
        <f t="shared" si="206"/>
        <v>0</v>
      </c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1"/>
      <c r="CH441" s="58"/>
      <c r="CI441" s="122"/>
      <c r="CJ441" s="11"/>
      <c r="CM441" s="51">
        <f t="shared" si="232"/>
        <v>0</v>
      </c>
    </row>
    <row r="442" spans="1:91" ht="14.1" customHeight="1" x14ac:dyDescent="0.3">
      <c r="A442" s="52">
        <f t="shared" si="212"/>
        <v>442</v>
      </c>
      <c r="B442" s="69"/>
      <c r="C442" s="125"/>
      <c r="D442" s="125"/>
      <c r="E442" s="69"/>
      <c r="F442" s="74" t="s">
        <v>69</v>
      </c>
      <c r="G442" s="119" t="s">
        <v>201</v>
      </c>
      <c r="H442" s="69"/>
      <c r="I442" s="69"/>
      <c r="J442" s="59">
        <f t="shared" si="206"/>
        <v>0</v>
      </c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1"/>
      <c r="CH442" s="8"/>
      <c r="CI442" s="123"/>
      <c r="CJ442" s="20"/>
      <c r="CM442" s="51">
        <f t="shared" si="232"/>
        <v>0</v>
      </c>
    </row>
    <row r="443" spans="1:91" ht="14.1" customHeight="1" x14ac:dyDescent="0.3">
      <c r="A443" s="52">
        <f t="shared" si="212"/>
        <v>443</v>
      </c>
      <c r="B443" s="69"/>
      <c r="C443" s="125"/>
      <c r="D443" s="125"/>
      <c r="E443" s="69"/>
      <c r="F443" s="74" t="s">
        <v>71</v>
      </c>
      <c r="G443" s="119" t="s">
        <v>202</v>
      </c>
      <c r="H443" s="69"/>
      <c r="I443" s="69"/>
      <c r="J443" s="59">
        <f t="shared" si="206"/>
        <v>0</v>
      </c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1"/>
      <c r="CH443" s="8"/>
      <c r="CI443" s="123"/>
      <c r="CJ443" s="20"/>
      <c r="CM443" s="51">
        <f t="shared" si="232"/>
        <v>0</v>
      </c>
    </row>
    <row r="444" spans="1:91" ht="14.1" customHeight="1" x14ac:dyDescent="0.3">
      <c r="A444" s="52">
        <f t="shared" si="212"/>
        <v>444</v>
      </c>
      <c r="B444" s="69"/>
      <c r="C444" s="125"/>
      <c r="D444" s="125"/>
      <c r="E444" s="69"/>
      <c r="F444" s="74" t="s">
        <v>94</v>
      </c>
      <c r="G444" s="119" t="s">
        <v>203</v>
      </c>
      <c r="H444" s="69"/>
      <c r="I444" s="69"/>
      <c r="J444" s="59">
        <f t="shared" si="206"/>
        <v>0</v>
      </c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1"/>
      <c r="CH444" s="8"/>
      <c r="CI444" s="123"/>
      <c r="CJ444" s="20"/>
      <c r="CM444" s="51">
        <f t="shared" si="232"/>
        <v>0</v>
      </c>
    </row>
    <row r="445" spans="1:91" ht="14.1" customHeight="1" x14ac:dyDescent="0.3">
      <c r="A445" s="52">
        <f t="shared" si="212"/>
        <v>445</v>
      </c>
      <c r="B445" s="69"/>
      <c r="C445" s="125"/>
      <c r="D445" s="125"/>
      <c r="E445" s="69"/>
      <c r="F445" s="74" t="s">
        <v>96</v>
      </c>
      <c r="G445" s="119" t="s">
        <v>204</v>
      </c>
      <c r="H445" s="69"/>
      <c r="I445" s="69"/>
      <c r="J445" s="59">
        <f t="shared" si="206"/>
        <v>0</v>
      </c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1"/>
      <c r="CH445" s="8"/>
      <c r="CI445" s="123"/>
      <c r="CJ445" s="20"/>
      <c r="CM445" s="51">
        <f t="shared" si="232"/>
        <v>0</v>
      </c>
    </row>
    <row r="446" spans="1:91" ht="14.1" customHeight="1" x14ac:dyDescent="0.3">
      <c r="A446" s="52">
        <f t="shared" si="212"/>
        <v>446</v>
      </c>
      <c r="B446" s="69"/>
      <c r="C446" s="125"/>
      <c r="D446" s="125"/>
      <c r="E446" s="69"/>
      <c r="F446" s="74" t="s">
        <v>205</v>
      </c>
      <c r="G446" s="119" t="s">
        <v>206</v>
      </c>
      <c r="H446" s="69"/>
      <c r="I446" s="69"/>
      <c r="J446" s="59">
        <f t="shared" si="206"/>
        <v>0</v>
      </c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1"/>
      <c r="CH446" s="8"/>
      <c r="CI446" s="123"/>
      <c r="CJ446" s="20"/>
      <c r="CM446" s="51">
        <f t="shared" si="232"/>
        <v>0</v>
      </c>
    </row>
    <row r="447" spans="1:91" ht="14.1" customHeight="1" x14ac:dyDescent="0.3">
      <c r="A447" s="52">
        <f t="shared" si="212"/>
        <v>447</v>
      </c>
      <c r="B447" s="69"/>
      <c r="C447" s="125"/>
      <c r="D447" s="125"/>
      <c r="E447" s="69"/>
      <c r="F447" s="74" t="s">
        <v>207</v>
      </c>
      <c r="G447" s="119" t="s">
        <v>208</v>
      </c>
      <c r="H447" s="69"/>
      <c r="I447" s="69"/>
      <c r="J447" s="59">
        <f t="shared" si="206"/>
        <v>0</v>
      </c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1"/>
      <c r="CH447" s="8"/>
      <c r="CI447" s="123"/>
      <c r="CJ447" s="20"/>
      <c r="CM447" s="51">
        <f t="shared" si="232"/>
        <v>0</v>
      </c>
    </row>
    <row r="448" spans="1:91" s="51" customFormat="1" ht="14.1" customHeight="1" x14ac:dyDescent="0.3">
      <c r="A448" s="52">
        <f t="shared" si="212"/>
        <v>448</v>
      </c>
      <c r="B448" s="69"/>
      <c r="C448" s="125"/>
      <c r="D448" s="125"/>
      <c r="E448" s="69"/>
      <c r="F448" s="74" t="s">
        <v>209</v>
      </c>
      <c r="G448" s="119" t="s">
        <v>6</v>
      </c>
      <c r="H448" s="69"/>
      <c r="I448" s="69"/>
      <c r="J448" s="59">
        <f t="shared" si="206"/>
        <v>0</v>
      </c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1"/>
      <c r="CH448" s="58"/>
      <c r="CI448" s="122"/>
      <c r="CJ448" s="11"/>
      <c r="CM448" s="51">
        <f t="shared" si="232"/>
        <v>0</v>
      </c>
    </row>
    <row r="449" spans="1:91" ht="14.1" customHeight="1" x14ac:dyDescent="0.3">
      <c r="A449" s="52">
        <f t="shared" si="212"/>
        <v>449</v>
      </c>
      <c r="B449" s="67"/>
      <c r="C449" s="124"/>
      <c r="D449" s="126" t="s">
        <v>195</v>
      </c>
      <c r="E449" s="92" t="s">
        <v>30</v>
      </c>
      <c r="F449" s="85"/>
      <c r="G449" s="67"/>
      <c r="H449" s="67"/>
      <c r="I449" s="67"/>
      <c r="J449" s="59">
        <f t="shared" si="206"/>
        <v>0</v>
      </c>
      <c r="K449" s="83">
        <f>SUM(K450:K452)</f>
        <v>0</v>
      </c>
      <c r="L449" s="83">
        <f t="shared" ref="L449:BW449" si="233">SUM(L450:L452)</f>
        <v>0</v>
      </c>
      <c r="M449" s="83">
        <f t="shared" si="233"/>
        <v>0</v>
      </c>
      <c r="N449" s="83">
        <f t="shared" si="233"/>
        <v>0</v>
      </c>
      <c r="O449" s="83">
        <f t="shared" si="233"/>
        <v>0</v>
      </c>
      <c r="P449" s="83">
        <f t="shared" si="233"/>
        <v>0</v>
      </c>
      <c r="Q449" s="83">
        <f t="shared" si="233"/>
        <v>0</v>
      </c>
      <c r="R449" s="83">
        <f t="shared" si="233"/>
        <v>0</v>
      </c>
      <c r="S449" s="83">
        <f t="shared" si="233"/>
        <v>0</v>
      </c>
      <c r="T449" s="83">
        <f t="shared" si="233"/>
        <v>0</v>
      </c>
      <c r="U449" s="83">
        <f t="shared" si="233"/>
        <v>0</v>
      </c>
      <c r="V449" s="83">
        <f t="shared" si="233"/>
        <v>0</v>
      </c>
      <c r="W449" s="83">
        <f t="shared" si="233"/>
        <v>0</v>
      </c>
      <c r="X449" s="83">
        <f t="shared" si="233"/>
        <v>0</v>
      </c>
      <c r="Y449" s="83">
        <f t="shared" si="233"/>
        <v>0</v>
      </c>
      <c r="Z449" s="83">
        <f t="shared" si="233"/>
        <v>0</v>
      </c>
      <c r="AA449" s="83">
        <f t="shared" si="233"/>
        <v>0</v>
      </c>
      <c r="AB449" s="83">
        <f t="shared" si="233"/>
        <v>0</v>
      </c>
      <c r="AC449" s="83">
        <f t="shared" si="233"/>
        <v>0</v>
      </c>
      <c r="AD449" s="83">
        <f t="shared" si="233"/>
        <v>0</v>
      </c>
      <c r="AE449" s="83">
        <f t="shared" si="233"/>
        <v>0</v>
      </c>
      <c r="AF449" s="83">
        <f t="shared" si="233"/>
        <v>0</v>
      </c>
      <c r="AG449" s="83">
        <f t="shared" si="233"/>
        <v>0</v>
      </c>
      <c r="AH449" s="83">
        <f t="shared" si="233"/>
        <v>0</v>
      </c>
      <c r="AI449" s="83">
        <f t="shared" si="233"/>
        <v>0</v>
      </c>
      <c r="AJ449" s="83">
        <f t="shared" si="233"/>
        <v>0</v>
      </c>
      <c r="AK449" s="83">
        <f t="shared" si="233"/>
        <v>0</v>
      </c>
      <c r="AL449" s="83">
        <f t="shared" si="233"/>
        <v>0</v>
      </c>
      <c r="AM449" s="83">
        <f t="shared" si="233"/>
        <v>0</v>
      </c>
      <c r="AN449" s="83">
        <f t="shared" si="233"/>
        <v>0</v>
      </c>
      <c r="AO449" s="83">
        <f t="shared" si="233"/>
        <v>0</v>
      </c>
      <c r="AP449" s="83">
        <f t="shared" si="233"/>
        <v>0</v>
      </c>
      <c r="AQ449" s="83">
        <f t="shared" si="233"/>
        <v>0</v>
      </c>
      <c r="AR449" s="83">
        <f t="shared" si="233"/>
        <v>0</v>
      </c>
      <c r="AS449" s="83">
        <f t="shared" si="233"/>
        <v>0</v>
      </c>
      <c r="AT449" s="83">
        <f t="shared" si="233"/>
        <v>0</v>
      </c>
      <c r="AU449" s="83">
        <f t="shared" si="233"/>
        <v>0</v>
      </c>
      <c r="AV449" s="83">
        <f t="shared" si="233"/>
        <v>0</v>
      </c>
      <c r="AW449" s="83">
        <f t="shared" si="233"/>
        <v>0</v>
      </c>
      <c r="AX449" s="83">
        <f t="shared" si="233"/>
        <v>0</v>
      </c>
      <c r="AY449" s="83">
        <f t="shared" si="233"/>
        <v>0</v>
      </c>
      <c r="AZ449" s="83">
        <f t="shared" si="233"/>
        <v>0</v>
      </c>
      <c r="BA449" s="83">
        <f t="shared" si="233"/>
        <v>0</v>
      </c>
      <c r="BB449" s="83">
        <f t="shared" si="233"/>
        <v>0</v>
      </c>
      <c r="BC449" s="83">
        <f t="shared" si="233"/>
        <v>0</v>
      </c>
      <c r="BD449" s="83">
        <f t="shared" si="233"/>
        <v>0</v>
      </c>
      <c r="BE449" s="83">
        <f t="shared" si="233"/>
        <v>0</v>
      </c>
      <c r="BF449" s="83">
        <f t="shared" si="233"/>
        <v>0</v>
      </c>
      <c r="BG449" s="83">
        <f t="shared" si="233"/>
        <v>0</v>
      </c>
      <c r="BH449" s="83">
        <f t="shared" si="233"/>
        <v>0</v>
      </c>
      <c r="BI449" s="83">
        <f t="shared" si="233"/>
        <v>0</v>
      </c>
      <c r="BJ449" s="83">
        <f t="shared" si="233"/>
        <v>0</v>
      </c>
      <c r="BK449" s="83">
        <f t="shared" si="233"/>
        <v>0</v>
      </c>
      <c r="BL449" s="83">
        <f t="shared" si="233"/>
        <v>0</v>
      </c>
      <c r="BM449" s="83">
        <f t="shared" si="233"/>
        <v>0</v>
      </c>
      <c r="BN449" s="83">
        <f t="shared" si="233"/>
        <v>0</v>
      </c>
      <c r="BO449" s="83">
        <f t="shared" si="233"/>
        <v>0</v>
      </c>
      <c r="BP449" s="83">
        <f t="shared" si="233"/>
        <v>0</v>
      </c>
      <c r="BQ449" s="83">
        <f t="shared" si="233"/>
        <v>0</v>
      </c>
      <c r="BR449" s="83">
        <f t="shared" si="233"/>
        <v>0</v>
      </c>
      <c r="BS449" s="83">
        <f t="shared" si="233"/>
        <v>0</v>
      </c>
      <c r="BT449" s="83">
        <f t="shared" si="233"/>
        <v>0</v>
      </c>
      <c r="BU449" s="83">
        <f t="shared" si="233"/>
        <v>0</v>
      </c>
      <c r="BV449" s="83">
        <f t="shared" si="233"/>
        <v>0</v>
      </c>
      <c r="BW449" s="83">
        <f t="shared" si="233"/>
        <v>0</v>
      </c>
      <c r="BX449" s="83">
        <f t="shared" ref="BX449:CV449" si="234">SUM(BX450:BX452)</f>
        <v>0</v>
      </c>
      <c r="BY449" s="83">
        <f t="shared" si="234"/>
        <v>0</v>
      </c>
      <c r="BZ449" s="83">
        <f t="shared" si="234"/>
        <v>0</v>
      </c>
      <c r="CA449" s="83">
        <f t="shared" si="234"/>
        <v>0</v>
      </c>
      <c r="CB449" s="83">
        <f t="shared" si="234"/>
        <v>0</v>
      </c>
      <c r="CC449" s="83">
        <f t="shared" si="234"/>
        <v>0</v>
      </c>
      <c r="CD449" s="83">
        <f t="shared" si="234"/>
        <v>0</v>
      </c>
      <c r="CE449" s="83">
        <f t="shared" si="234"/>
        <v>0</v>
      </c>
      <c r="CF449" s="83">
        <f t="shared" si="234"/>
        <v>0</v>
      </c>
      <c r="CG449" s="84">
        <f>SUM(CG450:CG452)</f>
        <v>0</v>
      </c>
      <c r="CH449" s="8"/>
      <c r="CI449" s="123"/>
      <c r="CJ449" s="20"/>
      <c r="CM449" s="51">
        <f t="shared" si="232"/>
        <v>0</v>
      </c>
    </row>
    <row r="450" spans="1:91" ht="14.1" customHeight="1" x14ac:dyDescent="0.3">
      <c r="A450" s="52">
        <f t="shared" si="212"/>
        <v>450</v>
      </c>
      <c r="B450" s="69"/>
      <c r="C450" s="125"/>
      <c r="D450" s="125"/>
      <c r="E450" s="69" t="s">
        <v>15</v>
      </c>
      <c r="F450" s="88" t="str">
        <f>$H$78</f>
        <v xml:space="preserve">דרוג A- ומעלה </v>
      </c>
      <c r="G450" s="69"/>
      <c r="H450" s="69"/>
      <c r="I450" s="69"/>
      <c r="J450" s="59">
        <f t="shared" si="206"/>
        <v>0</v>
      </c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1"/>
      <c r="CH450" s="8"/>
      <c r="CI450" s="123"/>
      <c r="CJ450" s="20"/>
      <c r="CM450" s="51">
        <f t="shared" si="232"/>
        <v>0</v>
      </c>
    </row>
    <row r="451" spans="1:91" ht="14.1" customHeight="1" x14ac:dyDescent="0.3">
      <c r="A451" s="52">
        <f t="shared" si="212"/>
        <v>451</v>
      </c>
      <c r="B451" s="69"/>
      <c r="C451" s="125"/>
      <c r="D451" s="125"/>
      <c r="E451" s="69" t="s">
        <v>17</v>
      </c>
      <c r="F451" s="88" t="str">
        <f>$H$79</f>
        <v>דרוג BBB- ועד BBB+</v>
      </c>
      <c r="G451" s="69"/>
      <c r="H451" s="69"/>
      <c r="I451" s="69"/>
      <c r="J451" s="59">
        <f t="shared" si="206"/>
        <v>0</v>
      </c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1"/>
      <c r="CH451" s="8"/>
      <c r="CI451" s="123"/>
      <c r="CJ451" s="20"/>
      <c r="CM451" s="51">
        <f t="shared" si="232"/>
        <v>0</v>
      </c>
    </row>
    <row r="452" spans="1:91" ht="14.1" customHeight="1" x14ac:dyDescent="0.3">
      <c r="A452" s="52">
        <f t="shared" si="212"/>
        <v>452</v>
      </c>
      <c r="B452" s="69"/>
      <c r="C452" s="125"/>
      <c r="D452" s="125"/>
      <c r="E452" s="69" t="s">
        <v>19</v>
      </c>
      <c r="F452" s="88" t="str">
        <f>$H$80</f>
        <v xml:space="preserve">דרוג נמוך מ- BBB- או לא מדורג </v>
      </c>
      <c r="G452" s="69"/>
      <c r="H452" s="69"/>
      <c r="I452" s="69"/>
      <c r="J452" s="59">
        <f t="shared" si="206"/>
        <v>0</v>
      </c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1"/>
      <c r="CH452" s="8"/>
      <c r="CI452" s="123"/>
      <c r="CJ452" s="20"/>
      <c r="CM452" s="51">
        <f t="shared" si="232"/>
        <v>0</v>
      </c>
    </row>
    <row r="453" spans="1:91" ht="14.1" customHeight="1" x14ac:dyDescent="0.3">
      <c r="A453" s="52">
        <f t="shared" si="212"/>
        <v>453</v>
      </c>
      <c r="B453" s="69"/>
      <c r="C453" s="125"/>
      <c r="D453" s="125"/>
      <c r="E453" s="69"/>
      <c r="F453" s="88"/>
      <c r="G453" s="69"/>
      <c r="H453" s="69"/>
      <c r="I453" s="69"/>
      <c r="J453" s="127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1"/>
      <c r="CH453" s="8"/>
      <c r="CI453" s="123"/>
      <c r="CJ453" s="20"/>
      <c r="CM453" s="51">
        <f t="shared" si="232"/>
        <v>0</v>
      </c>
    </row>
    <row r="454" spans="1:91" ht="14.1" customHeight="1" x14ac:dyDescent="0.3">
      <c r="A454" s="52">
        <f t="shared" si="212"/>
        <v>454</v>
      </c>
      <c r="B454" s="67"/>
      <c r="C454" s="53" t="s">
        <v>210</v>
      </c>
      <c r="D454" s="53" t="s">
        <v>211</v>
      </c>
      <c r="E454" s="53"/>
      <c r="F454" s="54"/>
      <c r="G454" s="53"/>
      <c r="H454" s="53"/>
      <c r="I454" s="53"/>
      <c r="J454" s="59">
        <f t="shared" si="206"/>
        <v>0</v>
      </c>
      <c r="K454" s="60">
        <f>SUM(K455,K470)</f>
        <v>0</v>
      </c>
      <c r="L454" s="60">
        <f t="shared" ref="L454:BW454" si="235">SUM(L455,L470)</f>
        <v>0</v>
      </c>
      <c r="M454" s="60">
        <f t="shared" si="235"/>
        <v>0</v>
      </c>
      <c r="N454" s="60">
        <f t="shared" si="235"/>
        <v>0</v>
      </c>
      <c r="O454" s="60">
        <f t="shared" si="235"/>
        <v>0</v>
      </c>
      <c r="P454" s="60">
        <f t="shared" si="235"/>
        <v>0</v>
      </c>
      <c r="Q454" s="60">
        <f t="shared" si="235"/>
        <v>0</v>
      </c>
      <c r="R454" s="60">
        <f t="shared" si="235"/>
        <v>0</v>
      </c>
      <c r="S454" s="60">
        <f t="shared" si="235"/>
        <v>0</v>
      </c>
      <c r="T454" s="60">
        <f t="shared" si="235"/>
        <v>0</v>
      </c>
      <c r="U454" s="60">
        <f t="shared" si="235"/>
        <v>0</v>
      </c>
      <c r="V454" s="60">
        <f t="shared" si="235"/>
        <v>0</v>
      </c>
      <c r="W454" s="60">
        <f t="shared" si="235"/>
        <v>0</v>
      </c>
      <c r="X454" s="60">
        <f t="shared" si="235"/>
        <v>0</v>
      </c>
      <c r="Y454" s="60">
        <f t="shared" si="235"/>
        <v>0</v>
      </c>
      <c r="Z454" s="60">
        <f t="shared" si="235"/>
        <v>0</v>
      </c>
      <c r="AA454" s="60">
        <f t="shared" si="235"/>
        <v>0</v>
      </c>
      <c r="AB454" s="60">
        <f t="shared" si="235"/>
        <v>0</v>
      </c>
      <c r="AC454" s="60">
        <f t="shared" si="235"/>
        <v>0</v>
      </c>
      <c r="AD454" s="60">
        <f t="shared" si="235"/>
        <v>0</v>
      </c>
      <c r="AE454" s="60">
        <f t="shared" si="235"/>
        <v>0</v>
      </c>
      <c r="AF454" s="60">
        <f t="shared" si="235"/>
        <v>0</v>
      </c>
      <c r="AG454" s="60">
        <f t="shared" si="235"/>
        <v>0</v>
      </c>
      <c r="AH454" s="60">
        <f t="shared" si="235"/>
        <v>0</v>
      </c>
      <c r="AI454" s="60">
        <f t="shared" si="235"/>
        <v>0</v>
      </c>
      <c r="AJ454" s="60">
        <f t="shared" si="235"/>
        <v>0</v>
      </c>
      <c r="AK454" s="60">
        <f t="shared" si="235"/>
        <v>0</v>
      </c>
      <c r="AL454" s="60">
        <f t="shared" si="235"/>
        <v>0</v>
      </c>
      <c r="AM454" s="60">
        <f t="shared" si="235"/>
        <v>0</v>
      </c>
      <c r="AN454" s="60">
        <f t="shared" si="235"/>
        <v>0</v>
      </c>
      <c r="AO454" s="60">
        <f t="shared" si="235"/>
        <v>0</v>
      </c>
      <c r="AP454" s="60">
        <f t="shared" si="235"/>
        <v>0</v>
      </c>
      <c r="AQ454" s="60">
        <f t="shared" si="235"/>
        <v>0</v>
      </c>
      <c r="AR454" s="60">
        <f t="shared" si="235"/>
        <v>0</v>
      </c>
      <c r="AS454" s="60">
        <f t="shared" si="235"/>
        <v>0</v>
      </c>
      <c r="AT454" s="60">
        <f t="shared" si="235"/>
        <v>0</v>
      </c>
      <c r="AU454" s="60">
        <f t="shared" si="235"/>
        <v>0</v>
      </c>
      <c r="AV454" s="60">
        <f t="shared" si="235"/>
        <v>0</v>
      </c>
      <c r="AW454" s="60">
        <f t="shared" si="235"/>
        <v>0</v>
      </c>
      <c r="AX454" s="60">
        <f t="shared" si="235"/>
        <v>0</v>
      </c>
      <c r="AY454" s="60">
        <f t="shared" si="235"/>
        <v>0</v>
      </c>
      <c r="AZ454" s="60">
        <f t="shared" si="235"/>
        <v>0</v>
      </c>
      <c r="BA454" s="60">
        <f t="shared" si="235"/>
        <v>0</v>
      </c>
      <c r="BB454" s="60">
        <f t="shared" si="235"/>
        <v>0</v>
      </c>
      <c r="BC454" s="60">
        <f t="shared" si="235"/>
        <v>0</v>
      </c>
      <c r="BD454" s="60">
        <f t="shared" si="235"/>
        <v>0</v>
      </c>
      <c r="BE454" s="60">
        <f t="shared" si="235"/>
        <v>0</v>
      </c>
      <c r="BF454" s="60">
        <f t="shared" si="235"/>
        <v>0</v>
      </c>
      <c r="BG454" s="60">
        <f t="shared" si="235"/>
        <v>0</v>
      </c>
      <c r="BH454" s="60">
        <f t="shared" si="235"/>
        <v>0</v>
      </c>
      <c r="BI454" s="60">
        <f t="shared" si="235"/>
        <v>0</v>
      </c>
      <c r="BJ454" s="60">
        <f t="shared" si="235"/>
        <v>0</v>
      </c>
      <c r="BK454" s="60">
        <f t="shared" si="235"/>
        <v>0</v>
      </c>
      <c r="BL454" s="60">
        <f t="shared" si="235"/>
        <v>0</v>
      </c>
      <c r="BM454" s="60">
        <f t="shared" si="235"/>
        <v>0</v>
      </c>
      <c r="BN454" s="60">
        <f t="shared" si="235"/>
        <v>0</v>
      </c>
      <c r="BO454" s="60">
        <f t="shared" si="235"/>
        <v>0</v>
      </c>
      <c r="BP454" s="60">
        <f t="shared" si="235"/>
        <v>0</v>
      </c>
      <c r="BQ454" s="60">
        <f t="shared" si="235"/>
        <v>0</v>
      </c>
      <c r="BR454" s="60">
        <f t="shared" si="235"/>
        <v>0</v>
      </c>
      <c r="BS454" s="60">
        <f t="shared" si="235"/>
        <v>0</v>
      </c>
      <c r="BT454" s="60">
        <f t="shared" si="235"/>
        <v>0</v>
      </c>
      <c r="BU454" s="60">
        <f t="shared" si="235"/>
        <v>0</v>
      </c>
      <c r="BV454" s="60">
        <f t="shared" si="235"/>
        <v>0</v>
      </c>
      <c r="BW454" s="60">
        <f t="shared" si="235"/>
        <v>0</v>
      </c>
      <c r="BX454" s="60">
        <f t="shared" ref="BX454:CV454" si="236">SUM(BX455,BX470)</f>
        <v>0</v>
      </c>
      <c r="BY454" s="60">
        <f t="shared" si="236"/>
        <v>0</v>
      </c>
      <c r="BZ454" s="60">
        <f t="shared" si="236"/>
        <v>0</v>
      </c>
      <c r="CA454" s="60">
        <f t="shared" si="236"/>
        <v>0</v>
      </c>
      <c r="CB454" s="60">
        <f t="shared" si="236"/>
        <v>0</v>
      </c>
      <c r="CC454" s="60">
        <f t="shared" si="236"/>
        <v>0</v>
      </c>
      <c r="CD454" s="60">
        <f t="shared" si="236"/>
        <v>0</v>
      </c>
      <c r="CE454" s="60">
        <f t="shared" si="236"/>
        <v>0</v>
      </c>
      <c r="CF454" s="60">
        <f t="shared" si="236"/>
        <v>0</v>
      </c>
      <c r="CG454" s="61">
        <f>SUM(CG455,CG470)</f>
        <v>0</v>
      </c>
      <c r="CH454" s="8"/>
      <c r="CI454" s="123"/>
      <c r="CJ454" s="20"/>
      <c r="CM454" s="51">
        <f t="shared" si="232"/>
        <v>0</v>
      </c>
    </row>
    <row r="455" spans="1:91" s="51" customFormat="1" ht="14.1" customHeight="1" x14ac:dyDescent="0.3">
      <c r="A455" s="52">
        <f t="shared" si="212"/>
        <v>455</v>
      </c>
      <c r="B455" s="67"/>
      <c r="C455" s="124"/>
      <c r="D455" s="126" t="s">
        <v>184</v>
      </c>
      <c r="E455" s="92" t="s">
        <v>14</v>
      </c>
      <c r="F455" s="85"/>
      <c r="G455" s="67"/>
      <c r="H455" s="67"/>
      <c r="I455" s="67"/>
      <c r="J455" s="59">
        <f t="shared" ref="J455:J494" si="237">SUM(K455:CG455)</f>
        <v>0</v>
      </c>
      <c r="K455" s="60">
        <f>SUM(K456,K463)</f>
        <v>0</v>
      </c>
      <c r="L455" s="60">
        <f t="shared" ref="L455:BW455" si="238">SUM(L456,L463)</f>
        <v>0</v>
      </c>
      <c r="M455" s="60">
        <f t="shared" si="238"/>
        <v>0</v>
      </c>
      <c r="N455" s="60">
        <f t="shared" si="238"/>
        <v>0</v>
      </c>
      <c r="O455" s="60">
        <f t="shared" si="238"/>
        <v>0</v>
      </c>
      <c r="P455" s="60">
        <f t="shared" si="238"/>
        <v>0</v>
      </c>
      <c r="Q455" s="60">
        <f t="shared" si="238"/>
        <v>0</v>
      </c>
      <c r="R455" s="60">
        <f t="shared" si="238"/>
        <v>0</v>
      </c>
      <c r="S455" s="60">
        <f t="shared" si="238"/>
        <v>0</v>
      </c>
      <c r="T455" s="60">
        <f t="shared" si="238"/>
        <v>0</v>
      </c>
      <c r="U455" s="60">
        <f t="shared" si="238"/>
        <v>0</v>
      </c>
      <c r="V455" s="60">
        <f t="shared" si="238"/>
        <v>0</v>
      </c>
      <c r="W455" s="60">
        <f t="shared" si="238"/>
        <v>0</v>
      </c>
      <c r="X455" s="60">
        <f t="shared" si="238"/>
        <v>0</v>
      </c>
      <c r="Y455" s="60">
        <f t="shared" si="238"/>
        <v>0</v>
      </c>
      <c r="Z455" s="60">
        <f t="shared" si="238"/>
        <v>0</v>
      </c>
      <c r="AA455" s="60">
        <f t="shared" si="238"/>
        <v>0</v>
      </c>
      <c r="AB455" s="60">
        <f t="shared" si="238"/>
        <v>0</v>
      </c>
      <c r="AC455" s="60">
        <f t="shared" si="238"/>
        <v>0</v>
      </c>
      <c r="AD455" s="60">
        <f t="shared" si="238"/>
        <v>0</v>
      </c>
      <c r="AE455" s="60">
        <f t="shared" si="238"/>
        <v>0</v>
      </c>
      <c r="AF455" s="60">
        <f t="shared" si="238"/>
        <v>0</v>
      </c>
      <c r="AG455" s="60">
        <f t="shared" si="238"/>
        <v>0</v>
      </c>
      <c r="AH455" s="60">
        <f t="shared" si="238"/>
        <v>0</v>
      </c>
      <c r="AI455" s="60">
        <f t="shared" si="238"/>
        <v>0</v>
      </c>
      <c r="AJ455" s="60">
        <f t="shared" si="238"/>
        <v>0</v>
      </c>
      <c r="AK455" s="60">
        <f t="shared" si="238"/>
        <v>0</v>
      </c>
      <c r="AL455" s="60">
        <f t="shared" si="238"/>
        <v>0</v>
      </c>
      <c r="AM455" s="60">
        <f t="shared" si="238"/>
        <v>0</v>
      </c>
      <c r="AN455" s="60">
        <f t="shared" si="238"/>
        <v>0</v>
      </c>
      <c r="AO455" s="60">
        <f t="shared" si="238"/>
        <v>0</v>
      </c>
      <c r="AP455" s="60">
        <f t="shared" si="238"/>
        <v>0</v>
      </c>
      <c r="AQ455" s="60">
        <f t="shared" si="238"/>
        <v>0</v>
      </c>
      <c r="AR455" s="60">
        <f t="shared" si="238"/>
        <v>0</v>
      </c>
      <c r="AS455" s="60">
        <f t="shared" si="238"/>
        <v>0</v>
      </c>
      <c r="AT455" s="60">
        <f t="shared" si="238"/>
        <v>0</v>
      </c>
      <c r="AU455" s="60">
        <f t="shared" si="238"/>
        <v>0</v>
      </c>
      <c r="AV455" s="60">
        <f t="shared" si="238"/>
        <v>0</v>
      </c>
      <c r="AW455" s="60">
        <f t="shared" si="238"/>
        <v>0</v>
      </c>
      <c r="AX455" s="60">
        <f t="shared" si="238"/>
        <v>0</v>
      </c>
      <c r="AY455" s="60">
        <f t="shared" si="238"/>
        <v>0</v>
      </c>
      <c r="AZ455" s="60">
        <f t="shared" si="238"/>
        <v>0</v>
      </c>
      <c r="BA455" s="60">
        <f t="shared" si="238"/>
        <v>0</v>
      </c>
      <c r="BB455" s="60">
        <f t="shared" si="238"/>
        <v>0</v>
      </c>
      <c r="BC455" s="60">
        <f t="shared" si="238"/>
        <v>0</v>
      </c>
      <c r="BD455" s="60">
        <f t="shared" si="238"/>
        <v>0</v>
      </c>
      <c r="BE455" s="60">
        <f t="shared" si="238"/>
        <v>0</v>
      </c>
      <c r="BF455" s="60">
        <f t="shared" si="238"/>
        <v>0</v>
      </c>
      <c r="BG455" s="60">
        <f t="shared" si="238"/>
        <v>0</v>
      </c>
      <c r="BH455" s="60">
        <f t="shared" si="238"/>
        <v>0</v>
      </c>
      <c r="BI455" s="60">
        <f t="shared" si="238"/>
        <v>0</v>
      </c>
      <c r="BJ455" s="60">
        <f t="shared" si="238"/>
        <v>0</v>
      </c>
      <c r="BK455" s="60">
        <f t="shared" si="238"/>
        <v>0</v>
      </c>
      <c r="BL455" s="60">
        <f t="shared" si="238"/>
        <v>0</v>
      </c>
      <c r="BM455" s="60">
        <f t="shared" si="238"/>
        <v>0</v>
      </c>
      <c r="BN455" s="60">
        <f t="shared" si="238"/>
        <v>0</v>
      </c>
      <c r="BO455" s="60">
        <f t="shared" si="238"/>
        <v>0</v>
      </c>
      <c r="BP455" s="60">
        <f t="shared" si="238"/>
        <v>0</v>
      </c>
      <c r="BQ455" s="60">
        <f t="shared" si="238"/>
        <v>0</v>
      </c>
      <c r="BR455" s="60">
        <f t="shared" si="238"/>
        <v>0</v>
      </c>
      <c r="BS455" s="60">
        <f t="shared" si="238"/>
        <v>0</v>
      </c>
      <c r="BT455" s="60">
        <f t="shared" si="238"/>
        <v>0</v>
      </c>
      <c r="BU455" s="60">
        <f t="shared" si="238"/>
        <v>0</v>
      </c>
      <c r="BV455" s="60">
        <f t="shared" si="238"/>
        <v>0</v>
      </c>
      <c r="BW455" s="60">
        <f t="shared" si="238"/>
        <v>0</v>
      </c>
      <c r="BX455" s="60">
        <f t="shared" ref="BX455:CV455" si="239">SUM(BX456,BX463)</f>
        <v>0</v>
      </c>
      <c r="BY455" s="60">
        <f t="shared" si="239"/>
        <v>0</v>
      </c>
      <c r="BZ455" s="60">
        <f t="shared" si="239"/>
        <v>0</v>
      </c>
      <c r="CA455" s="60">
        <f t="shared" si="239"/>
        <v>0</v>
      </c>
      <c r="CB455" s="60">
        <f t="shared" si="239"/>
        <v>0</v>
      </c>
      <c r="CC455" s="60">
        <f t="shared" si="239"/>
        <v>0</v>
      </c>
      <c r="CD455" s="60">
        <f t="shared" si="239"/>
        <v>0</v>
      </c>
      <c r="CE455" s="60">
        <f t="shared" si="239"/>
        <v>0</v>
      </c>
      <c r="CF455" s="60">
        <f t="shared" si="239"/>
        <v>0</v>
      </c>
      <c r="CG455" s="61">
        <f>SUM(CG456,CG463)</f>
        <v>0</v>
      </c>
      <c r="CH455" s="58"/>
      <c r="CI455" s="122"/>
      <c r="CJ455" s="11"/>
      <c r="CM455" s="51">
        <f t="shared" si="232"/>
        <v>0</v>
      </c>
    </row>
    <row r="456" spans="1:91" s="51" customFormat="1" ht="14.1" customHeight="1" x14ac:dyDescent="0.3">
      <c r="A456" s="52">
        <f t="shared" si="212"/>
        <v>456</v>
      </c>
      <c r="B456" s="67"/>
      <c r="C456" s="124"/>
      <c r="D456" s="124"/>
      <c r="E456" s="85" t="s">
        <v>15</v>
      </c>
      <c r="F456" s="86" t="s">
        <v>36</v>
      </c>
      <c r="G456" s="67"/>
      <c r="H456" s="67"/>
      <c r="I456" s="67"/>
      <c r="J456" s="59">
        <f t="shared" si="237"/>
        <v>0</v>
      </c>
      <c r="K456" s="83">
        <f>SUM(K457,K460)</f>
        <v>0</v>
      </c>
      <c r="L456" s="83">
        <f t="shared" ref="L456:BW456" si="240">SUM(L457,L460)</f>
        <v>0</v>
      </c>
      <c r="M456" s="83">
        <f t="shared" si="240"/>
        <v>0</v>
      </c>
      <c r="N456" s="83">
        <f t="shared" si="240"/>
        <v>0</v>
      </c>
      <c r="O456" s="83">
        <f t="shared" si="240"/>
        <v>0</v>
      </c>
      <c r="P456" s="83">
        <f t="shared" si="240"/>
        <v>0</v>
      </c>
      <c r="Q456" s="83">
        <f t="shared" si="240"/>
        <v>0</v>
      </c>
      <c r="R456" s="83">
        <f t="shared" si="240"/>
        <v>0</v>
      </c>
      <c r="S456" s="83">
        <f t="shared" si="240"/>
        <v>0</v>
      </c>
      <c r="T456" s="83">
        <f t="shared" si="240"/>
        <v>0</v>
      </c>
      <c r="U456" s="83">
        <f t="shared" si="240"/>
        <v>0</v>
      </c>
      <c r="V456" s="83">
        <f t="shared" si="240"/>
        <v>0</v>
      </c>
      <c r="W456" s="83">
        <f t="shared" si="240"/>
        <v>0</v>
      </c>
      <c r="X456" s="83">
        <f t="shared" si="240"/>
        <v>0</v>
      </c>
      <c r="Y456" s="83">
        <f t="shared" si="240"/>
        <v>0</v>
      </c>
      <c r="Z456" s="83">
        <f t="shared" si="240"/>
        <v>0</v>
      </c>
      <c r="AA456" s="83">
        <f t="shared" si="240"/>
        <v>0</v>
      </c>
      <c r="AB456" s="83">
        <f t="shared" si="240"/>
        <v>0</v>
      </c>
      <c r="AC456" s="83">
        <f t="shared" si="240"/>
        <v>0</v>
      </c>
      <c r="AD456" s="83">
        <f t="shared" si="240"/>
        <v>0</v>
      </c>
      <c r="AE456" s="83">
        <f t="shared" si="240"/>
        <v>0</v>
      </c>
      <c r="AF456" s="83">
        <f t="shared" si="240"/>
        <v>0</v>
      </c>
      <c r="AG456" s="83">
        <f t="shared" si="240"/>
        <v>0</v>
      </c>
      <c r="AH456" s="83">
        <f t="shared" si="240"/>
        <v>0</v>
      </c>
      <c r="AI456" s="83">
        <f t="shared" si="240"/>
        <v>0</v>
      </c>
      <c r="AJ456" s="83">
        <f t="shared" si="240"/>
        <v>0</v>
      </c>
      <c r="AK456" s="83">
        <f t="shared" si="240"/>
        <v>0</v>
      </c>
      <c r="AL456" s="83">
        <f t="shared" si="240"/>
        <v>0</v>
      </c>
      <c r="AM456" s="83">
        <f t="shared" si="240"/>
        <v>0</v>
      </c>
      <c r="AN456" s="83">
        <f t="shared" si="240"/>
        <v>0</v>
      </c>
      <c r="AO456" s="83">
        <f t="shared" si="240"/>
        <v>0</v>
      </c>
      <c r="AP456" s="83">
        <f t="shared" si="240"/>
        <v>0</v>
      </c>
      <c r="AQ456" s="83">
        <f t="shared" si="240"/>
        <v>0</v>
      </c>
      <c r="AR456" s="83">
        <f t="shared" si="240"/>
        <v>0</v>
      </c>
      <c r="AS456" s="83">
        <f t="shared" si="240"/>
        <v>0</v>
      </c>
      <c r="AT456" s="83">
        <f t="shared" si="240"/>
        <v>0</v>
      </c>
      <c r="AU456" s="83">
        <f t="shared" si="240"/>
        <v>0</v>
      </c>
      <c r="AV456" s="83">
        <f t="shared" si="240"/>
        <v>0</v>
      </c>
      <c r="AW456" s="83">
        <f t="shared" si="240"/>
        <v>0</v>
      </c>
      <c r="AX456" s="83">
        <f t="shared" si="240"/>
        <v>0</v>
      </c>
      <c r="AY456" s="83">
        <f t="shared" si="240"/>
        <v>0</v>
      </c>
      <c r="AZ456" s="83">
        <f t="shared" si="240"/>
        <v>0</v>
      </c>
      <c r="BA456" s="83">
        <f t="shared" si="240"/>
        <v>0</v>
      </c>
      <c r="BB456" s="83">
        <f t="shared" si="240"/>
        <v>0</v>
      </c>
      <c r="BC456" s="83">
        <f t="shared" si="240"/>
        <v>0</v>
      </c>
      <c r="BD456" s="83">
        <f t="shared" si="240"/>
        <v>0</v>
      </c>
      <c r="BE456" s="83">
        <f t="shared" si="240"/>
        <v>0</v>
      </c>
      <c r="BF456" s="83">
        <f t="shared" si="240"/>
        <v>0</v>
      </c>
      <c r="BG456" s="83">
        <f t="shared" si="240"/>
        <v>0</v>
      </c>
      <c r="BH456" s="83">
        <f t="shared" si="240"/>
        <v>0</v>
      </c>
      <c r="BI456" s="83">
        <f t="shared" si="240"/>
        <v>0</v>
      </c>
      <c r="BJ456" s="83">
        <f t="shared" si="240"/>
        <v>0</v>
      </c>
      <c r="BK456" s="83">
        <f t="shared" si="240"/>
        <v>0</v>
      </c>
      <c r="BL456" s="83">
        <f t="shared" si="240"/>
        <v>0</v>
      </c>
      <c r="BM456" s="83">
        <f t="shared" si="240"/>
        <v>0</v>
      </c>
      <c r="BN456" s="83">
        <f t="shared" si="240"/>
        <v>0</v>
      </c>
      <c r="BO456" s="83">
        <f t="shared" si="240"/>
        <v>0</v>
      </c>
      <c r="BP456" s="83">
        <f t="shared" si="240"/>
        <v>0</v>
      </c>
      <c r="BQ456" s="83">
        <f t="shared" si="240"/>
        <v>0</v>
      </c>
      <c r="BR456" s="83">
        <f t="shared" si="240"/>
        <v>0</v>
      </c>
      <c r="BS456" s="83">
        <f t="shared" si="240"/>
        <v>0</v>
      </c>
      <c r="BT456" s="83">
        <f t="shared" si="240"/>
        <v>0</v>
      </c>
      <c r="BU456" s="83">
        <f t="shared" si="240"/>
        <v>0</v>
      </c>
      <c r="BV456" s="83">
        <f t="shared" si="240"/>
        <v>0</v>
      </c>
      <c r="BW456" s="83">
        <f t="shared" si="240"/>
        <v>0</v>
      </c>
      <c r="BX456" s="83">
        <f t="shared" ref="BX456:CV456" si="241">SUM(BX457,BX460)</f>
        <v>0</v>
      </c>
      <c r="BY456" s="83">
        <f t="shared" si="241"/>
        <v>0</v>
      </c>
      <c r="BZ456" s="83">
        <f t="shared" si="241"/>
        <v>0</v>
      </c>
      <c r="CA456" s="83">
        <f t="shared" si="241"/>
        <v>0</v>
      </c>
      <c r="CB456" s="83">
        <f t="shared" si="241"/>
        <v>0</v>
      </c>
      <c r="CC456" s="83">
        <f t="shared" si="241"/>
        <v>0</v>
      </c>
      <c r="CD456" s="83">
        <f t="shared" si="241"/>
        <v>0</v>
      </c>
      <c r="CE456" s="83">
        <f t="shared" si="241"/>
        <v>0</v>
      </c>
      <c r="CF456" s="83">
        <f t="shared" si="241"/>
        <v>0</v>
      </c>
      <c r="CG456" s="84">
        <f>SUM(CG457,CG460)</f>
        <v>0</v>
      </c>
      <c r="CH456" s="58"/>
      <c r="CI456" s="122"/>
      <c r="CJ456" s="11"/>
      <c r="CM456" s="51">
        <f t="shared" si="232"/>
        <v>0</v>
      </c>
    </row>
    <row r="457" spans="1:91" ht="14.1" customHeight="1" x14ac:dyDescent="0.3">
      <c r="A457" s="52">
        <f t="shared" si="212"/>
        <v>457</v>
      </c>
      <c r="B457" s="69"/>
      <c r="C457" s="125"/>
      <c r="D457" s="125"/>
      <c r="E457" s="85"/>
      <c r="F457" s="74" t="s">
        <v>35</v>
      </c>
      <c r="G457" s="119" t="s">
        <v>212</v>
      </c>
      <c r="H457" s="69"/>
      <c r="I457" s="69"/>
      <c r="J457" s="59">
        <f t="shared" si="237"/>
        <v>0</v>
      </c>
      <c r="K457" s="72">
        <f>SUM(K458:K459)</f>
        <v>0</v>
      </c>
      <c r="L457" s="72">
        <f t="shared" ref="L457:BW457" si="242">SUM(L458:L459)</f>
        <v>0</v>
      </c>
      <c r="M457" s="72">
        <f t="shared" si="242"/>
        <v>0</v>
      </c>
      <c r="N457" s="72">
        <f t="shared" si="242"/>
        <v>0</v>
      </c>
      <c r="O457" s="72">
        <f t="shared" si="242"/>
        <v>0</v>
      </c>
      <c r="P457" s="72">
        <f t="shared" si="242"/>
        <v>0</v>
      </c>
      <c r="Q457" s="72">
        <f t="shared" si="242"/>
        <v>0</v>
      </c>
      <c r="R457" s="72">
        <f t="shared" si="242"/>
        <v>0</v>
      </c>
      <c r="S457" s="72">
        <f t="shared" si="242"/>
        <v>0</v>
      </c>
      <c r="T457" s="72">
        <f t="shared" si="242"/>
        <v>0</v>
      </c>
      <c r="U457" s="72">
        <f t="shared" si="242"/>
        <v>0</v>
      </c>
      <c r="V457" s="72">
        <f t="shared" si="242"/>
        <v>0</v>
      </c>
      <c r="W457" s="72">
        <f t="shared" si="242"/>
        <v>0</v>
      </c>
      <c r="X457" s="72">
        <f t="shared" si="242"/>
        <v>0</v>
      </c>
      <c r="Y457" s="72">
        <f t="shared" si="242"/>
        <v>0</v>
      </c>
      <c r="Z457" s="72">
        <f t="shared" si="242"/>
        <v>0</v>
      </c>
      <c r="AA457" s="72">
        <f t="shared" si="242"/>
        <v>0</v>
      </c>
      <c r="AB457" s="72">
        <f t="shared" si="242"/>
        <v>0</v>
      </c>
      <c r="AC457" s="72">
        <f t="shared" si="242"/>
        <v>0</v>
      </c>
      <c r="AD457" s="72">
        <f t="shared" si="242"/>
        <v>0</v>
      </c>
      <c r="AE457" s="72">
        <f t="shared" si="242"/>
        <v>0</v>
      </c>
      <c r="AF457" s="72">
        <f t="shared" si="242"/>
        <v>0</v>
      </c>
      <c r="AG457" s="72">
        <f t="shared" si="242"/>
        <v>0</v>
      </c>
      <c r="AH457" s="72">
        <f t="shared" si="242"/>
        <v>0</v>
      </c>
      <c r="AI457" s="72">
        <f t="shared" si="242"/>
        <v>0</v>
      </c>
      <c r="AJ457" s="72">
        <f t="shared" si="242"/>
        <v>0</v>
      </c>
      <c r="AK457" s="72">
        <f t="shared" si="242"/>
        <v>0</v>
      </c>
      <c r="AL457" s="72">
        <f t="shared" si="242"/>
        <v>0</v>
      </c>
      <c r="AM457" s="72">
        <f t="shared" si="242"/>
        <v>0</v>
      </c>
      <c r="AN457" s="72">
        <f t="shared" si="242"/>
        <v>0</v>
      </c>
      <c r="AO457" s="72">
        <f t="shared" si="242"/>
        <v>0</v>
      </c>
      <c r="AP457" s="72">
        <f t="shared" si="242"/>
        <v>0</v>
      </c>
      <c r="AQ457" s="72">
        <f t="shared" si="242"/>
        <v>0</v>
      </c>
      <c r="AR457" s="72">
        <f t="shared" si="242"/>
        <v>0</v>
      </c>
      <c r="AS457" s="72">
        <f t="shared" si="242"/>
        <v>0</v>
      </c>
      <c r="AT457" s="72">
        <f t="shared" si="242"/>
        <v>0</v>
      </c>
      <c r="AU457" s="72">
        <f t="shared" si="242"/>
        <v>0</v>
      </c>
      <c r="AV457" s="72">
        <f t="shared" si="242"/>
        <v>0</v>
      </c>
      <c r="AW457" s="72">
        <f t="shared" si="242"/>
        <v>0</v>
      </c>
      <c r="AX457" s="72">
        <f t="shared" si="242"/>
        <v>0</v>
      </c>
      <c r="AY457" s="72">
        <f t="shared" si="242"/>
        <v>0</v>
      </c>
      <c r="AZ457" s="72">
        <f t="shared" si="242"/>
        <v>0</v>
      </c>
      <c r="BA457" s="72">
        <f t="shared" si="242"/>
        <v>0</v>
      </c>
      <c r="BB457" s="72">
        <f t="shared" si="242"/>
        <v>0</v>
      </c>
      <c r="BC457" s="72">
        <f t="shared" si="242"/>
        <v>0</v>
      </c>
      <c r="BD457" s="72">
        <f t="shared" si="242"/>
        <v>0</v>
      </c>
      <c r="BE457" s="72">
        <f t="shared" si="242"/>
        <v>0</v>
      </c>
      <c r="BF457" s="72">
        <f t="shared" si="242"/>
        <v>0</v>
      </c>
      <c r="BG457" s="72">
        <f t="shared" si="242"/>
        <v>0</v>
      </c>
      <c r="BH457" s="72">
        <f t="shared" si="242"/>
        <v>0</v>
      </c>
      <c r="BI457" s="72">
        <f t="shared" si="242"/>
        <v>0</v>
      </c>
      <c r="BJ457" s="72">
        <f t="shared" si="242"/>
        <v>0</v>
      </c>
      <c r="BK457" s="72">
        <f t="shared" si="242"/>
        <v>0</v>
      </c>
      <c r="BL457" s="72">
        <f t="shared" si="242"/>
        <v>0</v>
      </c>
      <c r="BM457" s="72">
        <f t="shared" si="242"/>
        <v>0</v>
      </c>
      <c r="BN457" s="72">
        <f t="shared" si="242"/>
        <v>0</v>
      </c>
      <c r="BO457" s="72">
        <f t="shared" si="242"/>
        <v>0</v>
      </c>
      <c r="BP457" s="72">
        <f t="shared" si="242"/>
        <v>0</v>
      </c>
      <c r="BQ457" s="72">
        <f t="shared" si="242"/>
        <v>0</v>
      </c>
      <c r="BR457" s="72">
        <f t="shared" si="242"/>
        <v>0</v>
      </c>
      <c r="BS457" s="72">
        <f t="shared" si="242"/>
        <v>0</v>
      </c>
      <c r="BT457" s="72">
        <f t="shared" si="242"/>
        <v>0</v>
      </c>
      <c r="BU457" s="72">
        <f t="shared" si="242"/>
        <v>0</v>
      </c>
      <c r="BV457" s="72">
        <f t="shared" si="242"/>
        <v>0</v>
      </c>
      <c r="BW457" s="72">
        <f t="shared" si="242"/>
        <v>0</v>
      </c>
      <c r="BX457" s="72">
        <f t="shared" ref="BX457:CV457" si="243">SUM(BX458:BX459)</f>
        <v>0</v>
      </c>
      <c r="BY457" s="72">
        <f t="shared" si="243"/>
        <v>0</v>
      </c>
      <c r="BZ457" s="72">
        <f t="shared" si="243"/>
        <v>0</v>
      </c>
      <c r="CA457" s="72">
        <f t="shared" si="243"/>
        <v>0</v>
      </c>
      <c r="CB457" s="72">
        <f t="shared" si="243"/>
        <v>0</v>
      </c>
      <c r="CC457" s="72">
        <f t="shared" si="243"/>
        <v>0</v>
      </c>
      <c r="CD457" s="72">
        <f t="shared" si="243"/>
        <v>0</v>
      </c>
      <c r="CE457" s="72">
        <f t="shared" si="243"/>
        <v>0</v>
      </c>
      <c r="CF457" s="72">
        <f t="shared" si="243"/>
        <v>0</v>
      </c>
      <c r="CG457" s="73">
        <f>SUM(CG458:CG459)</f>
        <v>0</v>
      </c>
      <c r="CH457" s="8"/>
      <c r="CI457" s="123"/>
      <c r="CJ457" s="20"/>
      <c r="CM457" s="51">
        <f t="shared" si="232"/>
        <v>0</v>
      </c>
    </row>
    <row r="458" spans="1:91" ht="14.1" customHeight="1" x14ac:dyDescent="0.3">
      <c r="A458" s="52">
        <f t="shared" si="212"/>
        <v>458</v>
      </c>
      <c r="B458" s="69"/>
      <c r="C458" s="125"/>
      <c r="D458" s="125"/>
      <c r="E458" s="69"/>
      <c r="F458" s="74"/>
      <c r="G458" s="69" t="s">
        <v>37</v>
      </c>
      <c r="H458" s="119" t="s">
        <v>213</v>
      </c>
      <c r="I458" s="69"/>
      <c r="J458" s="59">
        <f t="shared" si="237"/>
        <v>0</v>
      </c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1"/>
      <c r="CH458" s="8"/>
      <c r="CI458" s="123"/>
      <c r="CJ458" s="20"/>
      <c r="CM458" s="51">
        <f t="shared" si="232"/>
        <v>0</v>
      </c>
    </row>
    <row r="459" spans="1:91" ht="14.1" customHeight="1" x14ac:dyDescent="0.3">
      <c r="A459" s="52">
        <f t="shared" ref="A459:A495" si="244">A458+1</f>
        <v>459</v>
      </c>
      <c r="B459" s="69"/>
      <c r="C459" s="125"/>
      <c r="D459" s="125"/>
      <c r="E459" s="69"/>
      <c r="F459" s="74"/>
      <c r="G459" s="69" t="s">
        <v>50</v>
      </c>
      <c r="H459" s="119" t="s">
        <v>214</v>
      </c>
      <c r="I459" s="69"/>
      <c r="J459" s="59">
        <f t="shared" si="237"/>
        <v>0</v>
      </c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1"/>
      <c r="CH459" s="8"/>
      <c r="CI459" s="123"/>
      <c r="CJ459" s="20"/>
      <c r="CM459" s="51">
        <f t="shared" si="232"/>
        <v>0</v>
      </c>
    </row>
    <row r="460" spans="1:91" ht="14.1" customHeight="1" x14ac:dyDescent="0.3">
      <c r="A460" s="52">
        <f t="shared" si="244"/>
        <v>460</v>
      </c>
      <c r="B460" s="69"/>
      <c r="C460" s="125"/>
      <c r="D460" s="125"/>
      <c r="E460" s="69"/>
      <c r="F460" s="74" t="s">
        <v>47</v>
      </c>
      <c r="G460" s="119" t="s">
        <v>215</v>
      </c>
      <c r="H460" s="69"/>
      <c r="I460" s="69"/>
      <c r="J460" s="59">
        <f t="shared" si="237"/>
        <v>0</v>
      </c>
      <c r="K460" s="72">
        <f>SUM(K461:K462)</f>
        <v>0</v>
      </c>
      <c r="L460" s="72">
        <f t="shared" ref="L460:BW460" si="245">SUM(L461:L462)</f>
        <v>0</v>
      </c>
      <c r="M460" s="72">
        <f t="shared" si="245"/>
        <v>0</v>
      </c>
      <c r="N460" s="72">
        <f t="shared" si="245"/>
        <v>0</v>
      </c>
      <c r="O460" s="72">
        <f t="shared" si="245"/>
        <v>0</v>
      </c>
      <c r="P460" s="72">
        <f t="shared" si="245"/>
        <v>0</v>
      </c>
      <c r="Q460" s="72">
        <f t="shared" si="245"/>
        <v>0</v>
      </c>
      <c r="R460" s="72">
        <f t="shared" si="245"/>
        <v>0</v>
      </c>
      <c r="S460" s="72">
        <f t="shared" si="245"/>
        <v>0</v>
      </c>
      <c r="T460" s="72">
        <f t="shared" si="245"/>
        <v>0</v>
      </c>
      <c r="U460" s="72">
        <f t="shared" si="245"/>
        <v>0</v>
      </c>
      <c r="V460" s="72">
        <f t="shared" si="245"/>
        <v>0</v>
      </c>
      <c r="W460" s="72">
        <f t="shared" si="245"/>
        <v>0</v>
      </c>
      <c r="X460" s="72">
        <f t="shared" si="245"/>
        <v>0</v>
      </c>
      <c r="Y460" s="72">
        <f t="shared" si="245"/>
        <v>0</v>
      </c>
      <c r="Z460" s="72">
        <f t="shared" si="245"/>
        <v>0</v>
      </c>
      <c r="AA460" s="72">
        <f t="shared" si="245"/>
        <v>0</v>
      </c>
      <c r="AB460" s="72">
        <f t="shared" si="245"/>
        <v>0</v>
      </c>
      <c r="AC460" s="72">
        <f t="shared" si="245"/>
        <v>0</v>
      </c>
      <c r="AD460" s="72">
        <f t="shared" si="245"/>
        <v>0</v>
      </c>
      <c r="AE460" s="72">
        <f t="shared" si="245"/>
        <v>0</v>
      </c>
      <c r="AF460" s="72">
        <f t="shared" si="245"/>
        <v>0</v>
      </c>
      <c r="AG460" s="72">
        <f t="shared" si="245"/>
        <v>0</v>
      </c>
      <c r="AH460" s="72">
        <f t="shared" si="245"/>
        <v>0</v>
      </c>
      <c r="AI460" s="72">
        <f t="shared" si="245"/>
        <v>0</v>
      </c>
      <c r="AJ460" s="72">
        <f t="shared" si="245"/>
        <v>0</v>
      </c>
      <c r="AK460" s="72">
        <f t="shared" si="245"/>
        <v>0</v>
      </c>
      <c r="AL460" s="72">
        <f t="shared" si="245"/>
        <v>0</v>
      </c>
      <c r="AM460" s="72">
        <f t="shared" si="245"/>
        <v>0</v>
      </c>
      <c r="AN460" s="72">
        <f t="shared" si="245"/>
        <v>0</v>
      </c>
      <c r="AO460" s="72">
        <f t="shared" si="245"/>
        <v>0</v>
      </c>
      <c r="AP460" s="72">
        <f t="shared" si="245"/>
        <v>0</v>
      </c>
      <c r="AQ460" s="72">
        <f t="shared" si="245"/>
        <v>0</v>
      </c>
      <c r="AR460" s="72">
        <f t="shared" si="245"/>
        <v>0</v>
      </c>
      <c r="AS460" s="72">
        <f t="shared" si="245"/>
        <v>0</v>
      </c>
      <c r="AT460" s="72">
        <f t="shared" si="245"/>
        <v>0</v>
      </c>
      <c r="AU460" s="72">
        <f t="shared" si="245"/>
        <v>0</v>
      </c>
      <c r="AV460" s="72">
        <f t="shared" si="245"/>
        <v>0</v>
      </c>
      <c r="AW460" s="72">
        <f t="shared" si="245"/>
        <v>0</v>
      </c>
      <c r="AX460" s="72">
        <f t="shared" si="245"/>
        <v>0</v>
      </c>
      <c r="AY460" s="72">
        <f t="shared" si="245"/>
        <v>0</v>
      </c>
      <c r="AZ460" s="72">
        <f t="shared" si="245"/>
        <v>0</v>
      </c>
      <c r="BA460" s="72">
        <f t="shared" si="245"/>
        <v>0</v>
      </c>
      <c r="BB460" s="72">
        <f t="shared" si="245"/>
        <v>0</v>
      </c>
      <c r="BC460" s="72">
        <f t="shared" si="245"/>
        <v>0</v>
      </c>
      <c r="BD460" s="72">
        <f t="shared" si="245"/>
        <v>0</v>
      </c>
      <c r="BE460" s="72">
        <f t="shared" si="245"/>
        <v>0</v>
      </c>
      <c r="BF460" s="72">
        <f t="shared" si="245"/>
        <v>0</v>
      </c>
      <c r="BG460" s="72">
        <f t="shared" si="245"/>
        <v>0</v>
      </c>
      <c r="BH460" s="72">
        <f t="shared" si="245"/>
        <v>0</v>
      </c>
      <c r="BI460" s="72">
        <f t="shared" si="245"/>
        <v>0</v>
      </c>
      <c r="BJ460" s="72">
        <f t="shared" si="245"/>
        <v>0</v>
      </c>
      <c r="BK460" s="72">
        <f t="shared" si="245"/>
        <v>0</v>
      </c>
      <c r="BL460" s="72">
        <f t="shared" si="245"/>
        <v>0</v>
      </c>
      <c r="BM460" s="72">
        <f t="shared" si="245"/>
        <v>0</v>
      </c>
      <c r="BN460" s="72">
        <f t="shared" si="245"/>
        <v>0</v>
      </c>
      <c r="BO460" s="72">
        <f t="shared" si="245"/>
        <v>0</v>
      </c>
      <c r="BP460" s="72">
        <f t="shared" si="245"/>
        <v>0</v>
      </c>
      <c r="BQ460" s="72">
        <f t="shared" si="245"/>
        <v>0</v>
      </c>
      <c r="BR460" s="72">
        <f t="shared" si="245"/>
        <v>0</v>
      </c>
      <c r="BS460" s="72">
        <f t="shared" si="245"/>
        <v>0</v>
      </c>
      <c r="BT460" s="72">
        <f t="shared" si="245"/>
        <v>0</v>
      </c>
      <c r="BU460" s="72">
        <f t="shared" si="245"/>
        <v>0</v>
      </c>
      <c r="BV460" s="72">
        <f t="shared" si="245"/>
        <v>0</v>
      </c>
      <c r="BW460" s="72">
        <f t="shared" si="245"/>
        <v>0</v>
      </c>
      <c r="BX460" s="72">
        <f t="shared" ref="BX460:CV460" si="246">SUM(BX461:BX462)</f>
        <v>0</v>
      </c>
      <c r="BY460" s="72">
        <f t="shared" si="246"/>
        <v>0</v>
      </c>
      <c r="BZ460" s="72">
        <f t="shared" si="246"/>
        <v>0</v>
      </c>
      <c r="CA460" s="72">
        <f t="shared" si="246"/>
        <v>0</v>
      </c>
      <c r="CB460" s="72">
        <f t="shared" si="246"/>
        <v>0</v>
      </c>
      <c r="CC460" s="72">
        <f t="shared" si="246"/>
        <v>0</v>
      </c>
      <c r="CD460" s="72">
        <f t="shared" si="246"/>
        <v>0</v>
      </c>
      <c r="CE460" s="72">
        <f t="shared" si="246"/>
        <v>0</v>
      </c>
      <c r="CF460" s="72">
        <f t="shared" si="246"/>
        <v>0</v>
      </c>
      <c r="CG460" s="73">
        <f>SUM(CG461:CG462)</f>
        <v>0</v>
      </c>
      <c r="CH460" s="8"/>
      <c r="CI460" s="123"/>
      <c r="CJ460" s="20"/>
      <c r="CM460" s="51">
        <f t="shared" si="232"/>
        <v>0</v>
      </c>
    </row>
    <row r="461" spans="1:91" ht="14.1" customHeight="1" x14ac:dyDescent="0.3">
      <c r="A461" s="52">
        <f t="shared" si="244"/>
        <v>461</v>
      </c>
      <c r="B461" s="69"/>
      <c r="C461" s="125"/>
      <c r="D461" s="125"/>
      <c r="E461" s="69"/>
      <c r="F461" s="74"/>
      <c r="G461" s="69" t="s">
        <v>37</v>
      </c>
      <c r="H461" s="69" t="s">
        <v>213</v>
      </c>
      <c r="I461" s="69"/>
      <c r="J461" s="59">
        <f t="shared" si="237"/>
        <v>0</v>
      </c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1"/>
      <c r="CH461" s="8"/>
      <c r="CI461" s="123"/>
      <c r="CJ461" s="20"/>
      <c r="CM461" s="51">
        <f t="shared" si="232"/>
        <v>0</v>
      </c>
    </row>
    <row r="462" spans="1:91" ht="14.1" customHeight="1" x14ac:dyDescent="0.3">
      <c r="A462" s="52">
        <f t="shared" si="244"/>
        <v>462</v>
      </c>
      <c r="B462" s="69"/>
      <c r="C462" s="125"/>
      <c r="D462" s="125"/>
      <c r="E462" s="69"/>
      <c r="F462" s="74"/>
      <c r="G462" s="69" t="s">
        <v>50</v>
      </c>
      <c r="H462" s="69" t="s">
        <v>214</v>
      </c>
      <c r="I462" s="69"/>
      <c r="J462" s="59">
        <f t="shared" si="237"/>
        <v>0</v>
      </c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1"/>
      <c r="CH462" s="8"/>
      <c r="CI462" s="123"/>
      <c r="CJ462" s="20"/>
      <c r="CM462" s="51">
        <f t="shared" si="232"/>
        <v>0</v>
      </c>
    </row>
    <row r="463" spans="1:91" s="51" customFormat="1" ht="14.1" customHeight="1" x14ac:dyDescent="0.3">
      <c r="A463" s="52">
        <f t="shared" si="244"/>
        <v>463</v>
      </c>
      <c r="B463" s="67"/>
      <c r="C463" s="124"/>
      <c r="D463" s="124"/>
      <c r="E463" s="85" t="s">
        <v>17</v>
      </c>
      <c r="F463" s="86" t="s">
        <v>48</v>
      </c>
      <c r="G463" s="67"/>
      <c r="H463" s="67"/>
      <c r="I463" s="67"/>
      <c r="J463" s="59">
        <f t="shared" si="237"/>
        <v>0</v>
      </c>
      <c r="K463" s="83">
        <f>SUM(K464,K467)</f>
        <v>0</v>
      </c>
      <c r="L463" s="83">
        <f t="shared" ref="L463:BW463" si="247">SUM(L464,L467)</f>
        <v>0</v>
      </c>
      <c r="M463" s="83">
        <f t="shared" si="247"/>
        <v>0</v>
      </c>
      <c r="N463" s="83">
        <f t="shared" si="247"/>
        <v>0</v>
      </c>
      <c r="O463" s="83">
        <f t="shared" si="247"/>
        <v>0</v>
      </c>
      <c r="P463" s="83">
        <f t="shared" si="247"/>
        <v>0</v>
      </c>
      <c r="Q463" s="83">
        <f t="shared" si="247"/>
        <v>0</v>
      </c>
      <c r="R463" s="83">
        <f t="shared" si="247"/>
        <v>0</v>
      </c>
      <c r="S463" s="83">
        <f t="shared" si="247"/>
        <v>0</v>
      </c>
      <c r="T463" s="83">
        <f t="shared" si="247"/>
        <v>0</v>
      </c>
      <c r="U463" s="83">
        <f t="shared" si="247"/>
        <v>0</v>
      </c>
      <c r="V463" s="83">
        <f t="shared" si="247"/>
        <v>0</v>
      </c>
      <c r="W463" s="83">
        <f t="shared" si="247"/>
        <v>0</v>
      </c>
      <c r="X463" s="83">
        <f t="shared" si="247"/>
        <v>0</v>
      </c>
      <c r="Y463" s="83">
        <f t="shared" si="247"/>
        <v>0</v>
      </c>
      <c r="Z463" s="83">
        <f t="shared" si="247"/>
        <v>0</v>
      </c>
      <c r="AA463" s="83">
        <f t="shared" si="247"/>
        <v>0</v>
      </c>
      <c r="AB463" s="83">
        <f t="shared" si="247"/>
        <v>0</v>
      </c>
      <c r="AC463" s="83">
        <f t="shared" si="247"/>
        <v>0</v>
      </c>
      <c r="AD463" s="83">
        <f t="shared" si="247"/>
        <v>0</v>
      </c>
      <c r="AE463" s="83">
        <f t="shared" si="247"/>
        <v>0</v>
      </c>
      <c r="AF463" s="83">
        <f t="shared" si="247"/>
        <v>0</v>
      </c>
      <c r="AG463" s="83">
        <f t="shared" si="247"/>
        <v>0</v>
      </c>
      <c r="AH463" s="83">
        <f t="shared" si="247"/>
        <v>0</v>
      </c>
      <c r="AI463" s="83">
        <f t="shared" si="247"/>
        <v>0</v>
      </c>
      <c r="AJ463" s="83">
        <f t="shared" si="247"/>
        <v>0</v>
      </c>
      <c r="AK463" s="83">
        <f t="shared" si="247"/>
        <v>0</v>
      </c>
      <c r="AL463" s="83">
        <f t="shared" si="247"/>
        <v>0</v>
      </c>
      <c r="AM463" s="83">
        <f t="shared" si="247"/>
        <v>0</v>
      </c>
      <c r="AN463" s="83">
        <f t="shared" si="247"/>
        <v>0</v>
      </c>
      <c r="AO463" s="83">
        <f t="shared" si="247"/>
        <v>0</v>
      </c>
      <c r="AP463" s="83">
        <f t="shared" si="247"/>
        <v>0</v>
      </c>
      <c r="AQ463" s="83">
        <f t="shared" si="247"/>
        <v>0</v>
      </c>
      <c r="AR463" s="83">
        <f t="shared" si="247"/>
        <v>0</v>
      </c>
      <c r="AS463" s="83">
        <f t="shared" si="247"/>
        <v>0</v>
      </c>
      <c r="AT463" s="83">
        <f t="shared" si="247"/>
        <v>0</v>
      </c>
      <c r="AU463" s="83">
        <f t="shared" si="247"/>
        <v>0</v>
      </c>
      <c r="AV463" s="83">
        <f t="shared" si="247"/>
        <v>0</v>
      </c>
      <c r="AW463" s="83">
        <f t="shared" si="247"/>
        <v>0</v>
      </c>
      <c r="AX463" s="83">
        <f t="shared" si="247"/>
        <v>0</v>
      </c>
      <c r="AY463" s="83">
        <f t="shared" si="247"/>
        <v>0</v>
      </c>
      <c r="AZ463" s="83">
        <f t="shared" si="247"/>
        <v>0</v>
      </c>
      <c r="BA463" s="83">
        <f t="shared" si="247"/>
        <v>0</v>
      </c>
      <c r="BB463" s="83">
        <f t="shared" si="247"/>
        <v>0</v>
      </c>
      <c r="BC463" s="83">
        <f t="shared" si="247"/>
        <v>0</v>
      </c>
      <c r="BD463" s="83">
        <f t="shared" si="247"/>
        <v>0</v>
      </c>
      <c r="BE463" s="83">
        <f t="shared" si="247"/>
        <v>0</v>
      </c>
      <c r="BF463" s="83">
        <f t="shared" si="247"/>
        <v>0</v>
      </c>
      <c r="BG463" s="83">
        <f t="shared" si="247"/>
        <v>0</v>
      </c>
      <c r="BH463" s="83">
        <f t="shared" si="247"/>
        <v>0</v>
      </c>
      <c r="BI463" s="83">
        <f t="shared" si="247"/>
        <v>0</v>
      </c>
      <c r="BJ463" s="83">
        <f t="shared" si="247"/>
        <v>0</v>
      </c>
      <c r="BK463" s="83">
        <f t="shared" si="247"/>
        <v>0</v>
      </c>
      <c r="BL463" s="83">
        <f t="shared" si="247"/>
        <v>0</v>
      </c>
      <c r="BM463" s="83">
        <f t="shared" si="247"/>
        <v>0</v>
      </c>
      <c r="BN463" s="83">
        <f t="shared" si="247"/>
        <v>0</v>
      </c>
      <c r="BO463" s="83">
        <f t="shared" si="247"/>
        <v>0</v>
      </c>
      <c r="BP463" s="83">
        <f t="shared" si="247"/>
        <v>0</v>
      </c>
      <c r="BQ463" s="83">
        <f t="shared" si="247"/>
        <v>0</v>
      </c>
      <c r="BR463" s="83">
        <f t="shared" si="247"/>
        <v>0</v>
      </c>
      <c r="BS463" s="83">
        <f t="shared" si="247"/>
        <v>0</v>
      </c>
      <c r="BT463" s="83">
        <f t="shared" si="247"/>
        <v>0</v>
      </c>
      <c r="BU463" s="83">
        <f t="shared" si="247"/>
        <v>0</v>
      </c>
      <c r="BV463" s="83">
        <f t="shared" si="247"/>
        <v>0</v>
      </c>
      <c r="BW463" s="83">
        <f t="shared" si="247"/>
        <v>0</v>
      </c>
      <c r="BX463" s="83">
        <f t="shared" ref="BX463:CV463" si="248">SUM(BX464,BX467)</f>
        <v>0</v>
      </c>
      <c r="BY463" s="83">
        <f t="shared" si="248"/>
        <v>0</v>
      </c>
      <c r="BZ463" s="83">
        <f t="shared" si="248"/>
        <v>0</v>
      </c>
      <c r="CA463" s="83">
        <f t="shared" si="248"/>
        <v>0</v>
      </c>
      <c r="CB463" s="83">
        <f t="shared" si="248"/>
        <v>0</v>
      </c>
      <c r="CC463" s="83">
        <f t="shared" si="248"/>
        <v>0</v>
      </c>
      <c r="CD463" s="83">
        <f t="shared" si="248"/>
        <v>0</v>
      </c>
      <c r="CE463" s="83">
        <f t="shared" si="248"/>
        <v>0</v>
      </c>
      <c r="CF463" s="83">
        <f t="shared" si="248"/>
        <v>0</v>
      </c>
      <c r="CG463" s="84">
        <f>SUM(CG464,CG467)</f>
        <v>0</v>
      </c>
      <c r="CH463" s="58"/>
      <c r="CI463" s="122"/>
      <c r="CJ463" s="11"/>
      <c r="CM463" s="51">
        <f t="shared" si="232"/>
        <v>0</v>
      </c>
    </row>
    <row r="464" spans="1:91" ht="14.1" customHeight="1" x14ac:dyDescent="0.3">
      <c r="A464" s="52">
        <f t="shared" si="244"/>
        <v>464</v>
      </c>
      <c r="B464" s="69"/>
      <c r="C464" s="125"/>
      <c r="D464" s="125"/>
      <c r="E464" s="69"/>
      <c r="F464" s="74" t="s">
        <v>35</v>
      </c>
      <c r="G464" s="119" t="s">
        <v>212</v>
      </c>
      <c r="H464" s="69"/>
      <c r="I464" s="69"/>
      <c r="J464" s="59">
        <f t="shared" si="237"/>
        <v>0</v>
      </c>
      <c r="K464" s="72">
        <f>SUM(K465:K466)</f>
        <v>0</v>
      </c>
      <c r="L464" s="72">
        <f t="shared" ref="L464:BW464" si="249">SUM(L465:L466)</f>
        <v>0</v>
      </c>
      <c r="M464" s="72">
        <f t="shared" si="249"/>
        <v>0</v>
      </c>
      <c r="N464" s="72">
        <f t="shared" si="249"/>
        <v>0</v>
      </c>
      <c r="O464" s="72">
        <f t="shared" si="249"/>
        <v>0</v>
      </c>
      <c r="P464" s="72">
        <f t="shared" si="249"/>
        <v>0</v>
      </c>
      <c r="Q464" s="72">
        <f t="shared" si="249"/>
        <v>0</v>
      </c>
      <c r="R464" s="72">
        <f t="shared" si="249"/>
        <v>0</v>
      </c>
      <c r="S464" s="72">
        <f t="shared" si="249"/>
        <v>0</v>
      </c>
      <c r="T464" s="72">
        <f t="shared" si="249"/>
        <v>0</v>
      </c>
      <c r="U464" s="72">
        <f t="shared" si="249"/>
        <v>0</v>
      </c>
      <c r="V464" s="72">
        <f t="shared" si="249"/>
        <v>0</v>
      </c>
      <c r="W464" s="72">
        <f t="shared" si="249"/>
        <v>0</v>
      </c>
      <c r="X464" s="72">
        <f t="shared" si="249"/>
        <v>0</v>
      </c>
      <c r="Y464" s="72">
        <f t="shared" si="249"/>
        <v>0</v>
      </c>
      <c r="Z464" s="72">
        <f t="shared" si="249"/>
        <v>0</v>
      </c>
      <c r="AA464" s="72">
        <f t="shared" si="249"/>
        <v>0</v>
      </c>
      <c r="AB464" s="72">
        <f t="shared" si="249"/>
        <v>0</v>
      </c>
      <c r="AC464" s="72">
        <f t="shared" si="249"/>
        <v>0</v>
      </c>
      <c r="AD464" s="72">
        <f t="shared" si="249"/>
        <v>0</v>
      </c>
      <c r="AE464" s="72">
        <f t="shared" si="249"/>
        <v>0</v>
      </c>
      <c r="AF464" s="72">
        <f t="shared" si="249"/>
        <v>0</v>
      </c>
      <c r="AG464" s="72">
        <f t="shared" si="249"/>
        <v>0</v>
      </c>
      <c r="AH464" s="72">
        <f t="shared" si="249"/>
        <v>0</v>
      </c>
      <c r="AI464" s="72">
        <f t="shared" si="249"/>
        <v>0</v>
      </c>
      <c r="AJ464" s="72">
        <f t="shared" si="249"/>
        <v>0</v>
      </c>
      <c r="AK464" s="72">
        <f t="shared" si="249"/>
        <v>0</v>
      </c>
      <c r="AL464" s="72">
        <f t="shared" si="249"/>
        <v>0</v>
      </c>
      <c r="AM464" s="72">
        <f t="shared" si="249"/>
        <v>0</v>
      </c>
      <c r="AN464" s="72">
        <f t="shared" si="249"/>
        <v>0</v>
      </c>
      <c r="AO464" s="72">
        <f t="shared" si="249"/>
        <v>0</v>
      </c>
      <c r="AP464" s="72">
        <f t="shared" si="249"/>
        <v>0</v>
      </c>
      <c r="AQ464" s="72">
        <f t="shared" si="249"/>
        <v>0</v>
      </c>
      <c r="AR464" s="72">
        <f t="shared" si="249"/>
        <v>0</v>
      </c>
      <c r="AS464" s="72">
        <f t="shared" si="249"/>
        <v>0</v>
      </c>
      <c r="AT464" s="72">
        <f t="shared" si="249"/>
        <v>0</v>
      </c>
      <c r="AU464" s="72">
        <f t="shared" si="249"/>
        <v>0</v>
      </c>
      <c r="AV464" s="72">
        <f t="shared" si="249"/>
        <v>0</v>
      </c>
      <c r="AW464" s="72">
        <f t="shared" si="249"/>
        <v>0</v>
      </c>
      <c r="AX464" s="72">
        <f t="shared" si="249"/>
        <v>0</v>
      </c>
      <c r="AY464" s="72">
        <f t="shared" si="249"/>
        <v>0</v>
      </c>
      <c r="AZ464" s="72">
        <f t="shared" si="249"/>
        <v>0</v>
      </c>
      <c r="BA464" s="72">
        <f t="shared" si="249"/>
        <v>0</v>
      </c>
      <c r="BB464" s="72">
        <f t="shared" si="249"/>
        <v>0</v>
      </c>
      <c r="BC464" s="72">
        <f t="shared" si="249"/>
        <v>0</v>
      </c>
      <c r="BD464" s="72">
        <f t="shared" si="249"/>
        <v>0</v>
      </c>
      <c r="BE464" s="72">
        <f t="shared" si="249"/>
        <v>0</v>
      </c>
      <c r="BF464" s="72">
        <f t="shared" si="249"/>
        <v>0</v>
      </c>
      <c r="BG464" s="72">
        <f t="shared" si="249"/>
        <v>0</v>
      </c>
      <c r="BH464" s="72">
        <f t="shared" si="249"/>
        <v>0</v>
      </c>
      <c r="BI464" s="72">
        <f t="shared" si="249"/>
        <v>0</v>
      </c>
      <c r="BJ464" s="72">
        <f t="shared" si="249"/>
        <v>0</v>
      </c>
      <c r="BK464" s="72">
        <f t="shared" si="249"/>
        <v>0</v>
      </c>
      <c r="BL464" s="72">
        <f t="shared" si="249"/>
        <v>0</v>
      </c>
      <c r="BM464" s="72">
        <f t="shared" si="249"/>
        <v>0</v>
      </c>
      <c r="BN464" s="72">
        <f t="shared" si="249"/>
        <v>0</v>
      </c>
      <c r="BO464" s="72">
        <f t="shared" si="249"/>
        <v>0</v>
      </c>
      <c r="BP464" s="72">
        <f t="shared" si="249"/>
        <v>0</v>
      </c>
      <c r="BQ464" s="72">
        <f t="shared" si="249"/>
        <v>0</v>
      </c>
      <c r="BR464" s="72">
        <f t="shared" si="249"/>
        <v>0</v>
      </c>
      <c r="BS464" s="72">
        <f t="shared" si="249"/>
        <v>0</v>
      </c>
      <c r="BT464" s="72">
        <f t="shared" si="249"/>
        <v>0</v>
      </c>
      <c r="BU464" s="72">
        <f t="shared" si="249"/>
        <v>0</v>
      </c>
      <c r="BV464" s="72">
        <f t="shared" si="249"/>
        <v>0</v>
      </c>
      <c r="BW464" s="72">
        <f t="shared" si="249"/>
        <v>0</v>
      </c>
      <c r="BX464" s="72">
        <f t="shared" ref="BX464:CV464" si="250">SUM(BX465:BX466)</f>
        <v>0</v>
      </c>
      <c r="BY464" s="72">
        <f t="shared" si="250"/>
        <v>0</v>
      </c>
      <c r="BZ464" s="72">
        <f t="shared" si="250"/>
        <v>0</v>
      </c>
      <c r="CA464" s="72">
        <f t="shared" si="250"/>
        <v>0</v>
      </c>
      <c r="CB464" s="72">
        <f t="shared" si="250"/>
        <v>0</v>
      </c>
      <c r="CC464" s="72">
        <f t="shared" si="250"/>
        <v>0</v>
      </c>
      <c r="CD464" s="72">
        <f t="shared" si="250"/>
        <v>0</v>
      </c>
      <c r="CE464" s="72">
        <f t="shared" si="250"/>
        <v>0</v>
      </c>
      <c r="CF464" s="72">
        <f t="shared" si="250"/>
        <v>0</v>
      </c>
      <c r="CG464" s="73">
        <f>SUM(CG465:CG466)</f>
        <v>0</v>
      </c>
      <c r="CH464" s="8"/>
      <c r="CI464" s="123"/>
      <c r="CJ464" s="20"/>
      <c r="CM464" s="51">
        <f t="shared" si="232"/>
        <v>0</v>
      </c>
    </row>
    <row r="465" spans="1:91" ht="14.1" customHeight="1" x14ac:dyDescent="0.3">
      <c r="A465" s="52">
        <f t="shared" si="244"/>
        <v>465</v>
      </c>
      <c r="B465" s="69"/>
      <c r="C465" s="125"/>
      <c r="D465" s="125"/>
      <c r="E465" s="69"/>
      <c r="F465" s="74"/>
      <c r="G465" s="69" t="s">
        <v>37</v>
      </c>
      <c r="H465" s="119" t="s">
        <v>213</v>
      </c>
      <c r="I465" s="69"/>
      <c r="J465" s="59">
        <f t="shared" si="237"/>
        <v>0</v>
      </c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1"/>
      <c r="CH465" s="8"/>
      <c r="CI465" s="123"/>
      <c r="CJ465" s="20"/>
      <c r="CM465" s="51">
        <f t="shared" si="232"/>
        <v>0</v>
      </c>
    </row>
    <row r="466" spans="1:91" ht="14.1" customHeight="1" x14ac:dyDescent="0.3">
      <c r="A466" s="52">
        <f t="shared" si="244"/>
        <v>466</v>
      </c>
      <c r="B466" s="69"/>
      <c r="C466" s="125"/>
      <c r="D466" s="125"/>
      <c r="E466" s="69"/>
      <c r="F466" s="74"/>
      <c r="G466" s="69" t="s">
        <v>50</v>
      </c>
      <c r="H466" s="119" t="s">
        <v>214</v>
      </c>
      <c r="I466" s="69"/>
      <c r="J466" s="59">
        <f t="shared" si="237"/>
        <v>0</v>
      </c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1"/>
      <c r="CH466" s="8"/>
      <c r="CI466" s="123"/>
      <c r="CJ466" s="20"/>
      <c r="CM466" s="51">
        <f t="shared" si="232"/>
        <v>0</v>
      </c>
    </row>
    <row r="467" spans="1:91" ht="14.1" customHeight="1" x14ac:dyDescent="0.3">
      <c r="A467" s="52">
        <f t="shared" si="244"/>
        <v>467</v>
      </c>
      <c r="B467" s="69"/>
      <c r="C467" s="125"/>
      <c r="D467" s="125"/>
      <c r="E467" s="69"/>
      <c r="F467" s="74" t="s">
        <v>47</v>
      </c>
      <c r="G467" s="119" t="s">
        <v>215</v>
      </c>
      <c r="H467" s="69"/>
      <c r="I467" s="69"/>
      <c r="J467" s="59">
        <f t="shared" si="237"/>
        <v>0</v>
      </c>
      <c r="K467" s="72">
        <f>SUM(K468:K469)</f>
        <v>0</v>
      </c>
      <c r="L467" s="72">
        <f t="shared" ref="L467:BW467" si="251">SUM(L468:L469)</f>
        <v>0</v>
      </c>
      <c r="M467" s="72">
        <f t="shared" si="251"/>
        <v>0</v>
      </c>
      <c r="N467" s="72">
        <f t="shared" si="251"/>
        <v>0</v>
      </c>
      <c r="O467" s="72">
        <f t="shared" si="251"/>
        <v>0</v>
      </c>
      <c r="P467" s="72">
        <f t="shared" si="251"/>
        <v>0</v>
      </c>
      <c r="Q467" s="72">
        <f t="shared" si="251"/>
        <v>0</v>
      </c>
      <c r="R467" s="72">
        <f t="shared" si="251"/>
        <v>0</v>
      </c>
      <c r="S467" s="72">
        <f t="shared" si="251"/>
        <v>0</v>
      </c>
      <c r="T467" s="72">
        <f t="shared" si="251"/>
        <v>0</v>
      </c>
      <c r="U467" s="72">
        <f t="shared" si="251"/>
        <v>0</v>
      </c>
      <c r="V467" s="72">
        <f t="shared" si="251"/>
        <v>0</v>
      </c>
      <c r="W467" s="72">
        <f t="shared" si="251"/>
        <v>0</v>
      </c>
      <c r="X467" s="72">
        <f t="shared" si="251"/>
        <v>0</v>
      </c>
      <c r="Y467" s="72">
        <f t="shared" si="251"/>
        <v>0</v>
      </c>
      <c r="Z467" s="72">
        <f t="shared" si="251"/>
        <v>0</v>
      </c>
      <c r="AA467" s="72">
        <f t="shared" si="251"/>
        <v>0</v>
      </c>
      <c r="AB467" s="72">
        <f t="shared" si="251"/>
        <v>0</v>
      </c>
      <c r="AC467" s="72">
        <f t="shared" si="251"/>
        <v>0</v>
      </c>
      <c r="AD467" s="72">
        <f t="shared" si="251"/>
        <v>0</v>
      </c>
      <c r="AE467" s="72">
        <f t="shared" si="251"/>
        <v>0</v>
      </c>
      <c r="AF467" s="72">
        <f t="shared" si="251"/>
        <v>0</v>
      </c>
      <c r="AG467" s="72">
        <f t="shared" si="251"/>
        <v>0</v>
      </c>
      <c r="AH467" s="72">
        <f t="shared" si="251"/>
        <v>0</v>
      </c>
      <c r="AI467" s="72">
        <f t="shared" si="251"/>
        <v>0</v>
      </c>
      <c r="AJ467" s="72">
        <f t="shared" si="251"/>
        <v>0</v>
      </c>
      <c r="AK467" s="72">
        <f t="shared" si="251"/>
        <v>0</v>
      </c>
      <c r="AL467" s="72">
        <f t="shared" si="251"/>
        <v>0</v>
      </c>
      <c r="AM467" s="72">
        <f t="shared" si="251"/>
        <v>0</v>
      </c>
      <c r="AN467" s="72">
        <f t="shared" si="251"/>
        <v>0</v>
      </c>
      <c r="AO467" s="72">
        <f t="shared" si="251"/>
        <v>0</v>
      </c>
      <c r="AP467" s="72">
        <f t="shared" si="251"/>
        <v>0</v>
      </c>
      <c r="AQ467" s="72">
        <f t="shared" si="251"/>
        <v>0</v>
      </c>
      <c r="AR467" s="72">
        <f t="shared" si="251"/>
        <v>0</v>
      </c>
      <c r="AS467" s="72">
        <f t="shared" si="251"/>
        <v>0</v>
      </c>
      <c r="AT467" s="72">
        <f t="shared" si="251"/>
        <v>0</v>
      </c>
      <c r="AU467" s="72">
        <f t="shared" si="251"/>
        <v>0</v>
      </c>
      <c r="AV467" s="72">
        <f t="shared" si="251"/>
        <v>0</v>
      </c>
      <c r="AW467" s="72">
        <f t="shared" si="251"/>
        <v>0</v>
      </c>
      <c r="AX467" s="72">
        <f t="shared" si="251"/>
        <v>0</v>
      </c>
      <c r="AY467" s="72">
        <f t="shared" si="251"/>
        <v>0</v>
      </c>
      <c r="AZ467" s="72">
        <f t="shared" si="251"/>
        <v>0</v>
      </c>
      <c r="BA467" s="72">
        <f t="shared" si="251"/>
        <v>0</v>
      </c>
      <c r="BB467" s="72">
        <f t="shared" si="251"/>
        <v>0</v>
      </c>
      <c r="BC467" s="72">
        <f t="shared" si="251"/>
        <v>0</v>
      </c>
      <c r="BD467" s="72">
        <f t="shared" si="251"/>
        <v>0</v>
      </c>
      <c r="BE467" s="72">
        <f t="shared" si="251"/>
        <v>0</v>
      </c>
      <c r="BF467" s="72">
        <f t="shared" si="251"/>
        <v>0</v>
      </c>
      <c r="BG467" s="72">
        <f t="shared" si="251"/>
        <v>0</v>
      </c>
      <c r="BH467" s="72">
        <f t="shared" si="251"/>
        <v>0</v>
      </c>
      <c r="BI467" s="72">
        <f t="shared" si="251"/>
        <v>0</v>
      </c>
      <c r="BJ467" s="72">
        <f t="shared" si="251"/>
        <v>0</v>
      </c>
      <c r="BK467" s="72">
        <f t="shared" si="251"/>
        <v>0</v>
      </c>
      <c r="BL467" s="72">
        <f t="shared" si="251"/>
        <v>0</v>
      </c>
      <c r="BM467" s="72">
        <f t="shared" si="251"/>
        <v>0</v>
      </c>
      <c r="BN467" s="72">
        <f t="shared" si="251"/>
        <v>0</v>
      </c>
      <c r="BO467" s="72">
        <f t="shared" si="251"/>
        <v>0</v>
      </c>
      <c r="BP467" s="72">
        <f t="shared" si="251"/>
        <v>0</v>
      </c>
      <c r="BQ467" s="72">
        <f t="shared" si="251"/>
        <v>0</v>
      </c>
      <c r="BR467" s="72">
        <f t="shared" si="251"/>
        <v>0</v>
      </c>
      <c r="BS467" s="72">
        <f t="shared" si="251"/>
        <v>0</v>
      </c>
      <c r="BT467" s="72">
        <f t="shared" si="251"/>
        <v>0</v>
      </c>
      <c r="BU467" s="72">
        <f t="shared" si="251"/>
        <v>0</v>
      </c>
      <c r="BV467" s="72">
        <f t="shared" si="251"/>
        <v>0</v>
      </c>
      <c r="BW467" s="72">
        <f t="shared" si="251"/>
        <v>0</v>
      </c>
      <c r="BX467" s="72">
        <f t="shared" ref="BX467:CV467" si="252">SUM(BX468:BX469)</f>
        <v>0</v>
      </c>
      <c r="BY467" s="72">
        <f t="shared" si="252"/>
        <v>0</v>
      </c>
      <c r="BZ467" s="72">
        <f t="shared" si="252"/>
        <v>0</v>
      </c>
      <c r="CA467" s="72">
        <f t="shared" si="252"/>
        <v>0</v>
      </c>
      <c r="CB467" s="72">
        <f t="shared" si="252"/>
        <v>0</v>
      </c>
      <c r="CC467" s="72">
        <f t="shared" si="252"/>
        <v>0</v>
      </c>
      <c r="CD467" s="72">
        <f t="shared" si="252"/>
        <v>0</v>
      </c>
      <c r="CE467" s="72">
        <f t="shared" si="252"/>
        <v>0</v>
      </c>
      <c r="CF467" s="72">
        <f t="shared" si="252"/>
        <v>0</v>
      </c>
      <c r="CG467" s="73">
        <f>SUM(CG468:CG469)</f>
        <v>0</v>
      </c>
      <c r="CH467" s="8"/>
      <c r="CI467" s="123"/>
      <c r="CJ467" s="20"/>
      <c r="CM467" s="51">
        <f t="shared" si="232"/>
        <v>0</v>
      </c>
    </row>
    <row r="468" spans="1:91" ht="14.1" customHeight="1" x14ac:dyDescent="0.3">
      <c r="A468" s="52">
        <f t="shared" si="244"/>
        <v>468</v>
      </c>
      <c r="B468" s="69"/>
      <c r="C468" s="125"/>
      <c r="D468" s="125"/>
      <c r="E468" s="69"/>
      <c r="F468" s="74"/>
      <c r="G468" s="69" t="s">
        <v>37</v>
      </c>
      <c r="H468" s="69" t="s">
        <v>213</v>
      </c>
      <c r="I468" s="69"/>
      <c r="J468" s="59">
        <f t="shared" si="237"/>
        <v>0</v>
      </c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1"/>
      <c r="CH468" s="8"/>
      <c r="CI468" s="123"/>
      <c r="CJ468" s="20"/>
      <c r="CM468" s="51">
        <f t="shared" si="232"/>
        <v>0</v>
      </c>
    </row>
    <row r="469" spans="1:91" ht="14.1" customHeight="1" x14ac:dyDescent="0.3">
      <c r="A469" s="52">
        <f t="shared" si="244"/>
        <v>469</v>
      </c>
      <c r="B469" s="69"/>
      <c r="C469" s="125"/>
      <c r="D469" s="128"/>
      <c r="E469" s="69"/>
      <c r="F469" s="74"/>
      <c r="G469" s="69" t="s">
        <v>50</v>
      </c>
      <c r="H469" s="69" t="s">
        <v>214</v>
      </c>
      <c r="I469" s="69"/>
      <c r="J469" s="59">
        <f t="shared" si="237"/>
        <v>0</v>
      </c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1"/>
      <c r="CH469" s="8"/>
      <c r="CI469" s="123"/>
      <c r="CJ469" s="20"/>
      <c r="CM469" s="51">
        <f t="shared" si="232"/>
        <v>0</v>
      </c>
    </row>
    <row r="470" spans="1:91" ht="15" customHeight="1" x14ac:dyDescent="0.3">
      <c r="A470" s="52">
        <f t="shared" si="244"/>
        <v>470</v>
      </c>
      <c r="B470" s="67"/>
      <c r="C470" s="124"/>
      <c r="D470" s="126" t="s">
        <v>195</v>
      </c>
      <c r="E470" s="92" t="s">
        <v>30</v>
      </c>
      <c r="F470" s="85"/>
      <c r="G470" s="67"/>
      <c r="H470" s="67"/>
      <c r="I470" s="67"/>
      <c r="J470" s="59">
        <f t="shared" si="237"/>
        <v>0</v>
      </c>
      <c r="K470" s="83">
        <f>SUM(K471,K478)</f>
        <v>0</v>
      </c>
      <c r="L470" s="83">
        <f t="shared" ref="L470:BW470" si="253">SUM(L471,L478)</f>
        <v>0</v>
      </c>
      <c r="M470" s="83">
        <f t="shared" si="253"/>
        <v>0</v>
      </c>
      <c r="N470" s="83">
        <f t="shared" si="253"/>
        <v>0</v>
      </c>
      <c r="O470" s="83">
        <f t="shared" si="253"/>
        <v>0</v>
      </c>
      <c r="P470" s="83">
        <f t="shared" si="253"/>
        <v>0</v>
      </c>
      <c r="Q470" s="83">
        <f t="shared" si="253"/>
        <v>0</v>
      </c>
      <c r="R470" s="83">
        <f t="shared" si="253"/>
        <v>0</v>
      </c>
      <c r="S470" s="83">
        <f t="shared" si="253"/>
        <v>0</v>
      </c>
      <c r="T470" s="83">
        <f t="shared" si="253"/>
        <v>0</v>
      </c>
      <c r="U470" s="83">
        <f t="shared" si="253"/>
        <v>0</v>
      </c>
      <c r="V470" s="83">
        <f t="shared" si="253"/>
        <v>0</v>
      </c>
      <c r="W470" s="83">
        <f t="shared" si="253"/>
        <v>0</v>
      </c>
      <c r="X470" s="83">
        <f t="shared" si="253"/>
        <v>0</v>
      </c>
      <c r="Y470" s="83">
        <f t="shared" si="253"/>
        <v>0</v>
      </c>
      <c r="Z470" s="83">
        <f t="shared" si="253"/>
        <v>0</v>
      </c>
      <c r="AA470" s="83">
        <f t="shared" si="253"/>
        <v>0</v>
      </c>
      <c r="AB470" s="83">
        <f t="shared" si="253"/>
        <v>0</v>
      </c>
      <c r="AC470" s="83">
        <f t="shared" si="253"/>
        <v>0</v>
      </c>
      <c r="AD470" s="83">
        <f t="shared" si="253"/>
        <v>0</v>
      </c>
      <c r="AE470" s="83">
        <f t="shared" si="253"/>
        <v>0</v>
      </c>
      <c r="AF470" s="83">
        <f t="shared" si="253"/>
        <v>0</v>
      </c>
      <c r="AG470" s="83">
        <f t="shared" si="253"/>
        <v>0</v>
      </c>
      <c r="AH470" s="83">
        <f t="shared" si="253"/>
        <v>0</v>
      </c>
      <c r="AI470" s="83">
        <f t="shared" si="253"/>
        <v>0</v>
      </c>
      <c r="AJ470" s="83">
        <f t="shared" si="253"/>
        <v>0</v>
      </c>
      <c r="AK470" s="83">
        <f t="shared" si="253"/>
        <v>0</v>
      </c>
      <c r="AL470" s="83">
        <f t="shared" si="253"/>
        <v>0</v>
      </c>
      <c r="AM470" s="83">
        <f t="shared" si="253"/>
        <v>0</v>
      </c>
      <c r="AN470" s="83">
        <f t="shared" si="253"/>
        <v>0</v>
      </c>
      <c r="AO470" s="83">
        <f t="shared" si="253"/>
        <v>0</v>
      </c>
      <c r="AP470" s="83">
        <f t="shared" si="253"/>
        <v>0</v>
      </c>
      <c r="AQ470" s="83">
        <f t="shared" si="253"/>
        <v>0</v>
      </c>
      <c r="AR470" s="83">
        <f t="shared" si="253"/>
        <v>0</v>
      </c>
      <c r="AS470" s="83">
        <f t="shared" si="253"/>
        <v>0</v>
      </c>
      <c r="AT470" s="83">
        <f t="shared" si="253"/>
        <v>0</v>
      </c>
      <c r="AU470" s="83">
        <f t="shared" si="253"/>
        <v>0</v>
      </c>
      <c r="AV470" s="83">
        <f t="shared" si="253"/>
        <v>0</v>
      </c>
      <c r="AW470" s="83">
        <f t="shared" si="253"/>
        <v>0</v>
      </c>
      <c r="AX470" s="83">
        <f t="shared" si="253"/>
        <v>0</v>
      </c>
      <c r="AY470" s="83">
        <f t="shared" si="253"/>
        <v>0</v>
      </c>
      <c r="AZ470" s="83">
        <f t="shared" si="253"/>
        <v>0</v>
      </c>
      <c r="BA470" s="83">
        <f t="shared" si="253"/>
        <v>0</v>
      </c>
      <c r="BB470" s="83">
        <f t="shared" si="253"/>
        <v>0</v>
      </c>
      <c r="BC470" s="83">
        <f t="shared" si="253"/>
        <v>0</v>
      </c>
      <c r="BD470" s="83">
        <f t="shared" si="253"/>
        <v>0</v>
      </c>
      <c r="BE470" s="83">
        <f t="shared" si="253"/>
        <v>0</v>
      </c>
      <c r="BF470" s="83">
        <f t="shared" si="253"/>
        <v>0</v>
      </c>
      <c r="BG470" s="83">
        <f t="shared" si="253"/>
        <v>0</v>
      </c>
      <c r="BH470" s="83">
        <f t="shared" si="253"/>
        <v>0</v>
      </c>
      <c r="BI470" s="83">
        <f t="shared" si="253"/>
        <v>0</v>
      </c>
      <c r="BJ470" s="83">
        <f t="shared" si="253"/>
        <v>0</v>
      </c>
      <c r="BK470" s="83">
        <f t="shared" si="253"/>
        <v>0</v>
      </c>
      <c r="BL470" s="83">
        <f t="shared" si="253"/>
        <v>0</v>
      </c>
      <c r="BM470" s="83">
        <f t="shared" si="253"/>
        <v>0</v>
      </c>
      <c r="BN470" s="83">
        <f t="shared" si="253"/>
        <v>0</v>
      </c>
      <c r="BO470" s="83">
        <f t="shared" si="253"/>
        <v>0</v>
      </c>
      <c r="BP470" s="83">
        <f t="shared" si="253"/>
        <v>0</v>
      </c>
      <c r="BQ470" s="83">
        <f t="shared" si="253"/>
        <v>0</v>
      </c>
      <c r="BR470" s="83">
        <f t="shared" si="253"/>
        <v>0</v>
      </c>
      <c r="BS470" s="83">
        <f t="shared" si="253"/>
        <v>0</v>
      </c>
      <c r="BT470" s="83">
        <f t="shared" si="253"/>
        <v>0</v>
      </c>
      <c r="BU470" s="83">
        <f t="shared" si="253"/>
        <v>0</v>
      </c>
      <c r="BV470" s="83">
        <f t="shared" si="253"/>
        <v>0</v>
      </c>
      <c r="BW470" s="83">
        <f t="shared" si="253"/>
        <v>0</v>
      </c>
      <c r="BX470" s="83">
        <f t="shared" ref="BX470:CV470" si="254">SUM(BX471,BX478)</f>
        <v>0</v>
      </c>
      <c r="BY470" s="83">
        <f t="shared" si="254"/>
        <v>0</v>
      </c>
      <c r="BZ470" s="83">
        <f t="shared" si="254"/>
        <v>0</v>
      </c>
      <c r="CA470" s="83">
        <f t="shared" si="254"/>
        <v>0</v>
      </c>
      <c r="CB470" s="83">
        <f t="shared" si="254"/>
        <v>0</v>
      </c>
      <c r="CC470" s="83">
        <f t="shared" si="254"/>
        <v>0</v>
      </c>
      <c r="CD470" s="83">
        <f t="shared" si="254"/>
        <v>0</v>
      </c>
      <c r="CE470" s="83">
        <f t="shared" si="254"/>
        <v>0</v>
      </c>
      <c r="CF470" s="83">
        <f t="shared" si="254"/>
        <v>0</v>
      </c>
      <c r="CG470" s="84">
        <f>SUM(CG471,CG478)</f>
        <v>0</v>
      </c>
      <c r="CH470" s="8"/>
      <c r="CI470" s="123"/>
      <c r="CJ470" s="20"/>
      <c r="CM470" s="51">
        <f t="shared" si="232"/>
        <v>0</v>
      </c>
    </row>
    <row r="471" spans="1:91" s="51" customFormat="1" ht="14.1" customHeight="1" x14ac:dyDescent="0.3">
      <c r="A471" s="52">
        <f t="shared" si="244"/>
        <v>471</v>
      </c>
      <c r="B471" s="67"/>
      <c r="C471" s="124"/>
      <c r="D471" s="124"/>
      <c r="E471" s="85" t="s">
        <v>15</v>
      </c>
      <c r="F471" s="86" t="s">
        <v>36</v>
      </c>
      <c r="G471" s="67"/>
      <c r="H471" s="67"/>
      <c r="I471" s="67"/>
      <c r="J471" s="59">
        <f t="shared" si="237"/>
        <v>0</v>
      </c>
      <c r="K471" s="83">
        <f>SUM(K472,K475)</f>
        <v>0</v>
      </c>
      <c r="L471" s="83">
        <f t="shared" ref="L471:BW471" si="255">SUM(L472,L475)</f>
        <v>0</v>
      </c>
      <c r="M471" s="83">
        <f t="shared" si="255"/>
        <v>0</v>
      </c>
      <c r="N471" s="83">
        <f t="shared" si="255"/>
        <v>0</v>
      </c>
      <c r="O471" s="83">
        <f t="shared" si="255"/>
        <v>0</v>
      </c>
      <c r="P471" s="83">
        <f t="shared" si="255"/>
        <v>0</v>
      </c>
      <c r="Q471" s="83">
        <f t="shared" si="255"/>
        <v>0</v>
      </c>
      <c r="R471" s="83">
        <f t="shared" si="255"/>
        <v>0</v>
      </c>
      <c r="S471" s="83">
        <f t="shared" si="255"/>
        <v>0</v>
      </c>
      <c r="T471" s="83">
        <f t="shared" si="255"/>
        <v>0</v>
      </c>
      <c r="U471" s="83">
        <f t="shared" si="255"/>
        <v>0</v>
      </c>
      <c r="V471" s="83">
        <f t="shared" si="255"/>
        <v>0</v>
      </c>
      <c r="W471" s="83">
        <f t="shared" si="255"/>
        <v>0</v>
      </c>
      <c r="X471" s="83">
        <f t="shared" si="255"/>
        <v>0</v>
      </c>
      <c r="Y471" s="83">
        <f t="shared" si="255"/>
        <v>0</v>
      </c>
      <c r="Z471" s="83">
        <f t="shared" si="255"/>
        <v>0</v>
      </c>
      <c r="AA471" s="83">
        <f t="shared" si="255"/>
        <v>0</v>
      </c>
      <c r="AB471" s="83">
        <f t="shared" si="255"/>
        <v>0</v>
      </c>
      <c r="AC471" s="83">
        <f t="shared" si="255"/>
        <v>0</v>
      </c>
      <c r="AD471" s="83">
        <f t="shared" si="255"/>
        <v>0</v>
      </c>
      <c r="AE471" s="83">
        <f t="shared" si="255"/>
        <v>0</v>
      </c>
      <c r="AF471" s="83">
        <f t="shared" si="255"/>
        <v>0</v>
      </c>
      <c r="AG471" s="83">
        <f t="shared" si="255"/>
        <v>0</v>
      </c>
      <c r="AH471" s="83">
        <f t="shared" si="255"/>
        <v>0</v>
      </c>
      <c r="AI471" s="83">
        <f t="shared" si="255"/>
        <v>0</v>
      </c>
      <c r="AJ471" s="83">
        <f t="shared" si="255"/>
        <v>0</v>
      </c>
      <c r="AK471" s="83">
        <f t="shared" si="255"/>
        <v>0</v>
      </c>
      <c r="AL471" s="83">
        <f t="shared" si="255"/>
        <v>0</v>
      </c>
      <c r="AM471" s="83">
        <f t="shared" si="255"/>
        <v>0</v>
      </c>
      <c r="AN471" s="83">
        <f t="shared" si="255"/>
        <v>0</v>
      </c>
      <c r="AO471" s="83">
        <f t="shared" si="255"/>
        <v>0</v>
      </c>
      <c r="AP471" s="83">
        <f t="shared" si="255"/>
        <v>0</v>
      </c>
      <c r="AQ471" s="83">
        <f t="shared" si="255"/>
        <v>0</v>
      </c>
      <c r="AR471" s="83">
        <f t="shared" si="255"/>
        <v>0</v>
      </c>
      <c r="AS471" s="83">
        <f t="shared" si="255"/>
        <v>0</v>
      </c>
      <c r="AT471" s="83">
        <f t="shared" si="255"/>
        <v>0</v>
      </c>
      <c r="AU471" s="83">
        <f t="shared" si="255"/>
        <v>0</v>
      </c>
      <c r="AV471" s="83">
        <f t="shared" si="255"/>
        <v>0</v>
      </c>
      <c r="AW471" s="83">
        <f t="shared" si="255"/>
        <v>0</v>
      </c>
      <c r="AX471" s="83">
        <f t="shared" si="255"/>
        <v>0</v>
      </c>
      <c r="AY471" s="83">
        <f t="shared" si="255"/>
        <v>0</v>
      </c>
      <c r="AZ471" s="83">
        <f t="shared" si="255"/>
        <v>0</v>
      </c>
      <c r="BA471" s="83">
        <f t="shared" si="255"/>
        <v>0</v>
      </c>
      <c r="BB471" s="83">
        <f t="shared" si="255"/>
        <v>0</v>
      </c>
      <c r="BC471" s="83">
        <f t="shared" si="255"/>
        <v>0</v>
      </c>
      <c r="BD471" s="83">
        <f t="shared" si="255"/>
        <v>0</v>
      </c>
      <c r="BE471" s="83">
        <f t="shared" si="255"/>
        <v>0</v>
      </c>
      <c r="BF471" s="83">
        <f t="shared" si="255"/>
        <v>0</v>
      </c>
      <c r="BG471" s="83">
        <f t="shared" si="255"/>
        <v>0</v>
      </c>
      <c r="BH471" s="83">
        <f t="shared" si="255"/>
        <v>0</v>
      </c>
      <c r="BI471" s="83">
        <f t="shared" si="255"/>
        <v>0</v>
      </c>
      <c r="BJ471" s="83">
        <f t="shared" si="255"/>
        <v>0</v>
      </c>
      <c r="BK471" s="83">
        <f t="shared" si="255"/>
        <v>0</v>
      </c>
      <c r="BL471" s="83">
        <f t="shared" si="255"/>
        <v>0</v>
      </c>
      <c r="BM471" s="83">
        <f t="shared" si="255"/>
        <v>0</v>
      </c>
      <c r="BN471" s="83">
        <f t="shared" si="255"/>
        <v>0</v>
      </c>
      <c r="BO471" s="83">
        <f t="shared" si="255"/>
        <v>0</v>
      </c>
      <c r="BP471" s="83">
        <f t="shared" si="255"/>
        <v>0</v>
      </c>
      <c r="BQ471" s="83">
        <f t="shared" si="255"/>
        <v>0</v>
      </c>
      <c r="BR471" s="83">
        <f t="shared" si="255"/>
        <v>0</v>
      </c>
      <c r="BS471" s="83">
        <f t="shared" si="255"/>
        <v>0</v>
      </c>
      <c r="BT471" s="83">
        <f t="shared" si="255"/>
        <v>0</v>
      </c>
      <c r="BU471" s="83">
        <f t="shared" si="255"/>
        <v>0</v>
      </c>
      <c r="BV471" s="83">
        <f t="shared" si="255"/>
        <v>0</v>
      </c>
      <c r="BW471" s="83">
        <f t="shared" si="255"/>
        <v>0</v>
      </c>
      <c r="BX471" s="83">
        <f t="shared" ref="BX471:CV471" si="256">SUM(BX472,BX475)</f>
        <v>0</v>
      </c>
      <c r="BY471" s="83">
        <f t="shared" si="256"/>
        <v>0</v>
      </c>
      <c r="BZ471" s="83">
        <f t="shared" si="256"/>
        <v>0</v>
      </c>
      <c r="CA471" s="83">
        <f t="shared" si="256"/>
        <v>0</v>
      </c>
      <c r="CB471" s="83">
        <f t="shared" si="256"/>
        <v>0</v>
      </c>
      <c r="CC471" s="83">
        <f t="shared" si="256"/>
        <v>0</v>
      </c>
      <c r="CD471" s="83">
        <f t="shared" si="256"/>
        <v>0</v>
      </c>
      <c r="CE471" s="83">
        <f t="shared" si="256"/>
        <v>0</v>
      </c>
      <c r="CF471" s="83">
        <f t="shared" si="256"/>
        <v>0</v>
      </c>
      <c r="CG471" s="84">
        <f>SUM(CG472,CG475)</f>
        <v>0</v>
      </c>
      <c r="CH471" s="58"/>
      <c r="CI471" s="122"/>
      <c r="CJ471" s="11"/>
      <c r="CM471" s="51">
        <v>1</v>
      </c>
    </row>
    <row r="472" spans="1:91" ht="14.1" customHeight="1" x14ac:dyDescent="0.3">
      <c r="A472" s="52">
        <f t="shared" si="244"/>
        <v>472</v>
      </c>
      <c r="B472" s="69"/>
      <c r="C472" s="125"/>
      <c r="D472" s="125"/>
      <c r="E472" s="85"/>
      <c r="F472" s="74" t="s">
        <v>35</v>
      </c>
      <c r="G472" s="119" t="s">
        <v>212</v>
      </c>
      <c r="H472" s="69"/>
      <c r="I472" s="69"/>
      <c r="J472" s="59">
        <f t="shared" si="237"/>
        <v>0</v>
      </c>
      <c r="K472" s="72">
        <f>SUM(K473:K474)</f>
        <v>0</v>
      </c>
      <c r="L472" s="72">
        <f t="shared" ref="L472:BW472" si="257">SUM(L473:L474)</f>
        <v>0</v>
      </c>
      <c r="M472" s="72">
        <f t="shared" si="257"/>
        <v>0</v>
      </c>
      <c r="N472" s="72">
        <f t="shared" si="257"/>
        <v>0</v>
      </c>
      <c r="O472" s="72">
        <f t="shared" si="257"/>
        <v>0</v>
      </c>
      <c r="P472" s="72">
        <f t="shared" si="257"/>
        <v>0</v>
      </c>
      <c r="Q472" s="72">
        <f t="shared" si="257"/>
        <v>0</v>
      </c>
      <c r="R472" s="72">
        <f t="shared" si="257"/>
        <v>0</v>
      </c>
      <c r="S472" s="72">
        <f t="shared" si="257"/>
        <v>0</v>
      </c>
      <c r="T472" s="72">
        <f t="shared" si="257"/>
        <v>0</v>
      </c>
      <c r="U472" s="72">
        <f t="shared" si="257"/>
        <v>0</v>
      </c>
      <c r="V472" s="72">
        <f t="shared" si="257"/>
        <v>0</v>
      </c>
      <c r="W472" s="72">
        <f t="shared" si="257"/>
        <v>0</v>
      </c>
      <c r="X472" s="72">
        <f t="shared" si="257"/>
        <v>0</v>
      </c>
      <c r="Y472" s="72">
        <f t="shared" si="257"/>
        <v>0</v>
      </c>
      <c r="Z472" s="72">
        <f t="shared" si="257"/>
        <v>0</v>
      </c>
      <c r="AA472" s="72">
        <f t="shared" si="257"/>
        <v>0</v>
      </c>
      <c r="AB472" s="72">
        <f t="shared" si="257"/>
        <v>0</v>
      </c>
      <c r="AC472" s="72">
        <f t="shared" si="257"/>
        <v>0</v>
      </c>
      <c r="AD472" s="72">
        <f t="shared" si="257"/>
        <v>0</v>
      </c>
      <c r="AE472" s="72">
        <f t="shared" si="257"/>
        <v>0</v>
      </c>
      <c r="AF472" s="72">
        <f t="shared" si="257"/>
        <v>0</v>
      </c>
      <c r="AG472" s="72">
        <f t="shared" si="257"/>
        <v>0</v>
      </c>
      <c r="AH472" s="72">
        <f t="shared" si="257"/>
        <v>0</v>
      </c>
      <c r="AI472" s="72">
        <f t="shared" si="257"/>
        <v>0</v>
      </c>
      <c r="AJ472" s="72">
        <f t="shared" si="257"/>
        <v>0</v>
      </c>
      <c r="AK472" s="72">
        <f t="shared" si="257"/>
        <v>0</v>
      </c>
      <c r="AL472" s="72">
        <f t="shared" si="257"/>
        <v>0</v>
      </c>
      <c r="AM472" s="72">
        <f t="shared" si="257"/>
        <v>0</v>
      </c>
      <c r="AN472" s="72">
        <f t="shared" si="257"/>
        <v>0</v>
      </c>
      <c r="AO472" s="72">
        <f t="shared" si="257"/>
        <v>0</v>
      </c>
      <c r="AP472" s="72">
        <f t="shared" si="257"/>
        <v>0</v>
      </c>
      <c r="AQ472" s="72">
        <f t="shared" si="257"/>
        <v>0</v>
      </c>
      <c r="AR472" s="72">
        <f t="shared" si="257"/>
        <v>0</v>
      </c>
      <c r="AS472" s="72">
        <f t="shared" si="257"/>
        <v>0</v>
      </c>
      <c r="AT472" s="72">
        <f t="shared" si="257"/>
        <v>0</v>
      </c>
      <c r="AU472" s="72">
        <f t="shared" si="257"/>
        <v>0</v>
      </c>
      <c r="AV472" s="72">
        <f t="shared" si="257"/>
        <v>0</v>
      </c>
      <c r="AW472" s="72">
        <f t="shared" si="257"/>
        <v>0</v>
      </c>
      <c r="AX472" s="72">
        <f t="shared" si="257"/>
        <v>0</v>
      </c>
      <c r="AY472" s="72">
        <f t="shared" si="257"/>
        <v>0</v>
      </c>
      <c r="AZ472" s="72">
        <f t="shared" si="257"/>
        <v>0</v>
      </c>
      <c r="BA472" s="72">
        <f t="shared" si="257"/>
        <v>0</v>
      </c>
      <c r="BB472" s="72">
        <f t="shared" si="257"/>
        <v>0</v>
      </c>
      <c r="BC472" s="72">
        <f t="shared" si="257"/>
        <v>0</v>
      </c>
      <c r="BD472" s="72">
        <f t="shared" si="257"/>
        <v>0</v>
      </c>
      <c r="BE472" s="72">
        <f t="shared" si="257"/>
        <v>0</v>
      </c>
      <c r="BF472" s="72">
        <f t="shared" si="257"/>
        <v>0</v>
      </c>
      <c r="BG472" s="72">
        <f t="shared" si="257"/>
        <v>0</v>
      </c>
      <c r="BH472" s="72">
        <f t="shared" si="257"/>
        <v>0</v>
      </c>
      <c r="BI472" s="72">
        <f t="shared" si="257"/>
        <v>0</v>
      </c>
      <c r="BJ472" s="72">
        <f t="shared" si="257"/>
        <v>0</v>
      </c>
      <c r="BK472" s="72">
        <f t="shared" si="257"/>
        <v>0</v>
      </c>
      <c r="BL472" s="72">
        <f t="shared" si="257"/>
        <v>0</v>
      </c>
      <c r="BM472" s="72">
        <f t="shared" si="257"/>
        <v>0</v>
      </c>
      <c r="BN472" s="72">
        <f t="shared" si="257"/>
        <v>0</v>
      </c>
      <c r="BO472" s="72">
        <f t="shared" si="257"/>
        <v>0</v>
      </c>
      <c r="BP472" s="72">
        <f t="shared" si="257"/>
        <v>0</v>
      </c>
      <c r="BQ472" s="72">
        <f t="shared" si="257"/>
        <v>0</v>
      </c>
      <c r="BR472" s="72">
        <f t="shared" si="257"/>
        <v>0</v>
      </c>
      <c r="BS472" s="72">
        <f t="shared" si="257"/>
        <v>0</v>
      </c>
      <c r="BT472" s="72">
        <f t="shared" si="257"/>
        <v>0</v>
      </c>
      <c r="BU472" s="72">
        <f t="shared" si="257"/>
        <v>0</v>
      </c>
      <c r="BV472" s="72">
        <f t="shared" si="257"/>
        <v>0</v>
      </c>
      <c r="BW472" s="72">
        <f t="shared" si="257"/>
        <v>0</v>
      </c>
      <c r="BX472" s="72">
        <f t="shared" ref="BX472:CV472" si="258">SUM(BX473:BX474)</f>
        <v>0</v>
      </c>
      <c r="BY472" s="72">
        <f t="shared" si="258"/>
        <v>0</v>
      </c>
      <c r="BZ472" s="72">
        <f t="shared" si="258"/>
        <v>0</v>
      </c>
      <c r="CA472" s="72">
        <f t="shared" si="258"/>
        <v>0</v>
      </c>
      <c r="CB472" s="72">
        <f t="shared" si="258"/>
        <v>0</v>
      </c>
      <c r="CC472" s="72">
        <f t="shared" si="258"/>
        <v>0</v>
      </c>
      <c r="CD472" s="72">
        <f t="shared" si="258"/>
        <v>0</v>
      </c>
      <c r="CE472" s="72">
        <f t="shared" si="258"/>
        <v>0</v>
      </c>
      <c r="CF472" s="72">
        <f t="shared" si="258"/>
        <v>0</v>
      </c>
      <c r="CG472" s="73">
        <f>SUM(CG473:CG474)</f>
        <v>0</v>
      </c>
      <c r="CH472" s="8"/>
      <c r="CI472" s="123"/>
      <c r="CJ472" s="20"/>
      <c r="CM472" s="51">
        <f t="shared" ref="CM472:CM477" si="259">IF(J472&gt;0,1,0)</f>
        <v>0</v>
      </c>
    </row>
    <row r="473" spans="1:91" ht="14.1" customHeight="1" x14ac:dyDescent="0.3">
      <c r="A473" s="52">
        <f t="shared" si="244"/>
        <v>473</v>
      </c>
      <c r="B473" s="69"/>
      <c r="C473" s="125"/>
      <c r="D473" s="125"/>
      <c r="E473" s="69"/>
      <c r="F473" s="74"/>
      <c r="G473" s="69" t="s">
        <v>37</v>
      </c>
      <c r="H473" s="119" t="s">
        <v>213</v>
      </c>
      <c r="I473" s="69"/>
      <c r="J473" s="59">
        <f t="shared" si="237"/>
        <v>0</v>
      </c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1"/>
      <c r="CH473" s="8"/>
      <c r="CI473" s="123"/>
      <c r="CJ473" s="20"/>
      <c r="CM473" s="51">
        <f t="shared" si="259"/>
        <v>0</v>
      </c>
    </row>
    <row r="474" spans="1:91" ht="14.1" customHeight="1" x14ac:dyDescent="0.3">
      <c r="A474" s="52">
        <f t="shared" si="244"/>
        <v>474</v>
      </c>
      <c r="B474" s="69"/>
      <c r="C474" s="125"/>
      <c r="D474" s="125"/>
      <c r="E474" s="69"/>
      <c r="F474" s="74"/>
      <c r="G474" s="69" t="s">
        <v>50</v>
      </c>
      <c r="H474" s="119" t="s">
        <v>214</v>
      </c>
      <c r="I474" s="69"/>
      <c r="J474" s="59">
        <f t="shared" si="237"/>
        <v>0</v>
      </c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1"/>
      <c r="CH474" s="8"/>
      <c r="CI474" s="123"/>
      <c r="CJ474" s="20"/>
      <c r="CM474" s="51">
        <f t="shared" si="259"/>
        <v>0</v>
      </c>
    </row>
    <row r="475" spans="1:91" ht="14.1" customHeight="1" x14ac:dyDescent="0.3">
      <c r="A475" s="52">
        <f t="shared" si="244"/>
        <v>475</v>
      </c>
      <c r="B475" s="69"/>
      <c r="C475" s="125"/>
      <c r="D475" s="125"/>
      <c r="E475" s="69"/>
      <c r="F475" s="74" t="s">
        <v>47</v>
      </c>
      <c r="G475" s="119" t="s">
        <v>215</v>
      </c>
      <c r="H475" s="69"/>
      <c r="I475" s="69"/>
      <c r="J475" s="59">
        <f t="shared" si="237"/>
        <v>0</v>
      </c>
      <c r="K475" s="72">
        <f>SUM(K476:K477)</f>
        <v>0</v>
      </c>
      <c r="L475" s="72">
        <f t="shared" ref="L475:BW475" si="260">SUM(L476:L477)</f>
        <v>0</v>
      </c>
      <c r="M475" s="72">
        <f t="shared" si="260"/>
        <v>0</v>
      </c>
      <c r="N475" s="72">
        <f t="shared" si="260"/>
        <v>0</v>
      </c>
      <c r="O475" s="72">
        <f t="shared" si="260"/>
        <v>0</v>
      </c>
      <c r="P475" s="72">
        <f t="shared" si="260"/>
        <v>0</v>
      </c>
      <c r="Q475" s="72">
        <f t="shared" si="260"/>
        <v>0</v>
      </c>
      <c r="R475" s="72">
        <f t="shared" si="260"/>
        <v>0</v>
      </c>
      <c r="S475" s="72">
        <f t="shared" si="260"/>
        <v>0</v>
      </c>
      <c r="T475" s="72">
        <f t="shared" si="260"/>
        <v>0</v>
      </c>
      <c r="U475" s="72">
        <f t="shared" si="260"/>
        <v>0</v>
      </c>
      <c r="V475" s="72">
        <f t="shared" si="260"/>
        <v>0</v>
      </c>
      <c r="W475" s="72">
        <f t="shared" si="260"/>
        <v>0</v>
      </c>
      <c r="X475" s="72">
        <f t="shared" si="260"/>
        <v>0</v>
      </c>
      <c r="Y475" s="72">
        <f t="shared" si="260"/>
        <v>0</v>
      </c>
      <c r="Z475" s="72">
        <f t="shared" si="260"/>
        <v>0</v>
      </c>
      <c r="AA475" s="72">
        <f t="shared" si="260"/>
        <v>0</v>
      </c>
      <c r="AB475" s="72">
        <f t="shared" si="260"/>
        <v>0</v>
      </c>
      <c r="AC475" s="72">
        <f t="shared" si="260"/>
        <v>0</v>
      </c>
      <c r="AD475" s="72">
        <f t="shared" si="260"/>
        <v>0</v>
      </c>
      <c r="AE475" s="72">
        <f t="shared" si="260"/>
        <v>0</v>
      </c>
      <c r="AF475" s="72">
        <f t="shared" si="260"/>
        <v>0</v>
      </c>
      <c r="AG475" s="72">
        <f t="shared" si="260"/>
        <v>0</v>
      </c>
      <c r="AH475" s="72">
        <f t="shared" si="260"/>
        <v>0</v>
      </c>
      <c r="AI475" s="72">
        <f t="shared" si="260"/>
        <v>0</v>
      </c>
      <c r="AJ475" s="72">
        <f t="shared" si="260"/>
        <v>0</v>
      </c>
      <c r="AK475" s="72">
        <f t="shared" si="260"/>
        <v>0</v>
      </c>
      <c r="AL475" s="72">
        <f t="shared" si="260"/>
        <v>0</v>
      </c>
      <c r="AM475" s="72">
        <f t="shared" si="260"/>
        <v>0</v>
      </c>
      <c r="AN475" s="72">
        <f t="shared" si="260"/>
        <v>0</v>
      </c>
      <c r="AO475" s="72">
        <f t="shared" si="260"/>
        <v>0</v>
      </c>
      <c r="AP475" s="72">
        <f t="shared" si="260"/>
        <v>0</v>
      </c>
      <c r="AQ475" s="72">
        <f t="shared" si="260"/>
        <v>0</v>
      </c>
      <c r="AR475" s="72">
        <f t="shared" si="260"/>
        <v>0</v>
      </c>
      <c r="AS475" s="72">
        <f t="shared" si="260"/>
        <v>0</v>
      </c>
      <c r="AT475" s="72">
        <f t="shared" si="260"/>
        <v>0</v>
      </c>
      <c r="AU475" s="72">
        <f t="shared" si="260"/>
        <v>0</v>
      </c>
      <c r="AV475" s="72">
        <f t="shared" si="260"/>
        <v>0</v>
      </c>
      <c r="AW475" s="72">
        <f t="shared" si="260"/>
        <v>0</v>
      </c>
      <c r="AX475" s="72">
        <f t="shared" si="260"/>
        <v>0</v>
      </c>
      <c r="AY475" s="72">
        <f t="shared" si="260"/>
        <v>0</v>
      </c>
      <c r="AZ475" s="72">
        <f t="shared" si="260"/>
        <v>0</v>
      </c>
      <c r="BA475" s="72">
        <f t="shared" si="260"/>
        <v>0</v>
      </c>
      <c r="BB475" s="72">
        <f t="shared" si="260"/>
        <v>0</v>
      </c>
      <c r="BC475" s="72">
        <f t="shared" si="260"/>
        <v>0</v>
      </c>
      <c r="BD475" s="72">
        <f t="shared" si="260"/>
        <v>0</v>
      </c>
      <c r="BE475" s="72">
        <f t="shared" si="260"/>
        <v>0</v>
      </c>
      <c r="BF475" s="72">
        <f t="shared" si="260"/>
        <v>0</v>
      </c>
      <c r="BG475" s="72">
        <f t="shared" si="260"/>
        <v>0</v>
      </c>
      <c r="BH475" s="72">
        <f t="shared" si="260"/>
        <v>0</v>
      </c>
      <c r="BI475" s="72">
        <f t="shared" si="260"/>
        <v>0</v>
      </c>
      <c r="BJ475" s="72">
        <f t="shared" si="260"/>
        <v>0</v>
      </c>
      <c r="BK475" s="72">
        <f t="shared" si="260"/>
        <v>0</v>
      </c>
      <c r="BL475" s="72">
        <f t="shared" si="260"/>
        <v>0</v>
      </c>
      <c r="BM475" s="72">
        <f t="shared" si="260"/>
        <v>0</v>
      </c>
      <c r="BN475" s="72">
        <f t="shared" si="260"/>
        <v>0</v>
      </c>
      <c r="BO475" s="72">
        <f t="shared" si="260"/>
        <v>0</v>
      </c>
      <c r="BP475" s="72">
        <f t="shared" si="260"/>
        <v>0</v>
      </c>
      <c r="BQ475" s="72">
        <f t="shared" si="260"/>
        <v>0</v>
      </c>
      <c r="BR475" s="72">
        <f t="shared" si="260"/>
        <v>0</v>
      </c>
      <c r="BS475" s="72">
        <f t="shared" si="260"/>
        <v>0</v>
      </c>
      <c r="BT475" s="72">
        <f t="shared" si="260"/>
        <v>0</v>
      </c>
      <c r="BU475" s="72">
        <f t="shared" si="260"/>
        <v>0</v>
      </c>
      <c r="BV475" s="72">
        <f t="shared" si="260"/>
        <v>0</v>
      </c>
      <c r="BW475" s="72">
        <f t="shared" si="260"/>
        <v>0</v>
      </c>
      <c r="BX475" s="72">
        <f t="shared" ref="BX475:CV475" si="261">SUM(BX476:BX477)</f>
        <v>0</v>
      </c>
      <c r="BY475" s="72">
        <f t="shared" si="261"/>
        <v>0</v>
      </c>
      <c r="BZ475" s="72">
        <f t="shared" si="261"/>
        <v>0</v>
      </c>
      <c r="CA475" s="72">
        <f t="shared" si="261"/>
        <v>0</v>
      </c>
      <c r="CB475" s="72">
        <f t="shared" si="261"/>
        <v>0</v>
      </c>
      <c r="CC475" s="72">
        <f t="shared" si="261"/>
        <v>0</v>
      </c>
      <c r="CD475" s="72">
        <f t="shared" si="261"/>
        <v>0</v>
      </c>
      <c r="CE475" s="72">
        <f t="shared" si="261"/>
        <v>0</v>
      </c>
      <c r="CF475" s="72">
        <f t="shared" si="261"/>
        <v>0</v>
      </c>
      <c r="CG475" s="73">
        <f>SUM(CG476:CG477)</f>
        <v>0</v>
      </c>
      <c r="CH475" s="8"/>
      <c r="CI475" s="123"/>
      <c r="CJ475" s="20"/>
      <c r="CM475" s="51">
        <f t="shared" si="259"/>
        <v>0</v>
      </c>
    </row>
    <row r="476" spans="1:91" ht="14.1" customHeight="1" x14ac:dyDescent="0.3">
      <c r="A476" s="52">
        <f t="shared" si="244"/>
        <v>476</v>
      </c>
      <c r="B476" s="69"/>
      <c r="C476" s="125"/>
      <c r="D476" s="125"/>
      <c r="E476" s="69"/>
      <c r="F476" s="74"/>
      <c r="G476" s="69" t="s">
        <v>37</v>
      </c>
      <c r="H476" s="69" t="s">
        <v>213</v>
      </c>
      <c r="I476" s="69"/>
      <c r="J476" s="59">
        <f t="shared" si="237"/>
        <v>0</v>
      </c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1"/>
      <c r="CH476" s="8"/>
      <c r="CI476" s="123"/>
      <c r="CJ476" s="20"/>
      <c r="CM476" s="51">
        <f t="shared" si="259"/>
        <v>0</v>
      </c>
    </row>
    <row r="477" spans="1:91" ht="14.1" customHeight="1" x14ac:dyDescent="0.3">
      <c r="A477" s="52">
        <f t="shared" si="244"/>
        <v>477</v>
      </c>
      <c r="B477" s="69"/>
      <c r="C477" s="125"/>
      <c r="D477" s="125"/>
      <c r="E477" s="69"/>
      <c r="F477" s="74"/>
      <c r="G477" s="69" t="s">
        <v>50</v>
      </c>
      <c r="H477" s="69" t="s">
        <v>214</v>
      </c>
      <c r="I477" s="69"/>
      <c r="J477" s="59">
        <f t="shared" si="237"/>
        <v>0</v>
      </c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1"/>
      <c r="CH477" s="8"/>
      <c r="CI477" s="123"/>
      <c r="CJ477" s="20"/>
      <c r="CM477" s="51">
        <f t="shared" si="259"/>
        <v>0</v>
      </c>
    </row>
    <row r="478" spans="1:91" ht="12.75" customHeight="1" x14ac:dyDescent="0.3">
      <c r="A478" s="52">
        <f t="shared" si="244"/>
        <v>478</v>
      </c>
      <c r="B478" s="67"/>
      <c r="C478" s="124"/>
      <c r="D478" s="124"/>
      <c r="E478" s="85" t="s">
        <v>17</v>
      </c>
      <c r="F478" s="86" t="s">
        <v>48</v>
      </c>
      <c r="G478" s="67"/>
      <c r="H478" s="67"/>
      <c r="I478" s="67"/>
      <c r="J478" s="59">
        <f t="shared" si="237"/>
        <v>0</v>
      </c>
      <c r="K478" s="83">
        <f>SUM(K479,K482)</f>
        <v>0</v>
      </c>
      <c r="L478" s="83">
        <f t="shared" ref="L478:BW478" si="262">SUM(L479,L482)</f>
        <v>0</v>
      </c>
      <c r="M478" s="83">
        <f t="shared" si="262"/>
        <v>0</v>
      </c>
      <c r="N478" s="83">
        <f t="shared" si="262"/>
        <v>0</v>
      </c>
      <c r="O478" s="83">
        <f t="shared" si="262"/>
        <v>0</v>
      </c>
      <c r="P478" s="83">
        <f t="shared" si="262"/>
        <v>0</v>
      </c>
      <c r="Q478" s="83">
        <f t="shared" si="262"/>
        <v>0</v>
      </c>
      <c r="R478" s="83">
        <f t="shared" si="262"/>
        <v>0</v>
      </c>
      <c r="S478" s="83">
        <f t="shared" si="262"/>
        <v>0</v>
      </c>
      <c r="T478" s="83">
        <f t="shared" si="262"/>
        <v>0</v>
      </c>
      <c r="U478" s="83">
        <f t="shared" si="262"/>
        <v>0</v>
      </c>
      <c r="V478" s="83">
        <f t="shared" si="262"/>
        <v>0</v>
      </c>
      <c r="W478" s="83">
        <f t="shared" si="262"/>
        <v>0</v>
      </c>
      <c r="X478" s="83">
        <f t="shared" si="262"/>
        <v>0</v>
      </c>
      <c r="Y478" s="83">
        <f t="shared" si="262"/>
        <v>0</v>
      </c>
      <c r="Z478" s="83">
        <f t="shared" si="262"/>
        <v>0</v>
      </c>
      <c r="AA478" s="83">
        <f t="shared" si="262"/>
        <v>0</v>
      </c>
      <c r="AB478" s="83">
        <f t="shared" si="262"/>
        <v>0</v>
      </c>
      <c r="AC478" s="83">
        <f t="shared" si="262"/>
        <v>0</v>
      </c>
      <c r="AD478" s="83">
        <f t="shared" si="262"/>
        <v>0</v>
      </c>
      <c r="AE478" s="83">
        <f t="shared" si="262"/>
        <v>0</v>
      </c>
      <c r="AF478" s="83">
        <f t="shared" si="262"/>
        <v>0</v>
      </c>
      <c r="AG478" s="83">
        <f t="shared" si="262"/>
        <v>0</v>
      </c>
      <c r="AH478" s="83">
        <f t="shared" si="262"/>
        <v>0</v>
      </c>
      <c r="AI478" s="83">
        <f t="shared" si="262"/>
        <v>0</v>
      </c>
      <c r="AJ478" s="83">
        <f t="shared" si="262"/>
        <v>0</v>
      </c>
      <c r="AK478" s="83">
        <f t="shared" si="262"/>
        <v>0</v>
      </c>
      <c r="AL478" s="83">
        <f t="shared" si="262"/>
        <v>0</v>
      </c>
      <c r="AM478" s="83">
        <f t="shared" si="262"/>
        <v>0</v>
      </c>
      <c r="AN478" s="83">
        <f t="shared" si="262"/>
        <v>0</v>
      </c>
      <c r="AO478" s="83">
        <f t="shared" si="262"/>
        <v>0</v>
      </c>
      <c r="AP478" s="83">
        <f t="shared" si="262"/>
        <v>0</v>
      </c>
      <c r="AQ478" s="83">
        <f t="shared" si="262"/>
        <v>0</v>
      </c>
      <c r="AR478" s="83">
        <f t="shared" si="262"/>
        <v>0</v>
      </c>
      <c r="AS478" s="83">
        <f t="shared" si="262"/>
        <v>0</v>
      </c>
      <c r="AT478" s="83">
        <f t="shared" si="262"/>
        <v>0</v>
      </c>
      <c r="AU478" s="83">
        <f t="shared" si="262"/>
        <v>0</v>
      </c>
      <c r="AV478" s="83">
        <f t="shared" si="262"/>
        <v>0</v>
      </c>
      <c r="AW478" s="83">
        <f t="shared" si="262"/>
        <v>0</v>
      </c>
      <c r="AX478" s="83">
        <f t="shared" si="262"/>
        <v>0</v>
      </c>
      <c r="AY478" s="83">
        <f t="shared" si="262"/>
        <v>0</v>
      </c>
      <c r="AZ478" s="83">
        <f t="shared" si="262"/>
        <v>0</v>
      </c>
      <c r="BA478" s="83">
        <f t="shared" si="262"/>
        <v>0</v>
      </c>
      <c r="BB478" s="83">
        <f t="shared" si="262"/>
        <v>0</v>
      </c>
      <c r="BC478" s="83">
        <f t="shared" si="262"/>
        <v>0</v>
      </c>
      <c r="BD478" s="83">
        <f t="shared" si="262"/>
        <v>0</v>
      </c>
      <c r="BE478" s="83">
        <f t="shared" si="262"/>
        <v>0</v>
      </c>
      <c r="BF478" s="83">
        <f t="shared" si="262"/>
        <v>0</v>
      </c>
      <c r="BG478" s="83">
        <f t="shared" si="262"/>
        <v>0</v>
      </c>
      <c r="BH478" s="83">
        <f t="shared" si="262"/>
        <v>0</v>
      </c>
      <c r="BI478" s="83">
        <f t="shared" si="262"/>
        <v>0</v>
      </c>
      <c r="BJ478" s="83">
        <f t="shared" si="262"/>
        <v>0</v>
      </c>
      <c r="BK478" s="83">
        <f t="shared" si="262"/>
        <v>0</v>
      </c>
      <c r="BL478" s="83">
        <f t="shared" si="262"/>
        <v>0</v>
      </c>
      <c r="BM478" s="83">
        <f t="shared" si="262"/>
        <v>0</v>
      </c>
      <c r="BN478" s="83">
        <f t="shared" si="262"/>
        <v>0</v>
      </c>
      <c r="BO478" s="83">
        <f t="shared" si="262"/>
        <v>0</v>
      </c>
      <c r="BP478" s="83">
        <f t="shared" si="262"/>
        <v>0</v>
      </c>
      <c r="BQ478" s="83">
        <f t="shared" si="262"/>
        <v>0</v>
      </c>
      <c r="BR478" s="83">
        <f t="shared" si="262"/>
        <v>0</v>
      </c>
      <c r="BS478" s="83">
        <f t="shared" si="262"/>
        <v>0</v>
      </c>
      <c r="BT478" s="83">
        <f t="shared" si="262"/>
        <v>0</v>
      </c>
      <c r="BU478" s="83">
        <f t="shared" si="262"/>
        <v>0</v>
      </c>
      <c r="BV478" s="83">
        <f t="shared" si="262"/>
        <v>0</v>
      </c>
      <c r="BW478" s="83">
        <f t="shared" si="262"/>
        <v>0</v>
      </c>
      <c r="BX478" s="83">
        <f t="shared" ref="BX478:CV478" si="263">SUM(BX479,BX482)</f>
        <v>0</v>
      </c>
      <c r="BY478" s="83">
        <f t="shared" si="263"/>
        <v>0</v>
      </c>
      <c r="BZ478" s="83">
        <f t="shared" si="263"/>
        <v>0</v>
      </c>
      <c r="CA478" s="83">
        <f t="shared" si="263"/>
        <v>0</v>
      </c>
      <c r="CB478" s="83">
        <f t="shared" si="263"/>
        <v>0</v>
      </c>
      <c r="CC478" s="83">
        <f t="shared" si="263"/>
        <v>0</v>
      </c>
      <c r="CD478" s="83">
        <f t="shared" si="263"/>
        <v>0</v>
      </c>
      <c r="CE478" s="83">
        <f t="shared" si="263"/>
        <v>0</v>
      </c>
      <c r="CF478" s="83">
        <f t="shared" si="263"/>
        <v>0</v>
      </c>
      <c r="CG478" s="84">
        <f>SUM(CG479,CG482)</f>
        <v>0</v>
      </c>
      <c r="CH478" s="8"/>
      <c r="CI478" s="123"/>
      <c r="CJ478" s="20"/>
      <c r="CM478" s="51"/>
    </row>
    <row r="479" spans="1:91" ht="14.1" customHeight="1" x14ac:dyDescent="0.3">
      <c r="A479" s="52">
        <f t="shared" si="244"/>
        <v>479</v>
      </c>
      <c r="B479" s="69"/>
      <c r="C479" s="125"/>
      <c r="D479" s="125"/>
      <c r="E479" s="69"/>
      <c r="F479" s="74" t="s">
        <v>35</v>
      </c>
      <c r="G479" s="119" t="s">
        <v>212</v>
      </c>
      <c r="H479" s="69"/>
      <c r="I479" s="69"/>
      <c r="J479" s="59">
        <f t="shared" si="237"/>
        <v>0</v>
      </c>
      <c r="K479" s="72">
        <f>SUM(K480:K481)</f>
        <v>0</v>
      </c>
      <c r="L479" s="72">
        <f t="shared" ref="L479:BW479" si="264">SUM(L480:L481)</f>
        <v>0</v>
      </c>
      <c r="M479" s="72">
        <f t="shared" si="264"/>
        <v>0</v>
      </c>
      <c r="N479" s="72">
        <f t="shared" si="264"/>
        <v>0</v>
      </c>
      <c r="O479" s="72">
        <f t="shared" si="264"/>
        <v>0</v>
      </c>
      <c r="P479" s="72">
        <f t="shared" si="264"/>
        <v>0</v>
      </c>
      <c r="Q479" s="72">
        <f t="shared" si="264"/>
        <v>0</v>
      </c>
      <c r="R479" s="72">
        <f t="shared" si="264"/>
        <v>0</v>
      </c>
      <c r="S479" s="72">
        <f t="shared" si="264"/>
        <v>0</v>
      </c>
      <c r="T479" s="72">
        <f t="shared" si="264"/>
        <v>0</v>
      </c>
      <c r="U479" s="72">
        <f t="shared" si="264"/>
        <v>0</v>
      </c>
      <c r="V479" s="72">
        <f t="shared" si="264"/>
        <v>0</v>
      </c>
      <c r="W479" s="72">
        <f t="shared" si="264"/>
        <v>0</v>
      </c>
      <c r="X479" s="72">
        <f t="shared" si="264"/>
        <v>0</v>
      </c>
      <c r="Y479" s="72">
        <f t="shared" si="264"/>
        <v>0</v>
      </c>
      <c r="Z479" s="72">
        <f t="shared" si="264"/>
        <v>0</v>
      </c>
      <c r="AA479" s="72">
        <f t="shared" si="264"/>
        <v>0</v>
      </c>
      <c r="AB479" s="72">
        <f t="shared" si="264"/>
        <v>0</v>
      </c>
      <c r="AC479" s="72">
        <f t="shared" si="264"/>
        <v>0</v>
      </c>
      <c r="AD479" s="72">
        <f t="shared" si="264"/>
        <v>0</v>
      </c>
      <c r="AE479" s="72">
        <f t="shared" si="264"/>
        <v>0</v>
      </c>
      <c r="AF479" s="72">
        <f t="shared" si="264"/>
        <v>0</v>
      </c>
      <c r="AG479" s="72">
        <f t="shared" si="264"/>
        <v>0</v>
      </c>
      <c r="AH479" s="72">
        <f t="shared" si="264"/>
        <v>0</v>
      </c>
      <c r="AI479" s="72">
        <f t="shared" si="264"/>
        <v>0</v>
      </c>
      <c r="AJ479" s="72">
        <f t="shared" si="264"/>
        <v>0</v>
      </c>
      <c r="AK479" s="72">
        <f t="shared" si="264"/>
        <v>0</v>
      </c>
      <c r="AL479" s="72">
        <f t="shared" si="264"/>
        <v>0</v>
      </c>
      <c r="AM479" s="72">
        <f t="shared" si="264"/>
        <v>0</v>
      </c>
      <c r="AN479" s="72">
        <f t="shared" si="264"/>
        <v>0</v>
      </c>
      <c r="AO479" s="72">
        <f t="shared" si="264"/>
        <v>0</v>
      </c>
      <c r="AP479" s="72">
        <f t="shared" si="264"/>
        <v>0</v>
      </c>
      <c r="AQ479" s="72">
        <f t="shared" si="264"/>
        <v>0</v>
      </c>
      <c r="AR479" s="72">
        <f t="shared" si="264"/>
        <v>0</v>
      </c>
      <c r="AS479" s="72">
        <f t="shared" si="264"/>
        <v>0</v>
      </c>
      <c r="AT479" s="72">
        <f t="shared" si="264"/>
        <v>0</v>
      </c>
      <c r="AU479" s="72">
        <f t="shared" si="264"/>
        <v>0</v>
      </c>
      <c r="AV479" s="72">
        <f t="shared" si="264"/>
        <v>0</v>
      </c>
      <c r="AW479" s="72">
        <f t="shared" si="264"/>
        <v>0</v>
      </c>
      <c r="AX479" s="72">
        <f t="shared" si="264"/>
        <v>0</v>
      </c>
      <c r="AY479" s="72">
        <f t="shared" si="264"/>
        <v>0</v>
      </c>
      <c r="AZ479" s="72">
        <f t="shared" si="264"/>
        <v>0</v>
      </c>
      <c r="BA479" s="72">
        <f t="shared" si="264"/>
        <v>0</v>
      </c>
      <c r="BB479" s="72">
        <f t="shared" si="264"/>
        <v>0</v>
      </c>
      <c r="BC479" s="72">
        <f t="shared" si="264"/>
        <v>0</v>
      </c>
      <c r="BD479" s="72">
        <f t="shared" si="264"/>
        <v>0</v>
      </c>
      <c r="BE479" s="72">
        <f t="shared" si="264"/>
        <v>0</v>
      </c>
      <c r="BF479" s="72">
        <f t="shared" si="264"/>
        <v>0</v>
      </c>
      <c r="BG479" s="72">
        <f t="shared" si="264"/>
        <v>0</v>
      </c>
      <c r="BH479" s="72">
        <f t="shared" si="264"/>
        <v>0</v>
      </c>
      <c r="BI479" s="72">
        <f t="shared" si="264"/>
        <v>0</v>
      </c>
      <c r="BJ479" s="72">
        <f t="shared" si="264"/>
        <v>0</v>
      </c>
      <c r="BK479" s="72">
        <f t="shared" si="264"/>
        <v>0</v>
      </c>
      <c r="BL479" s="72">
        <f t="shared" si="264"/>
        <v>0</v>
      </c>
      <c r="BM479" s="72">
        <f t="shared" si="264"/>
        <v>0</v>
      </c>
      <c r="BN479" s="72">
        <f t="shared" si="264"/>
        <v>0</v>
      </c>
      <c r="BO479" s="72">
        <f t="shared" si="264"/>
        <v>0</v>
      </c>
      <c r="BP479" s="72">
        <f t="shared" si="264"/>
        <v>0</v>
      </c>
      <c r="BQ479" s="72">
        <f t="shared" si="264"/>
        <v>0</v>
      </c>
      <c r="BR479" s="72">
        <f t="shared" si="264"/>
        <v>0</v>
      </c>
      <c r="BS479" s="72">
        <f t="shared" si="264"/>
        <v>0</v>
      </c>
      <c r="BT479" s="72">
        <f t="shared" si="264"/>
        <v>0</v>
      </c>
      <c r="BU479" s="72">
        <f t="shared" si="264"/>
        <v>0</v>
      </c>
      <c r="BV479" s="72">
        <f t="shared" si="264"/>
        <v>0</v>
      </c>
      <c r="BW479" s="72">
        <f t="shared" si="264"/>
        <v>0</v>
      </c>
      <c r="BX479" s="72">
        <f t="shared" ref="BX479:CV479" si="265">SUM(BX480:BX481)</f>
        <v>0</v>
      </c>
      <c r="BY479" s="72">
        <f t="shared" si="265"/>
        <v>0</v>
      </c>
      <c r="BZ479" s="72">
        <f t="shared" si="265"/>
        <v>0</v>
      </c>
      <c r="CA479" s="72">
        <f t="shared" si="265"/>
        <v>0</v>
      </c>
      <c r="CB479" s="72">
        <f t="shared" si="265"/>
        <v>0</v>
      </c>
      <c r="CC479" s="72">
        <f t="shared" si="265"/>
        <v>0</v>
      </c>
      <c r="CD479" s="72">
        <f t="shared" si="265"/>
        <v>0</v>
      </c>
      <c r="CE479" s="72">
        <f t="shared" si="265"/>
        <v>0</v>
      </c>
      <c r="CF479" s="72">
        <f t="shared" si="265"/>
        <v>0</v>
      </c>
      <c r="CG479" s="73">
        <f>SUM(CG480:CG481)</f>
        <v>0</v>
      </c>
      <c r="CH479" s="8"/>
      <c r="CI479" s="123"/>
      <c r="CJ479" s="20"/>
      <c r="CM479" s="51"/>
    </row>
    <row r="480" spans="1:91" ht="14.1" customHeight="1" x14ac:dyDescent="0.3">
      <c r="A480" s="52">
        <f t="shared" si="244"/>
        <v>480</v>
      </c>
      <c r="B480" s="69"/>
      <c r="C480" s="125"/>
      <c r="D480" s="125"/>
      <c r="E480" s="69"/>
      <c r="F480" s="74"/>
      <c r="G480" s="69" t="s">
        <v>37</v>
      </c>
      <c r="H480" s="119" t="s">
        <v>213</v>
      </c>
      <c r="I480" s="69"/>
      <c r="J480" s="59">
        <f t="shared" si="237"/>
        <v>0</v>
      </c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1"/>
      <c r="CH480" s="8"/>
      <c r="CI480" s="19"/>
      <c r="CJ480" s="20"/>
      <c r="CM480" s="51">
        <f>IF(J480&gt;0,1,0)</f>
        <v>0</v>
      </c>
    </row>
    <row r="481" spans="1:91" ht="14.1" customHeight="1" x14ac:dyDescent="0.3">
      <c r="A481" s="52">
        <f t="shared" si="244"/>
        <v>481</v>
      </c>
      <c r="B481" s="69"/>
      <c r="C481" s="125"/>
      <c r="D481" s="125"/>
      <c r="E481" s="69"/>
      <c r="F481" s="74"/>
      <c r="G481" s="69" t="s">
        <v>50</v>
      </c>
      <c r="H481" s="119" t="s">
        <v>214</v>
      </c>
      <c r="I481" s="69"/>
      <c r="J481" s="59">
        <f t="shared" si="237"/>
        <v>0</v>
      </c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1"/>
      <c r="CH481" s="8"/>
      <c r="CI481" s="19"/>
      <c r="CJ481" s="20"/>
      <c r="CM481" s="62">
        <v>1</v>
      </c>
    </row>
    <row r="482" spans="1:91" ht="14.1" customHeight="1" x14ac:dyDescent="0.3">
      <c r="A482" s="52">
        <f t="shared" si="244"/>
        <v>482</v>
      </c>
      <c r="B482" s="69"/>
      <c r="C482" s="125"/>
      <c r="D482" s="125"/>
      <c r="E482" s="69"/>
      <c r="F482" s="74" t="s">
        <v>47</v>
      </c>
      <c r="G482" s="119" t="s">
        <v>215</v>
      </c>
      <c r="H482" s="69"/>
      <c r="I482" s="69"/>
      <c r="J482" s="59">
        <f t="shared" si="237"/>
        <v>0</v>
      </c>
      <c r="K482" s="72">
        <f>SUM(K483:K484)</f>
        <v>0</v>
      </c>
      <c r="L482" s="72">
        <f t="shared" ref="L482:BW482" si="266">SUM(L483:L484)</f>
        <v>0</v>
      </c>
      <c r="M482" s="72">
        <f t="shared" si="266"/>
        <v>0</v>
      </c>
      <c r="N482" s="72">
        <f t="shared" si="266"/>
        <v>0</v>
      </c>
      <c r="O482" s="72">
        <f t="shared" si="266"/>
        <v>0</v>
      </c>
      <c r="P482" s="72">
        <f t="shared" si="266"/>
        <v>0</v>
      </c>
      <c r="Q482" s="72">
        <f t="shared" si="266"/>
        <v>0</v>
      </c>
      <c r="R482" s="72">
        <f t="shared" si="266"/>
        <v>0</v>
      </c>
      <c r="S482" s="72">
        <f t="shared" si="266"/>
        <v>0</v>
      </c>
      <c r="T482" s="72">
        <f t="shared" si="266"/>
        <v>0</v>
      </c>
      <c r="U482" s="72">
        <f t="shared" si="266"/>
        <v>0</v>
      </c>
      <c r="V482" s="72">
        <f t="shared" si="266"/>
        <v>0</v>
      </c>
      <c r="W482" s="72">
        <f t="shared" si="266"/>
        <v>0</v>
      </c>
      <c r="X482" s="72">
        <f t="shared" si="266"/>
        <v>0</v>
      </c>
      <c r="Y482" s="72">
        <f t="shared" si="266"/>
        <v>0</v>
      </c>
      <c r="Z482" s="72">
        <f t="shared" si="266"/>
        <v>0</v>
      </c>
      <c r="AA482" s="72">
        <f t="shared" si="266"/>
        <v>0</v>
      </c>
      <c r="AB482" s="72">
        <f t="shared" si="266"/>
        <v>0</v>
      </c>
      <c r="AC482" s="72">
        <f t="shared" si="266"/>
        <v>0</v>
      </c>
      <c r="AD482" s="72">
        <f t="shared" si="266"/>
        <v>0</v>
      </c>
      <c r="AE482" s="72">
        <f t="shared" si="266"/>
        <v>0</v>
      </c>
      <c r="AF482" s="72">
        <f t="shared" si="266"/>
        <v>0</v>
      </c>
      <c r="AG482" s="72">
        <f t="shared" si="266"/>
        <v>0</v>
      </c>
      <c r="AH482" s="72">
        <f t="shared" si="266"/>
        <v>0</v>
      </c>
      <c r="AI482" s="72">
        <f t="shared" si="266"/>
        <v>0</v>
      </c>
      <c r="AJ482" s="72">
        <f t="shared" si="266"/>
        <v>0</v>
      </c>
      <c r="AK482" s="72">
        <f t="shared" si="266"/>
        <v>0</v>
      </c>
      <c r="AL482" s="72">
        <f t="shared" si="266"/>
        <v>0</v>
      </c>
      <c r="AM482" s="72">
        <f t="shared" si="266"/>
        <v>0</v>
      </c>
      <c r="AN482" s="72">
        <f t="shared" si="266"/>
        <v>0</v>
      </c>
      <c r="AO482" s="72">
        <f t="shared" si="266"/>
        <v>0</v>
      </c>
      <c r="AP482" s="72">
        <f t="shared" si="266"/>
        <v>0</v>
      </c>
      <c r="AQ482" s="72">
        <f t="shared" si="266"/>
        <v>0</v>
      </c>
      <c r="AR482" s="72">
        <f t="shared" si="266"/>
        <v>0</v>
      </c>
      <c r="AS482" s="72">
        <f t="shared" si="266"/>
        <v>0</v>
      </c>
      <c r="AT482" s="72">
        <f t="shared" si="266"/>
        <v>0</v>
      </c>
      <c r="AU482" s="72">
        <f t="shared" si="266"/>
        <v>0</v>
      </c>
      <c r="AV482" s="72">
        <f t="shared" si="266"/>
        <v>0</v>
      </c>
      <c r="AW482" s="72">
        <f t="shared" si="266"/>
        <v>0</v>
      </c>
      <c r="AX482" s="72">
        <f t="shared" si="266"/>
        <v>0</v>
      </c>
      <c r="AY482" s="72">
        <f t="shared" si="266"/>
        <v>0</v>
      </c>
      <c r="AZ482" s="72">
        <f t="shared" si="266"/>
        <v>0</v>
      </c>
      <c r="BA482" s="72">
        <f t="shared" si="266"/>
        <v>0</v>
      </c>
      <c r="BB482" s="72">
        <f t="shared" si="266"/>
        <v>0</v>
      </c>
      <c r="BC482" s="72">
        <f t="shared" si="266"/>
        <v>0</v>
      </c>
      <c r="BD482" s="72">
        <f t="shared" si="266"/>
        <v>0</v>
      </c>
      <c r="BE482" s="72">
        <f t="shared" si="266"/>
        <v>0</v>
      </c>
      <c r="BF482" s="72">
        <f t="shared" si="266"/>
        <v>0</v>
      </c>
      <c r="BG482" s="72">
        <f t="shared" si="266"/>
        <v>0</v>
      </c>
      <c r="BH482" s="72">
        <f t="shared" si="266"/>
        <v>0</v>
      </c>
      <c r="BI482" s="72">
        <f t="shared" si="266"/>
        <v>0</v>
      </c>
      <c r="BJ482" s="72">
        <f t="shared" si="266"/>
        <v>0</v>
      </c>
      <c r="BK482" s="72">
        <f t="shared" si="266"/>
        <v>0</v>
      </c>
      <c r="BL482" s="72">
        <f t="shared" si="266"/>
        <v>0</v>
      </c>
      <c r="BM482" s="72">
        <f t="shared" si="266"/>
        <v>0</v>
      </c>
      <c r="BN482" s="72">
        <f t="shared" si="266"/>
        <v>0</v>
      </c>
      <c r="BO482" s="72">
        <f t="shared" si="266"/>
        <v>0</v>
      </c>
      <c r="BP482" s="72">
        <f t="shared" si="266"/>
        <v>0</v>
      </c>
      <c r="BQ482" s="72">
        <f t="shared" si="266"/>
        <v>0</v>
      </c>
      <c r="BR482" s="72">
        <f t="shared" si="266"/>
        <v>0</v>
      </c>
      <c r="BS482" s="72">
        <f t="shared" si="266"/>
        <v>0</v>
      </c>
      <c r="BT482" s="72">
        <f t="shared" si="266"/>
        <v>0</v>
      </c>
      <c r="BU482" s="72">
        <f t="shared" si="266"/>
        <v>0</v>
      </c>
      <c r="BV482" s="72">
        <f t="shared" si="266"/>
        <v>0</v>
      </c>
      <c r="BW482" s="72">
        <f t="shared" si="266"/>
        <v>0</v>
      </c>
      <c r="BX482" s="72">
        <f t="shared" ref="BX482:CV482" si="267">SUM(BX483:BX484)</f>
        <v>0</v>
      </c>
      <c r="BY482" s="72">
        <f t="shared" si="267"/>
        <v>0</v>
      </c>
      <c r="BZ482" s="72">
        <f t="shared" si="267"/>
        <v>0</v>
      </c>
      <c r="CA482" s="72">
        <f t="shared" si="267"/>
        <v>0</v>
      </c>
      <c r="CB482" s="72">
        <f t="shared" si="267"/>
        <v>0</v>
      </c>
      <c r="CC482" s="72">
        <f t="shared" si="267"/>
        <v>0</v>
      </c>
      <c r="CD482" s="72">
        <f t="shared" si="267"/>
        <v>0</v>
      </c>
      <c r="CE482" s="72">
        <f t="shared" si="267"/>
        <v>0</v>
      </c>
      <c r="CF482" s="72">
        <f t="shared" si="267"/>
        <v>0</v>
      </c>
      <c r="CG482" s="73">
        <f>SUM(CG483:CG484)</f>
        <v>0</v>
      </c>
      <c r="CH482" s="8"/>
      <c r="CI482" s="19"/>
      <c r="CJ482" s="20"/>
    </row>
    <row r="483" spans="1:91" ht="14.1" customHeight="1" x14ac:dyDescent="0.3">
      <c r="A483" s="52">
        <f t="shared" si="244"/>
        <v>483</v>
      </c>
      <c r="B483" s="69"/>
      <c r="C483" s="125"/>
      <c r="D483" s="125"/>
      <c r="E483" s="69"/>
      <c r="F483" s="74"/>
      <c r="G483" s="69" t="s">
        <v>37</v>
      </c>
      <c r="H483" s="69" t="s">
        <v>213</v>
      </c>
      <c r="I483" s="69"/>
      <c r="J483" s="59">
        <f t="shared" si="237"/>
        <v>0</v>
      </c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1"/>
      <c r="CH483" s="8"/>
      <c r="CI483" s="19"/>
      <c r="CJ483" s="20"/>
    </row>
    <row r="484" spans="1:91" ht="14.1" customHeight="1" x14ac:dyDescent="0.3">
      <c r="A484" s="52">
        <f t="shared" si="244"/>
        <v>484</v>
      </c>
      <c r="B484" s="69"/>
      <c r="C484" s="125"/>
      <c r="D484" s="125"/>
      <c r="E484" s="69"/>
      <c r="F484" s="74"/>
      <c r="G484" s="69" t="s">
        <v>50</v>
      </c>
      <c r="H484" s="69" t="s">
        <v>214</v>
      </c>
      <c r="I484" s="69"/>
      <c r="J484" s="59">
        <f t="shared" si="237"/>
        <v>0</v>
      </c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1"/>
      <c r="CH484" s="8"/>
      <c r="CI484" s="19"/>
      <c r="CJ484" s="20"/>
    </row>
    <row r="485" spans="1:91" ht="14.1" customHeight="1" x14ac:dyDescent="0.3">
      <c r="A485" s="52">
        <f t="shared" si="244"/>
        <v>485</v>
      </c>
      <c r="B485" s="74"/>
      <c r="C485" s="129"/>
      <c r="D485" s="129"/>
      <c r="E485" s="74"/>
      <c r="F485" s="74"/>
      <c r="G485" s="74"/>
      <c r="H485" s="74"/>
      <c r="I485" s="75"/>
      <c r="J485" s="76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8"/>
      <c r="CH485" s="8"/>
      <c r="CI485" s="19"/>
      <c r="CJ485" s="20"/>
    </row>
    <row r="486" spans="1:91" ht="14.1" customHeight="1" x14ac:dyDescent="0.3">
      <c r="A486" s="52">
        <f t="shared" si="244"/>
        <v>486</v>
      </c>
      <c r="B486" s="67"/>
      <c r="C486" s="53" t="s">
        <v>216</v>
      </c>
      <c r="D486" s="53" t="s">
        <v>217</v>
      </c>
      <c r="E486" s="53"/>
      <c r="F486" s="85"/>
      <c r="G486" s="67"/>
      <c r="H486" s="67"/>
      <c r="I486" s="67"/>
      <c r="J486" s="59">
        <f t="shared" si="237"/>
        <v>166884.5</v>
      </c>
      <c r="K486" s="60">
        <f>SUM(K487,K490)</f>
        <v>0</v>
      </c>
      <c r="L486" s="60">
        <f t="shared" ref="L486:BW486" si="268">SUM(L487,L490)</f>
        <v>0</v>
      </c>
      <c r="M486" s="60">
        <f t="shared" si="268"/>
        <v>83442.25</v>
      </c>
      <c r="N486" s="60">
        <f t="shared" si="268"/>
        <v>0</v>
      </c>
      <c r="O486" s="60">
        <f t="shared" si="268"/>
        <v>0</v>
      </c>
      <c r="P486" s="60">
        <f t="shared" si="268"/>
        <v>0</v>
      </c>
      <c r="Q486" s="60">
        <f t="shared" si="268"/>
        <v>83442.25</v>
      </c>
      <c r="R486" s="60">
        <f t="shared" si="268"/>
        <v>0</v>
      </c>
      <c r="S486" s="60">
        <f t="shared" si="268"/>
        <v>0</v>
      </c>
      <c r="T486" s="60">
        <f t="shared" si="268"/>
        <v>0</v>
      </c>
      <c r="U486" s="60">
        <f t="shared" si="268"/>
        <v>0</v>
      </c>
      <c r="V486" s="60">
        <f t="shared" si="268"/>
        <v>0</v>
      </c>
      <c r="W486" s="60">
        <f t="shared" si="268"/>
        <v>0</v>
      </c>
      <c r="X486" s="60">
        <f t="shared" si="268"/>
        <v>0</v>
      </c>
      <c r="Y486" s="60">
        <f t="shared" si="268"/>
        <v>0</v>
      </c>
      <c r="Z486" s="60">
        <f t="shared" si="268"/>
        <v>0</v>
      </c>
      <c r="AA486" s="60">
        <f t="shared" si="268"/>
        <v>0</v>
      </c>
      <c r="AB486" s="60">
        <f t="shared" si="268"/>
        <v>0</v>
      </c>
      <c r="AC486" s="60">
        <f t="shared" si="268"/>
        <v>0</v>
      </c>
      <c r="AD486" s="60">
        <f t="shared" si="268"/>
        <v>0</v>
      </c>
      <c r="AE486" s="60">
        <f t="shared" si="268"/>
        <v>0</v>
      </c>
      <c r="AF486" s="60">
        <f t="shared" si="268"/>
        <v>0</v>
      </c>
      <c r="AG486" s="60">
        <f t="shared" si="268"/>
        <v>0</v>
      </c>
      <c r="AH486" s="60">
        <f t="shared" si="268"/>
        <v>0</v>
      </c>
      <c r="AI486" s="60">
        <f t="shared" si="268"/>
        <v>0</v>
      </c>
      <c r="AJ486" s="60">
        <f t="shared" si="268"/>
        <v>0</v>
      </c>
      <c r="AK486" s="60">
        <f t="shared" si="268"/>
        <v>0</v>
      </c>
      <c r="AL486" s="60">
        <f t="shared" si="268"/>
        <v>0</v>
      </c>
      <c r="AM486" s="60">
        <f t="shared" si="268"/>
        <v>0</v>
      </c>
      <c r="AN486" s="60">
        <f t="shared" si="268"/>
        <v>0</v>
      </c>
      <c r="AO486" s="60">
        <f t="shared" si="268"/>
        <v>0</v>
      </c>
      <c r="AP486" s="60">
        <f t="shared" si="268"/>
        <v>0</v>
      </c>
      <c r="AQ486" s="60">
        <f t="shared" si="268"/>
        <v>0</v>
      </c>
      <c r="AR486" s="60">
        <f t="shared" si="268"/>
        <v>0</v>
      </c>
      <c r="AS486" s="60">
        <f t="shared" si="268"/>
        <v>0</v>
      </c>
      <c r="AT486" s="60">
        <f t="shared" si="268"/>
        <v>0</v>
      </c>
      <c r="AU486" s="60">
        <f t="shared" si="268"/>
        <v>0</v>
      </c>
      <c r="AV486" s="60">
        <f t="shared" si="268"/>
        <v>0</v>
      </c>
      <c r="AW486" s="60">
        <f t="shared" si="268"/>
        <v>0</v>
      </c>
      <c r="AX486" s="60">
        <f t="shared" si="268"/>
        <v>0</v>
      </c>
      <c r="AY486" s="60">
        <f t="shared" si="268"/>
        <v>0</v>
      </c>
      <c r="AZ486" s="60">
        <f t="shared" si="268"/>
        <v>0</v>
      </c>
      <c r="BA486" s="60">
        <f t="shared" si="268"/>
        <v>0</v>
      </c>
      <c r="BB486" s="60">
        <f t="shared" si="268"/>
        <v>0</v>
      </c>
      <c r="BC486" s="60">
        <f t="shared" si="268"/>
        <v>0</v>
      </c>
      <c r="BD486" s="60">
        <f t="shared" si="268"/>
        <v>0</v>
      </c>
      <c r="BE486" s="60">
        <f t="shared" si="268"/>
        <v>0</v>
      </c>
      <c r="BF486" s="60">
        <f t="shared" si="268"/>
        <v>0</v>
      </c>
      <c r="BG486" s="60">
        <f t="shared" si="268"/>
        <v>0</v>
      </c>
      <c r="BH486" s="60">
        <f t="shared" si="268"/>
        <v>0</v>
      </c>
      <c r="BI486" s="60">
        <f t="shared" si="268"/>
        <v>0</v>
      </c>
      <c r="BJ486" s="60">
        <f t="shared" si="268"/>
        <v>0</v>
      </c>
      <c r="BK486" s="60">
        <f t="shared" si="268"/>
        <v>0</v>
      </c>
      <c r="BL486" s="60">
        <f t="shared" si="268"/>
        <v>0</v>
      </c>
      <c r="BM486" s="60">
        <f t="shared" si="268"/>
        <v>0</v>
      </c>
      <c r="BN486" s="60">
        <f t="shared" si="268"/>
        <v>0</v>
      </c>
      <c r="BO486" s="60">
        <f t="shared" si="268"/>
        <v>0</v>
      </c>
      <c r="BP486" s="60">
        <f t="shared" si="268"/>
        <v>0</v>
      </c>
      <c r="BQ486" s="60">
        <f t="shared" si="268"/>
        <v>0</v>
      </c>
      <c r="BR486" s="60">
        <f t="shared" si="268"/>
        <v>0</v>
      </c>
      <c r="BS486" s="60">
        <f t="shared" si="268"/>
        <v>0</v>
      </c>
      <c r="BT486" s="60">
        <f t="shared" si="268"/>
        <v>0</v>
      </c>
      <c r="BU486" s="60">
        <f t="shared" si="268"/>
        <v>0</v>
      </c>
      <c r="BV486" s="60">
        <f t="shared" si="268"/>
        <v>0</v>
      </c>
      <c r="BW486" s="60">
        <f t="shared" si="268"/>
        <v>0</v>
      </c>
      <c r="BX486" s="60">
        <f t="shared" ref="BX486:CV486" si="269">SUM(BX487,BX490)</f>
        <v>0</v>
      </c>
      <c r="BY486" s="60">
        <f t="shared" si="269"/>
        <v>0</v>
      </c>
      <c r="BZ486" s="60">
        <f t="shared" si="269"/>
        <v>0</v>
      </c>
      <c r="CA486" s="60">
        <f t="shared" si="269"/>
        <v>0</v>
      </c>
      <c r="CB486" s="60">
        <f t="shared" si="269"/>
        <v>0</v>
      </c>
      <c r="CC486" s="60">
        <f t="shared" si="269"/>
        <v>0</v>
      </c>
      <c r="CD486" s="60">
        <f t="shared" si="269"/>
        <v>0</v>
      </c>
      <c r="CE486" s="60">
        <f t="shared" si="269"/>
        <v>0</v>
      </c>
      <c r="CF486" s="60">
        <f t="shared" si="269"/>
        <v>0</v>
      </c>
      <c r="CG486" s="61">
        <f>SUM(CG487,CG490)</f>
        <v>0</v>
      </c>
      <c r="CH486" s="8"/>
      <c r="CI486" s="19"/>
      <c r="CJ486" s="20"/>
    </row>
    <row r="487" spans="1:91" ht="14.1" customHeight="1" x14ac:dyDescent="0.3">
      <c r="A487" s="52">
        <f t="shared" si="244"/>
        <v>487</v>
      </c>
      <c r="B487" s="69"/>
      <c r="C487" s="125"/>
      <c r="D487" s="126" t="s">
        <v>184</v>
      </c>
      <c r="E487" s="92" t="s">
        <v>14</v>
      </c>
      <c r="F487" s="74"/>
      <c r="G487" s="69"/>
      <c r="H487" s="69"/>
      <c r="I487" s="69"/>
      <c r="J487" s="59">
        <f t="shared" si="237"/>
        <v>166884.5</v>
      </c>
      <c r="K487" s="72">
        <f>SUM(K488:K489)</f>
        <v>0</v>
      </c>
      <c r="L487" s="72">
        <f t="shared" ref="L487:BW487" si="270">SUM(L488:L489)</f>
        <v>0</v>
      </c>
      <c r="M487" s="72">
        <f t="shared" si="270"/>
        <v>83442.25</v>
      </c>
      <c r="N487" s="72">
        <f t="shared" si="270"/>
        <v>0</v>
      </c>
      <c r="O487" s="72">
        <f t="shared" si="270"/>
        <v>0</v>
      </c>
      <c r="P487" s="72">
        <f t="shared" si="270"/>
        <v>0</v>
      </c>
      <c r="Q487" s="72">
        <f t="shared" si="270"/>
        <v>83442.25</v>
      </c>
      <c r="R487" s="72">
        <f t="shared" si="270"/>
        <v>0</v>
      </c>
      <c r="S487" s="72">
        <f t="shared" si="270"/>
        <v>0</v>
      </c>
      <c r="T487" s="72">
        <f t="shared" si="270"/>
        <v>0</v>
      </c>
      <c r="U487" s="72">
        <f t="shared" si="270"/>
        <v>0</v>
      </c>
      <c r="V487" s="72">
        <f t="shared" si="270"/>
        <v>0</v>
      </c>
      <c r="W487" s="72">
        <f t="shared" si="270"/>
        <v>0</v>
      </c>
      <c r="X487" s="72">
        <f t="shared" si="270"/>
        <v>0</v>
      </c>
      <c r="Y487" s="72">
        <f t="shared" si="270"/>
        <v>0</v>
      </c>
      <c r="Z487" s="72">
        <f t="shared" si="270"/>
        <v>0</v>
      </c>
      <c r="AA487" s="72">
        <f t="shared" si="270"/>
        <v>0</v>
      </c>
      <c r="AB487" s="72">
        <f t="shared" si="270"/>
        <v>0</v>
      </c>
      <c r="AC487" s="72">
        <f t="shared" si="270"/>
        <v>0</v>
      </c>
      <c r="AD487" s="72">
        <f t="shared" si="270"/>
        <v>0</v>
      </c>
      <c r="AE487" s="72">
        <f t="shared" si="270"/>
        <v>0</v>
      </c>
      <c r="AF487" s="72">
        <f t="shared" si="270"/>
        <v>0</v>
      </c>
      <c r="AG487" s="72">
        <f t="shared" si="270"/>
        <v>0</v>
      </c>
      <c r="AH487" s="72">
        <f t="shared" si="270"/>
        <v>0</v>
      </c>
      <c r="AI487" s="72">
        <f t="shared" si="270"/>
        <v>0</v>
      </c>
      <c r="AJ487" s="72">
        <f t="shared" si="270"/>
        <v>0</v>
      </c>
      <c r="AK487" s="72">
        <f t="shared" si="270"/>
        <v>0</v>
      </c>
      <c r="AL487" s="72">
        <f t="shared" si="270"/>
        <v>0</v>
      </c>
      <c r="AM487" s="72">
        <f t="shared" si="270"/>
        <v>0</v>
      </c>
      <c r="AN487" s="72">
        <f t="shared" si="270"/>
        <v>0</v>
      </c>
      <c r="AO487" s="72">
        <f t="shared" si="270"/>
        <v>0</v>
      </c>
      <c r="AP487" s="72">
        <f t="shared" si="270"/>
        <v>0</v>
      </c>
      <c r="AQ487" s="72">
        <f t="shared" si="270"/>
        <v>0</v>
      </c>
      <c r="AR487" s="72">
        <f t="shared" si="270"/>
        <v>0</v>
      </c>
      <c r="AS487" s="72">
        <f t="shared" si="270"/>
        <v>0</v>
      </c>
      <c r="AT487" s="72">
        <f t="shared" si="270"/>
        <v>0</v>
      </c>
      <c r="AU487" s="72">
        <f t="shared" si="270"/>
        <v>0</v>
      </c>
      <c r="AV487" s="72">
        <f t="shared" si="270"/>
        <v>0</v>
      </c>
      <c r="AW487" s="72">
        <f t="shared" si="270"/>
        <v>0</v>
      </c>
      <c r="AX487" s="72">
        <f t="shared" si="270"/>
        <v>0</v>
      </c>
      <c r="AY487" s="72">
        <f t="shared" si="270"/>
        <v>0</v>
      </c>
      <c r="AZ487" s="72">
        <f t="shared" si="270"/>
        <v>0</v>
      </c>
      <c r="BA487" s="72">
        <f t="shared" si="270"/>
        <v>0</v>
      </c>
      <c r="BB487" s="72">
        <f t="shared" si="270"/>
        <v>0</v>
      </c>
      <c r="BC487" s="72">
        <f t="shared" si="270"/>
        <v>0</v>
      </c>
      <c r="BD487" s="72">
        <f t="shared" si="270"/>
        <v>0</v>
      </c>
      <c r="BE487" s="72">
        <f t="shared" si="270"/>
        <v>0</v>
      </c>
      <c r="BF487" s="72">
        <f t="shared" si="270"/>
        <v>0</v>
      </c>
      <c r="BG487" s="72">
        <f t="shared" si="270"/>
        <v>0</v>
      </c>
      <c r="BH487" s="72">
        <f t="shared" si="270"/>
        <v>0</v>
      </c>
      <c r="BI487" s="72">
        <f t="shared" si="270"/>
        <v>0</v>
      </c>
      <c r="BJ487" s="72">
        <f t="shared" si="270"/>
        <v>0</v>
      </c>
      <c r="BK487" s="72">
        <f t="shared" si="270"/>
        <v>0</v>
      </c>
      <c r="BL487" s="72">
        <f t="shared" si="270"/>
        <v>0</v>
      </c>
      <c r="BM487" s="72">
        <f t="shared" si="270"/>
        <v>0</v>
      </c>
      <c r="BN487" s="72">
        <f t="shared" si="270"/>
        <v>0</v>
      </c>
      <c r="BO487" s="72">
        <f t="shared" si="270"/>
        <v>0</v>
      </c>
      <c r="BP487" s="72">
        <f t="shared" si="270"/>
        <v>0</v>
      </c>
      <c r="BQ487" s="72">
        <f t="shared" si="270"/>
        <v>0</v>
      </c>
      <c r="BR487" s="72">
        <f t="shared" si="270"/>
        <v>0</v>
      </c>
      <c r="BS487" s="72">
        <f t="shared" si="270"/>
        <v>0</v>
      </c>
      <c r="BT487" s="72">
        <f t="shared" si="270"/>
        <v>0</v>
      </c>
      <c r="BU487" s="72">
        <f t="shared" si="270"/>
        <v>0</v>
      </c>
      <c r="BV487" s="72">
        <f t="shared" si="270"/>
        <v>0</v>
      </c>
      <c r="BW487" s="72">
        <f t="shared" si="270"/>
        <v>0</v>
      </c>
      <c r="BX487" s="72">
        <f t="shared" ref="BX487:CV487" si="271">SUM(BX488:BX489)</f>
        <v>0</v>
      </c>
      <c r="BY487" s="72">
        <f t="shared" si="271"/>
        <v>0</v>
      </c>
      <c r="BZ487" s="72">
        <f t="shared" si="271"/>
        <v>0</v>
      </c>
      <c r="CA487" s="72">
        <f t="shared" si="271"/>
        <v>0</v>
      </c>
      <c r="CB487" s="72">
        <f t="shared" si="271"/>
        <v>0</v>
      </c>
      <c r="CC487" s="72">
        <f t="shared" si="271"/>
        <v>0</v>
      </c>
      <c r="CD487" s="72">
        <f t="shared" si="271"/>
        <v>0</v>
      </c>
      <c r="CE487" s="72">
        <f t="shared" si="271"/>
        <v>0</v>
      </c>
      <c r="CF487" s="72">
        <f t="shared" si="271"/>
        <v>0</v>
      </c>
      <c r="CG487" s="73">
        <f>SUM(CG488:CG489)</f>
        <v>0</v>
      </c>
      <c r="CH487" s="8"/>
      <c r="CI487" s="19"/>
      <c r="CJ487" s="20"/>
    </row>
    <row r="488" spans="1:91" ht="14.1" customHeight="1" x14ac:dyDescent="0.3">
      <c r="A488" s="52">
        <f t="shared" si="244"/>
        <v>488</v>
      </c>
      <c r="B488" s="69"/>
      <c r="C488" s="125"/>
      <c r="D488" s="125"/>
      <c r="E488" s="74" t="s">
        <v>15</v>
      </c>
      <c r="F488" s="119" t="s">
        <v>218</v>
      </c>
      <c r="G488" s="69"/>
      <c r="H488" s="69"/>
      <c r="I488" s="69"/>
      <c r="J488" s="59">
        <f t="shared" si="237"/>
        <v>166884.5</v>
      </c>
      <c r="K488" s="70"/>
      <c r="L488" s="70"/>
      <c r="M488" s="70">
        <v>83442.25</v>
      </c>
      <c r="N488" s="70"/>
      <c r="O488" s="70"/>
      <c r="P488" s="70"/>
      <c r="Q488" s="70">
        <v>83442.25</v>
      </c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1"/>
      <c r="CH488" s="8"/>
      <c r="CI488" s="19"/>
      <c r="CJ488" s="20"/>
    </row>
    <row r="489" spans="1:91" ht="14.1" customHeight="1" x14ac:dyDescent="0.3">
      <c r="A489" s="52">
        <f t="shared" si="244"/>
        <v>489</v>
      </c>
      <c r="B489" s="69"/>
      <c r="C489" s="125"/>
      <c r="D489" s="125"/>
      <c r="E489" s="74" t="s">
        <v>17</v>
      </c>
      <c r="F489" s="119" t="s">
        <v>219</v>
      </c>
      <c r="G489" s="69"/>
      <c r="H489" s="69"/>
      <c r="I489" s="69"/>
      <c r="J489" s="59">
        <f t="shared" si="237"/>
        <v>0</v>
      </c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1"/>
      <c r="CH489" s="8"/>
      <c r="CI489" s="19"/>
    </row>
    <row r="490" spans="1:91" ht="14.1" customHeight="1" x14ac:dyDescent="0.3">
      <c r="A490" s="52">
        <f t="shared" si="244"/>
        <v>490</v>
      </c>
      <c r="B490" s="69"/>
      <c r="C490" s="125"/>
      <c r="D490" s="126" t="s">
        <v>195</v>
      </c>
      <c r="E490" s="92" t="s">
        <v>30</v>
      </c>
      <c r="F490" s="74"/>
      <c r="G490" s="69"/>
      <c r="H490" s="69"/>
      <c r="I490" s="69"/>
      <c r="J490" s="59">
        <f t="shared" si="237"/>
        <v>0</v>
      </c>
      <c r="K490" s="72">
        <f>SUM(K491:K492)</f>
        <v>0</v>
      </c>
      <c r="L490" s="72">
        <f t="shared" ref="L490:BW490" si="272">SUM(L491:L492)</f>
        <v>0</v>
      </c>
      <c r="M490" s="72">
        <f t="shared" si="272"/>
        <v>0</v>
      </c>
      <c r="N490" s="72">
        <f t="shared" si="272"/>
        <v>0</v>
      </c>
      <c r="O490" s="72">
        <f t="shared" si="272"/>
        <v>0</v>
      </c>
      <c r="P490" s="72">
        <f t="shared" si="272"/>
        <v>0</v>
      </c>
      <c r="Q490" s="72">
        <f t="shared" si="272"/>
        <v>0</v>
      </c>
      <c r="R490" s="72">
        <f t="shared" si="272"/>
        <v>0</v>
      </c>
      <c r="S490" s="72">
        <f t="shared" si="272"/>
        <v>0</v>
      </c>
      <c r="T490" s="72">
        <f t="shared" si="272"/>
        <v>0</v>
      </c>
      <c r="U490" s="72">
        <f t="shared" si="272"/>
        <v>0</v>
      </c>
      <c r="V490" s="72">
        <f t="shared" si="272"/>
        <v>0</v>
      </c>
      <c r="W490" s="72">
        <f t="shared" si="272"/>
        <v>0</v>
      </c>
      <c r="X490" s="72">
        <f t="shared" si="272"/>
        <v>0</v>
      </c>
      <c r="Y490" s="72">
        <f t="shared" si="272"/>
        <v>0</v>
      </c>
      <c r="Z490" s="72">
        <f t="shared" si="272"/>
        <v>0</v>
      </c>
      <c r="AA490" s="72">
        <f t="shared" si="272"/>
        <v>0</v>
      </c>
      <c r="AB490" s="72">
        <f t="shared" si="272"/>
        <v>0</v>
      </c>
      <c r="AC490" s="72">
        <f t="shared" si="272"/>
        <v>0</v>
      </c>
      <c r="AD490" s="72">
        <f t="shared" si="272"/>
        <v>0</v>
      </c>
      <c r="AE490" s="72">
        <f t="shared" si="272"/>
        <v>0</v>
      </c>
      <c r="AF490" s="72">
        <f t="shared" si="272"/>
        <v>0</v>
      </c>
      <c r="AG490" s="72">
        <f t="shared" si="272"/>
        <v>0</v>
      </c>
      <c r="AH490" s="72">
        <f t="shared" si="272"/>
        <v>0</v>
      </c>
      <c r="AI490" s="72">
        <f t="shared" si="272"/>
        <v>0</v>
      </c>
      <c r="AJ490" s="72">
        <f t="shared" si="272"/>
        <v>0</v>
      </c>
      <c r="AK490" s="72">
        <f t="shared" si="272"/>
        <v>0</v>
      </c>
      <c r="AL490" s="72">
        <f t="shared" si="272"/>
        <v>0</v>
      </c>
      <c r="AM490" s="72">
        <f t="shared" si="272"/>
        <v>0</v>
      </c>
      <c r="AN490" s="72">
        <f t="shared" si="272"/>
        <v>0</v>
      </c>
      <c r="AO490" s="72">
        <f t="shared" si="272"/>
        <v>0</v>
      </c>
      <c r="AP490" s="72">
        <f t="shared" si="272"/>
        <v>0</v>
      </c>
      <c r="AQ490" s="72">
        <f t="shared" si="272"/>
        <v>0</v>
      </c>
      <c r="AR490" s="72">
        <f t="shared" si="272"/>
        <v>0</v>
      </c>
      <c r="AS490" s="72">
        <f t="shared" si="272"/>
        <v>0</v>
      </c>
      <c r="AT490" s="72">
        <f t="shared" si="272"/>
        <v>0</v>
      </c>
      <c r="AU490" s="72">
        <f t="shared" si="272"/>
        <v>0</v>
      </c>
      <c r="AV490" s="72">
        <f t="shared" si="272"/>
        <v>0</v>
      </c>
      <c r="AW490" s="72">
        <f t="shared" si="272"/>
        <v>0</v>
      </c>
      <c r="AX490" s="72">
        <f t="shared" si="272"/>
        <v>0</v>
      </c>
      <c r="AY490" s="72">
        <f t="shared" si="272"/>
        <v>0</v>
      </c>
      <c r="AZ490" s="72">
        <f t="shared" si="272"/>
        <v>0</v>
      </c>
      <c r="BA490" s="72">
        <f t="shared" si="272"/>
        <v>0</v>
      </c>
      <c r="BB490" s="72">
        <f t="shared" si="272"/>
        <v>0</v>
      </c>
      <c r="BC490" s="72">
        <f t="shared" si="272"/>
        <v>0</v>
      </c>
      <c r="BD490" s="72">
        <f t="shared" si="272"/>
        <v>0</v>
      </c>
      <c r="BE490" s="72">
        <f t="shared" si="272"/>
        <v>0</v>
      </c>
      <c r="BF490" s="72">
        <f t="shared" si="272"/>
        <v>0</v>
      </c>
      <c r="BG490" s="72">
        <f t="shared" si="272"/>
        <v>0</v>
      </c>
      <c r="BH490" s="72">
        <f t="shared" si="272"/>
        <v>0</v>
      </c>
      <c r="BI490" s="72">
        <f t="shared" si="272"/>
        <v>0</v>
      </c>
      <c r="BJ490" s="72">
        <f t="shared" si="272"/>
        <v>0</v>
      </c>
      <c r="BK490" s="72">
        <f t="shared" si="272"/>
        <v>0</v>
      </c>
      <c r="BL490" s="72">
        <f t="shared" si="272"/>
        <v>0</v>
      </c>
      <c r="BM490" s="72">
        <f t="shared" si="272"/>
        <v>0</v>
      </c>
      <c r="BN490" s="72">
        <f t="shared" si="272"/>
        <v>0</v>
      </c>
      <c r="BO490" s="72">
        <f t="shared" si="272"/>
        <v>0</v>
      </c>
      <c r="BP490" s="72">
        <f t="shared" si="272"/>
        <v>0</v>
      </c>
      <c r="BQ490" s="72">
        <f t="shared" si="272"/>
        <v>0</v>
      </c>
      <c r="BR490" s="72">
        <f t="shared" si="272"/>
        <v>0</v>
      </c>
      <c r="BS490" s="72">
        <f t="shared" si="272"/>
        <v>0</v>
      </c>
      <c r="BT490" s="72">
        <f t="shared" si="272"/>
        <v>0</v>
      </c>
      <c r="BU490" s="72">
        <f t="shared" si="272"/>
        <v>0</v>
      </c>
      <c r="BV490" s="72">
        <f t="shared" si="272"/>
        <v>0</v>
      </c>
      <c r="BW490" s="72">
        <f t="shared" si="272"/>
        <v>0</v>
      </c>
      <c r="BX490" s="72">
        <f t="shared" ref="BX490:CV490" si="273">SUM(BX491:BX492)</f>
        <v>0</v>
      </c>
      <c r="BY490" s="72">
        <f t="shared" si="273"/>
        <v>0</v>
      </c>
      <c r="BZ490" s="72">
        <f t="shared" si="273"/>
        <v>0</v>
      </c>
      <c r="CA490" s="72">
        <f t="shared" si="273"/>
        <v>0</v>
      </c>
      <c r="CB490" s="72">
        <f t="shared" si="273"/>
        <v>0</v>
      </c>
      <c r="CC490" s="72">
        <f t="shared" si="273"/>
        <v>0</v>
      </c>
      <c r="CD490" s="72">
        <f t="shared" si="273"/>
        <v>0</v>
      </c>
      <c r="CE490" s="72">
        <f t="shared" si="273"/>
        <v>0</v>
      </c>
      <c r="CF490" s="72">
        <f t="shared" si="273"/>
        <v>0</v>
      </c>
      <c r="CG490" s="73">
        <f>SUM(CG491:CG492)</f>
        <v>0</v>
      </c>
      <c r="CH490" s="8"/>
      <c r="CI490" s="19"/>
    </row>
    <row r="491" spans="1:91" ht="14.1" customHeight="1" x14ac:dyDescent="0.3">
      <c r="A491" s="52">
        <f t="shared" si="244"/>
        <v>491</v>
      </c>
      <c r="B491" s="69"/>
      <c r="C491" s="125"/>
      <c r="D491" s="125"/>
      <c r="E491" s="74" t="s">
        <v>15</v>
      </c>
      <c r="F491" s="119" t="s">
        <v>218</v>
      </c>
      <c r="G491" s="69"/>
      <c r="H491" s="69"/>
      <c r="I491" s="69"/>
      <c r="J491" s="59">
        <f t="shared" si="237"/>
        <v>0</v>
      </c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1"/>
      <c r="CH491" s="8"/>
      <c r="CI491" s="19"/>
    </row>
    <row r="492" spans="1:91" ht="14.1" customHeight="1" x14ac:dyDescent="0.3">
      <c r="A492" s="52">
        <f t="shared" si="244"/>
        <v>492</v>
      </c>
      <c r="B492" s="69"/>
      <c r="C492" s="125"/>
      <c r="D492" s="125"/>
      <c r="E492" s="74" t="s">
        <v>17</v>
      </c>
      <c r="F492" s="119" t="s">
        <v>219</v>
      </c>
      <c r="G492" s="69"/>
      <c r="H492" s="69"/>
      <c r="I492" s="69"/>
      <c r="J492" s="59">
        <f t="shared" si="237"/>
        <v>0</v>
      </c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1"/>
      <c r="CH492" s="130"/>
      <c r="CI492" s="131"/>
    </row>
    <row r="493" spans="1:91" ht="14.1" customHeight="1" x14ac:dyDescent="0.3">
      <c r="A493" s="52">
        <f t="shared" si="244"/>
        <v>493</v>
      </c>
      <c r="B493" s="69"/>
      <c r="C493" s="125"/>
      <c r="D493" s="125"/>
      <c r="E493" s="74"/>
      <c r="F493" s="119"/>
      <c r="G493" s="69"/>
      <c r="H493" s="69"/>
      <c r="I493" s="69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3"/>
      <c r="CH493" s="130"/>
      <c r="CI493" s="130"/>
    </row>
    <row r="494" spans="1:91" ht="14.1" customHeight="1" x14ac:dyDescent="0.25">
      <c r="A494" s="52">
        <f t="shared" si="244"/>
        <v>494</v>
      </c>
      <c r="B494" s="53"/>
      <c r="C494" s="53" t="s">
        <v>220</v>
      </c>
      <c r="D494" s="53" t="s">
        <v>221</v>
      </c>
      <c r="E494" s="53"/>
      <c r="F494" s="119"/>
      <c r="G494" s="69"/>
      <c r="H494" s="69"/>
      <c r="I494" s="69"/>
      <c r="J494" s="59">
        <f t="shared" si="237"/>
        <v>0</v>
      </c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/>
      <c r="AF494" s="132"/>
      <c r="AG494" s="132"/>
      <c r="AH494" s="132"/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3"/>
      <c r="CH494" s="130"/>
      <c r="CI494" s="130"/>
    </row>
    <row r="495" spans="1:91" ht="14.1" customHeight="1" x14ac:dyDescent="0.2">
      <c r="A495" s="134">
        <f t="shared" si="244"/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1"/>
      <c r="CH495" s="130"/>
      <c r="CI495" s="130"/>
    </row>
    <row r="496" spans="1:91" ht="14.1" customHeight="1" x14ac:dyDescent="0.2">
      <c r="A496" s="142"/>
      <c r="B496" s="143"/>
      <c r="C496" s="143"/>
      <c r="D496" s="143"/>
      <c r="E496" s="143"/>
      <c r="F496" s="143"/>
      <c r="G496" s="143"/>
      <c r="H496" s="143"/>
      <c r="I496" s="143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5"/>
      <c r="CH496" s="130"/>
      <c r="CI496" s="130"/>
    </row>
    <row r="497" spans="1:87" ht="14.1" customHeight="1" x14ac:dyDescent="0.2">
      <c r="A497" s="142"/>
      <c r="B497" s="143"/>
      <c r="C497" s="143"/>
      <c r="D497" s="143"/>
      <c r="E497" s="143"/>
      <c r="F497" s="143"/>
      <c r="G497" s="143"/>
      <c r="H497" s="143"/>
      <c r="I497" s="143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5"/>
      <c r="CH497" s="130"/>
      <c r="CI497" s="130"/>
    </row>
    <row r="498" spans="1:87" ht="14.1" customHeight="1" x14ac:dyDescent="0.2">
      <c r="A498" s="142"/>
      <c r="B498" s="143"/>
      <c r="C498" s="143"/>
      <c r="D498" s="143"/>
      <c r="E498" s="143"/>
      <c r="F498" s="143"/>
      <c r="G498" s="143"/>
      <c r="H498" s="143"/>
      <c r="I498" s="143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5"/>
      <c r="CH498" s="130"/>
      <c r="CI498" s="130"/>
    </row>
    <row r="499" spans="1:87" ht="14.1" customHeight="1" x14ac:dyDescent="0.2">
      <c r="A499" s="146"/>
      <c r="B499" s="3"/>
      <c r="C499" s="3"/>
      <c r="D499" s="3"/>
      <c r="E499" s="3"/>
      <c r="F499" s="3"/>
      <c r="G499" s="3"/>
      <c r="H499" s="3"/>
      <c r="I499" s="3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30"/>
      <c r="CI499" s="130"/>
    </row>
    <row r="500" spans="1:87" ht="14.1" hidden="1" customHeight="1" x14ac:dyDescent="0.2">
      <c r="A500" s="142"/>
      <c r="B500" s="147">
        <v>2</v>
      </c>
      <c r="C500" s="147">
        <f>B500+1</f>
        <v>3</v>
      </c>
      <c r="D500" s="147">
        <f t="shared" ref="D500:BO500" si="274">C500+1</f>
        <v>4</v>
      </c>
      <c r="E500" s="147">
        <f t="shared" si="274"/>
        <v>5</v>
      </c>
      <c r="F500" s="147">
        <f t="shared" si="274"/>
        <v>6</v>
      </c>
      <c r="G500" s="147">
        <f t="shared" si="274"/>
        <v>7</v>
      </c>
      <c r="H500" s="147">
        <f t="shared" si="274"/>
        <v>8</v>
      </c>
      <c r="I500" s="147">
        <f t="shared" si="274"/>
        <v>9</v>
      </c>
      <c r="J500" s="147">
        <f t="shared" si="274"/>
        <v>10</v>
      </c>
      <c r="K500" s="147">
        <f t="shared" si="274"/>
        <v>11</v>
      </c>
      <c r="L500" s="147">
        <f t="shared" si="274"/>
        <v>12</v>
      </c>
      <c r="M500" s="147">
        <f t="shared" si="274"/>
        <v>13</v>
      </c>
      <c r="N500" s="147">
        <f t="shared" si="274"/>
        <v>14</v>
      </c>
      <c r="O500" s="147">
        <f t="shared" si="274"/>
        <v>15</v>
      </c>
      <c r="P500" s="147">
        <f t="shared" si="274"/>
        <v>16</v>
      </c>
      <c r="Q500" s="147">
        <f t="shared" si="274"/>
        <v>17</v>
      </c>
      <c r="R500" s="147">
        <f t="shared" si="274"/>
        <v>18</v>
      </c>
      <c r="S500" s="147">
        <f t="shared" si="274"/>
        <v>19</v>
      </c>
      <c r="T500" s="147">
        <f t="shared" si="274"/>
        <v>20</v>
      </c>
      <c r="U500" s="147">
        <f t="shared" si="274"/>
        <v>21</v>
      </c>
      <c r="V500" s="147">
        <f t="shared" si="274"/>
        <v>22</v>
      </c>
      <c r="W500" s="147">
        <f t="shared" si="274"/>
        <v>23</v>
      </c>
      <c r="X500" s="147">
        <f t="shared" si="274"/>
        <v>24</v>
      </c>
      <c r="Y500" s="147">
        <f t="shared" si="274"/>
        <v>25</v>
      </c>
      <c r="Z500" s="147">
        <f t="shared" si="274"/>
        <v>26</v>
      </c>
      <c r="AA500" s="147">
        <f t="shared" si="274"/>
        <v>27</v>
      </c>
      <c r="AB500" s="147">
        <f t="shared" si="274"/>
        <v>28</v>
      </c>
      <c r="AC500" s="147">
        <f t="shared" si="274"/>
        <v>29</v>
      </c>
      <c r="AD500" s="147">
        <f t="shared" si="274"/>
        <v>30</v>
      </c>
      <c r="AE500" s="147">
        <f t="shared" si="274"/>
        <v>31</v>
      </c>
      <c r="AF500" s="147">
        <f t="shared" si="274"/>
        <v>32</v>
      </c>
      <c r="AG500" s="147">
        <f t="shared" si="274"/>
        <v>33</v>
      </c>
      <c r="AH500" s="147">
        <f t="shared" si="274"/>
        <v>34</v>
      </c>
      <c r="AI500" s="147">
        <f t="shared" si="274"/>
        <v>35</v>
      </c>
      <c r="AJ500" s="147">
        <f t="shared" si="274"/>
        <v>36</v>
      </c>
      <c r="AK500" s="147">
        <f t="shared" si="274"/>
        <v>37</v>
      </c>
      <c r="AL500" s="147">
        <f t="shared" si="274"/>
        <v>38</v>
      </c>
      <c r="AM500" s="147">
        <f t="shared" si="274"/>
        <v>39</v>
      </c>
      <c r="AN500" s="147">
        <f t="shared" si="274"/>
        <v>40</v>
      </c>
      <c r="AO500" s="147">
        <f t="shared" si="274"/>
        <v>41</v>
      </c>
      <c r="AP500" s="147">
        <f t="shared" si="274"/>
        <v>42</v>
      </c>
      <c r="AQ500" s="147">
        <f t="shared" si="274"/>
        <v>43</v>
      </c>
      <c r="AR500" s="147">
        <f t="shared" si="274"/>
        <v>44</v>
      </c>
      <c r="AS500" s="147">
        <f t="shared" si="274"/>
        <v>45</v>
      </c>
      <c r="AT500" s="147">
        <f t="shared" si="274"/>
        <v>46</v>
      </c>
      <c r="AU500" s="147">
        <f t="shared" si="274"/>
        <v>47</v>
      </c>
      <c r="AV500" s="147">
        <f t="shared" si="274"/>
        <v>48</v>
      </c>
      <c r="AW500" s="147">
        <f t="shared" si="274"/>
        <v>49</v>
      </c>
      <c r="AX500" s="147">
        <f t="shared" si="274"/>
        <v>50</v>
      </c>
      <c r="AY500" s="147">
        <f t="shared" si="274"/>
        <v>51</v>
      </c>
      <c r="AZ500" s="147">
        <f t="shared" si="274"/>
        <v>52</v>
      </c>
      <c r="BA500" s="147">
        <f t="shared" si="274"/>
        <v>53</v>
      </c>
      <c r="BB500" s="147">
        <f t="shared" si="274"/>
        <v>54</v>
      </c>
      <c r="BC500" s="147">
        <f t="shared" si="274"/>
        <v>55</v>
      </c>
      <c r="BD500" s="147">
        <f t="shared" si="274"/>
        <v>56</v>
      </c>
      <c r="BE500" s="147">
        <f t="shared" si="274"/>
        <v>57</v>
      </c>
      <c r="BF500" s="147">
        <f t="shared" si="274"/>
        <v>58</v>
      </c>
      <c r="BG500" s="147">
        <f t="shared" si="274"/>
        <v>59</v>
      </c>
      <c r="BH500" s="147">
        <f t="shared" si="274"/>
        <v>60</v>
      </c>
      <c r="BI500" s="147">
        <f t="shared" si="274"/>
        <v>61</v>
      </c>
      <c r="BJ500" s="147">
        <f t="shared" si="274"/>
        <v>62</v>
      </c>
      <c r="BK500" s="147">
        <f t="shared" si="274"/>
        <v>63</v>
      </c>
      <c r="BL500" s="147">
        <f t="shared" si="274"/>
        <v>64</v>
      </c>
      <c r="BM500" s="147">
        <f t="shared" si="274"/>
        <v>65</v>
      </c>
      <c r="BN500" s="147">
        <f t="shared" si="274"/>
        <v>66</v>
      </c>
      <c r="BO500" s="147">
        <f t="shared" si="274"/>
        <v>67</v>
      </c>
      <c r="BP500" s="147">
        <f t="shared" ref="BP500:CF500" si="275">BO500+1</f>
        <v>68</v>
      </c>
      <c r="BQ500" s="147">
        <f t="shared" si="275"/>
        <v>69</v>
      </c>
      <c r="BR500" s="147">
        <f t="shared" si="275"/>
        <v>70</v>
      </c>
      <c r="BS500" s="147">
        <f t="shared" si="275"/>
        <v>71</v>
      </c>
      <c r="BT500" s="147">
        <f t="shared" si="275"/>
        <v>72</v>
      </c>
      <c r="BU500" s="147">
        <f t="shared" si="275"/>
        <v>73</v>
      </c>
      <c r="BV500" s="147">
        <f t="shared" si="275"/>
        <v>74</v>
      </c>
      <c r="BW500" s="147">
        <f t="shared" si="275"/>
        <v>75</v>
      </c>
      <c r="BX500" s="147">
        <f t="shared" si="275"/>
        <v>76</v>
      </c>
      <c r="BY500" s="147">
        <f t="shared" si="275"/>
        <v>77</v>
      </c>
      <c r="BZ500" s="147">
        <f t="shared" si="275"/>
        <v>78</v>
      </c>
      <c r="CA500" s="147">
        <f t="shared" si="275"/>
        <v>79</v>
      </c>
      <c r="CB500" s="147">
        <f t="shared" si="275"/>
        <v>80</v>
      </c>
      <c r="CC500" s="147">
        <f t="shared" si="275"/>
        <v>81</v>
      </c>
      <c r="CD500" s="147">
        <f t="shared" si="275"/>
        <v>82</v>
      </c>
      <c r="CE500" s="147">
        <f t="shared" si="275"/>
        <v>83</v>
      </c>
      <c r="CF500" s="147">
        <f t="shared" si="275"/>
        <v>84</v>
      </c>
      <c r="CG500" s="147">
        <f>BB500+1</f>
        <v>55</v>
      </c>
      <c r="CH500" s="130"/>
      <c r="CI500" s="130"/>
    </row>
    <row r="501" spans="1:87" s="155" customFormat="1" ht="24" hidden="1" customHeight="1" x14ac:dyDescent="0.25">
      <c r="A501" s="148"/>
      <c r="B501" s="149"/>
      <c r="C501" s="150" t="str">
        <f>CONCATENATE($B$1," לתקופה :",[1]הערות!$C$3,"    סכומים")</f>
        <v>הכשרה  חב' לבטוח בע"מ לתקופה :מרץ-2022    סכומים</v>
      </c>
      <c r="D501" s="151"/>
      <c r="E501" s="151"/>
      <c r="F501" s="151"/>
      <c r="G501" s="151"/>
      <c r="H501" s="151"/>
      <c r="I501" s="152"/>
      <c r="J501" s="153" t="s">
        <v>222</v>
      </c>
      <c r="K501" s="153" t="str">
        <f>K8</f>
        <v>קרן ח'</v>
      </c>
      <c r="L501" s="153" t="str">
        <f t="shared" ref="L501:CG501" si="276">L8</f>
        <v>קרן ט'</v>
      </c>
      <c r="M501" s="153" t="str">
        <f t="shared" si="276"/>
        <v>קרן י'</v>
      </c>
      <c r="N501" s="153" t="str">
        <f t="shared" si="276"/>
        <v>קרן י' פוליסות שהונפקו לאחר 1.1.04</v>
      </c>
      <c r="O501" s="153" t="str">
        <f t="shared" si="276"/>
        <v>הכשרה -אג"ח ממשלת ישראל</v>
      </c>
      <c r="P501" s="153" t="str">
        <f t="shared" si="276"/>
        <v>הכשרה -מניות</v>
      </c>
      <c r="Q501" s="153" t="str">
        <f t="shared" si="276"/>
        <v>הכשרה -כללי</v>
      </c>
      <c r="R501" s="153" t="str">
        <f t="shared" si="276"/>
        <v>הכשרה -שקלי טווח קצר</v>
      </c>
      <c r="S501" s="153" t="str">
        <f t="shared" si="276"/>
        <v xml:space="preserve">הכשרה -אלטשולר שחם-אג"ח ממשלת ישראל </v>
      </c>
      <c r="T501" s="153" t="str">
        <f t="shared" si="276"/>
        <v>הכשרה -אלטשולר שחם-מניות</v>
      </c>
      <c r="U501" s="153" t="str">
        <f t="shared" si="276"/>
        <v xml:space="preserve">הכשרה -אלטשולר שחם-כללי </v>
      </c>
      <c r="V501" s="153" t="str">
        <f t="shared" si="276"/>
        <v>הכשרה -פסגות-אג"ח ממשלת ישראל</v>
      </c>
      <c r="W501" s="153" t="str">
        <f t="shared" si="276"/>
        <v>הכשרה -פסגות-מניות</v>
      </c>
      <c r="X501" s="153" t="str">
        <f t="shared" si="276"/>
        <v xml:space="preserve">הכשרה -פסגות-כללי </v>
      </c>
      <c r="Y501" s="153" t="str">
        <f t="shared" si="276"/>
        <v>הכשרה - מיטב דש-  אג"ח ממשלת ישראל</v>
      </c>
      <c r="Z501" s="153" t="str">
        <f t="shared" si="276"/>
        <v>הכשרה- מיטב דש - מניות</v>
      </c>
      <c r="AA501" s="153" t="str">
        <f t="shared" si="276"/>
        <v>הכשרה - מיטב דש -כללי</v>
      </c>
      <c r="AB501" s="153" t="str">
        <f t="shared" si="276"/>
        <v>הכשרה -ילין לפידות-אג"ח ממשלת ישראל</v>
      </c>
      <c r="AC501" s="153" t="str">
        <f t="shared" si="276"/>
        <v>הכשרה -ילין לפידות-מניות</v>
      </c>
      <c r="AD501" s="153" t="str">
        <f t="shared" si="276"/>
        <v>הכשרה -ילין לפידות-כללי</v>
      </c>
      <c r="AE501" s="153" t="str">
        <f t="shared" si="276"/>
        <v>הכשרה-לבני 50 ומטה</v>
      </c>
      <c r="AF501" s="153" t="str">
        <f t="shared" si="276"/>
        <v>הכשרה- לבני 50-60</v>
      </c>
      <c r="AG501" s="153" t="str">
        <f t="shared" si="276"/>
        <v>הכשרה-לבני 60 ומעלה</v>
      </c>
      <c r="AH501" s="153" t="str">
        <f t="shared" si="276"/>
        <v>הכשרה מסלול בסיסי למקבלי קצבה</v>
      </c>
      <c r="AI501" s="153" t="e">
        <f t="shared" ca="1" si="276"/>
        <v>#REF!</v>
      </c>
      <c r="AJ501" s="153" t="e">
        <f t="shared" ca="1" si="276"/>
        <v>#REF!</v>
      </c>
      <c r="AK501" s="153" t="e">
        <f t="shared" ca="1" si="276"/>
        <v>#REF!</v>
      </c>
      <c r="AL501" s="153" t="e">
        <f t="shared" ca="1" si="276"/>
        <v>#REF!</v>
      </c>
      <c r="AM501" s="153" t="e">
        <f t="shared" ca="1" si="276"/>
        <v>#REF!</v>
      </c>
      <c r="AN501" s="153" t="e">
        <f t="shared" ca="1" si="276"/>
        <v>#REF!</v>
      </c>
      <c r="AO501" s="153" t="e">
        <f t="shared" ca="1" si="276"/>
        <v>#REF!</v>
      </c>
      <c r="AP501" s="153" t="e">
        <f t="shared" ca="1" si="276"/>
        <v>#REF!</v>
      </c>
      <c r="AQ501" s="153" t="e">
        <f t="shared" ca="1" si="276"/>
        <v>#REF!</v>
      </c>
      <c r="AR501" s="153" t="e">
        <f t="shared" ca="1" si="276"/>
        <v>#REF!</v>
      </c>
      <c r="AS501" s="153" t="e">
        <f t="shared" ca="1" si="276"/>
        <v>#REF!</v>
      </c>
      <c r="AT501" s="153" t="e">
        <f t="shared" ca="1" si="276"/>
        <v>#REF!</v>
      </c>
      <c r="AU501" s="153" t="e">
        <f t="shared" ca="1" si="276"/>
        <v>#REF!</v>
      </c>
      <c r="AV501" s="153" t="e">
        <f t="shared" ca="1" si="276"/>
        <v>#REF!</v>
      </c>
      <c r="AW501" s="153" t="e">
        <f t="shared" ca="1" si="276"/>
        <v>#REF!</v>
      </c>
      <c r="AX501" s="153" t="e">
        <f t="shared" ca="1" si="276"/>
        <v>#REF!</v>
      </c>
      <c r="AY501" s="153" t="e">
        <f t="shared" ca="1" si="276"/>
        <v>#REF!</v>
      </c>
      <c r="AZ501" s="153" t="e">
        <f t="shared" ca="1" si="276"/>
        <v>#REF!</v>
      </c>
      <c r="BA501" s="153" t="e">
        <f t="shared" ca="1" si="276"/>
        <v>#REF!</v>
      </c>
      <c r="BB501" s="153" t="e">
        <f t="shared" ca="1" si="276"/>
        <v>#REF!</v>
      </c>
      <c r="BC501" s="153" t="e">
        <f t="shared" ca="1" si="276"/>
        <v>#REF!</v>
      </c>
      <c r="BD501" s="153" t="e">
        <f t="shared" ca="1" si="276"/>
        <v>#REF!</v>
      </c>
      <c r="BE501" s="153" t="e">
        <f t="shared" ca="1" si="276"/>
        <v>#REF!</v>
      </c>
      <c r="BF501" s="153" t="e">
        <f t="shared" ca="1" si="276"/>
        <v>#REF!</v>
      </c>
      <c r="BG501" s="153" t="e">
        <f t="shared" ca="1" si="276"/>
        <v>#REF!</v>
      </c>
      <c r="BH501" s="153" t="e">
        <f t="shared" ca="1" si="276"/>
        <v>#REF!</v>
      </c>
      <c r="BI501" s="153" t="e">
        <f t="shared" ca="1" si="276"/>
        <v>#REF!</v>
      </c>
      <c r="BJ501" s="153" t="e">
        <f t="shared" ca="1" si="276"/>
        <v>#REF!</v>
      </c>
      <c r="BK501" s="153" t="e">
        <f t="shared" ca="1" si="276"/>
        <v>#REF!</v>
      </c>
      <c r="BL501" s="153" t="e">
        <f t="shared" ca="1" si="276"/>
        <v>#REF!</v>
      </c>
      <c r="BM501" s="153" t="e">
        <f t="shared" ca="1" si="276"/>
        <v>#REF!</v>
      </c>
      <c r="BN501" s="153" t="e">
        <f t="shared" ca="1" si="276"/>
        <v>#REF!</v>
      </c>
      <c r="BO501" s="153" t="e">
        <f t="shared" ca="1" si="276"/>
        <v>#REF!</v>
      </c>
      <c r="BP501" s="153" t="e">
        <f t="shared" ca="1" si="276"/>
        <v>#REF!</v>
      </c>
      <c r="BQ501" s="153" t="e">
        <f t="shared" ca="1" si="276"/>
        <v>#REF!</v>
      </c>
      <c r="BR501" s="153" t="e">
        <f t="shared" ca="1" si="276"/>
        <v>#REF!</v>
      </c>
      <c r="BS501" s="153" t="e">
        <f t="shared" ca="1" si="276"/>
        <v>#REF!</v>
      </c>
      <c r="BT501" s="153" t="e">
        <f t="shared" ca="1" si="276"/>
        <v>#REF!</v>
      </c>
      <c r="BU501" s="153" t="e">
        <f t="shared" ca="1" si="276"/>
        <v>#REF!</v>
      </c>
      <c r="BV501" s="153" t="e">
        <f t="shared" ca="1" si="276"/>
        <v>#REF!</v>
      </c>
      <c r="BW501" s="153" t="e">
        <f t="shared" ca="1" si="276"/>
        <v>#REF!</v>
      </c>
      <c r="BX501" s="153" t="e">
        <f t="shared" ca="1" si="276"/>
        <v>#REF!</v>
      </c>
      <c r="BY501" s="153" t="e">
        <f t="shared" ca="1" si="276"/>
        <v>#REF!</v>
      </c>
      <c r="BZ501" s="153" t="e">
        <f t="shared" ca="1" si="276"/>
        <v>#REF!</v>
      </c>
      <c r="CA501" s="153" t="e">
        <f t="shared" ca="1" si="276"/>
        <v>#REF!</v>
      </c>
      <c r="CB501" s="153" t="e">
        <f t="shared" ca="1" si="276"/>
        <v>#REF!</v>
      </c>
      <c r="CC501" s="153" t="e">
        <f t="shared" ca="1" si="276"/>
        <v>#REF!</v>
      </c>
      <c r="CD501" s="153" t="e">
        <f t="shared" ca="1" si="276"/>
        <v>#REF!</v>
      </c>
      <c r="CE501" s="153" t="e">
        <f t="shared" ca="1" si="276"/>
        <v>#REF!</v>
      </c>
      <c r="CF501" s="153" t="e">
        <f t="shared" ca="1" si="276"/>
        <v>#REF!</v>
      </c>
      <c r="CG501" s="153" t="str">
        <f t="shared" si="276"/>
        <v>אחר</v>
      </c>
      <c r="CH501" s="154"/>
      <c r="CI501" s="154"/>
    </row>
    <row r="502" spans="1:87" ht="14.1" hidden="1" customHeight="1" x14ac:dyDescent="0.2">
      <c r="A502" s="156">
        <f>A10</f>
        <v>10</v>
      </c>
      <c r="B502" s="157" t="str">
        <f>VLOOKUP($A502,$A$10:$M$500,B$500,0)</f>
        <v>1.</v>
      </c>
      <c r="C502" s="158" t="str">
        <f>VLOOKUP($A502,$A$10:$M$500,C$500,0)</f>
        <v>השקעות</v>
      </c>
      <c r="D502" s="159"/>
      <c r="E502" s="159"/>
      <c r="F502" s="159"/>
      <c r="G502" s="159"/>
      <c r="H502" s="159"/>
      <c r="I502" s="160"/>
      <c r="J502" s="161">
        <f t="shared" ref="J502:Y520" si="277">VLOOKUP($A502,$A$10:$CO$500,J$500,0)</f>
        <v>23830344.304266114</v>
      </c>
      <c r="K502" s="161">
        <f t="shared" si="277"/>
        <v>0</v>
      </c>
      <c r="L502" s="161">
        <f t="shared" si="277"/>
        <v>72468.91</v>
      </c>
      <c r="M502" s="161">
        <f t="shared" si="277"/>
        <v>1807533.5213200001</v>
      </c>
      <c r="N502" s="161">
        <f t="shared" si="277"/>
        <v>0</v>
      </c>
      <c r="O502" s="161">
        <f t="shared" si="277"/>
        <v>457945.92653</v>
      </c>
      <c r="P502" s="161">
        <f t="shared" si="277"/>
        <v>366427.56942000001</v>
      </c>
      <c r="Q502" s="161">
        <f t="shared" si="277"/>
        <v>4520278.2050900003</v>
      </c>
      <c r="R502" s="161">
        <f t="shared" si="277"/>
        <v>279966.35394999996</v>
      </c>
      <c r="S502" s="161">
        <f t="shared" si="277"/>
        <v>838025.54498999997</v>
      </c>
      <c r="T502" s="161">
        <f t="shared" si="277"/>
        <v>798115.19584000006</v>
      </c>
      <c r="U502" s="161">
        <f t="shared" si="277"/>
        <v>4911439.8879700005</v>
      </c>
      <c r="V502" s="161">
        <f t="shared" si="277"/>
        <v>0</v>
      </c>
      <c r="W502" s="161">
        <f t="shared" si="277"/>
        <v>0</v>
      </c>
      <c r="X502" s="161">
        <f t="shared" si="277"/>
        <v>0</v>
      </c>
      <c r="Y502" s="161">
        <f t="shared" si="277"/>
        <v>275726.49043000001</v>
      </c>
      <c r="Z502" s="161">
        <f t="shared" ref="Z502:CU507" si="278">VLOOKUP($A502,$A$10:$CO$500,Z$500,0)</f>
        <v>554088.51055999985</v>
      </c>
      <c r="AA502" s="161">
        <f t="shared" si="278"/>
        <v>1652061.0023399999</v>
      </c>
      <c r="AB502" s="161">
        <f t="shared" si="278"/>
        <v>349944.50698000001</v>
      </c>
      <c r="AC502" s="161">
        <f t="shared" si="278"/>
        <v>670458.19610000006</v>
      </c>
      <c r="AD502" s="161">
        <f t="shared" si="278"/>
        <v>3245751.58531</v>
      </c>
      <c r="AE502" s="161">
        <f t="shared" si="278"/>
        <v>264020.60798999999</v>
      </c>
      <c r="AF502" s="161">
        <f t="shared" si="278"/>
        <v>116333.25103</v>
      </c>
      <c r="AG502" s="161">
        <f t="shared" si="278"/>
        <v>86216.232659999994</v>
      </c>
      <c r="AH502" s="161">
        <f t="shared" si="278"/>
        <v>181613.88354610975</v>
      </c>
      <c r="AI502" s="161">
        <f t="shared" si="278"/>
        <v>30696.713670000001</v>
      </c>
      <c r="AJ502" s="161">
        <f t="shared" si="278"/>
        <v>170583.13630000001</v>
      </c>
      <c r="AK502" s="161">
        <f t="shared" si="278"/>
        <v>1776187.0704100002</v>
      </c>
      <c r="AL502" s="161">
        <f t="shared" si="278"/>
        <v>404462.00182999996</v>
      </c>
      <c r="AM502" s="161">
        <f t="shared" si="278"/>
        <v>0</v>
      </c>
      <c r="AN502" s="161">
        <f t="shared" si="278"/>
        <v>0</v>
      </c>
      <c r="AO502" s="161">
        <f t="shared" si="278"/>
        <v>0</v>
      </c>
      <c r="AP502" s="161">
        <f t="shared" si="278"/>
        <v>0</v>
      </c>
      <c r="AQ502" s="161">
        <f t="shared" si="278"/>
        <v>0</v>
      </c>
      <c r="AR502" s="161">
        <f t="shared" si="278"/>
        <v>0</v>
      </c>
      <c r="AS502" s="161">
        <f t="shared" si="278"/>
        <v>0</v>
      </c>
      <c r="AT502" s="161">
        <f t="shared" si="278"/>
        <v>0</v>
      </c>
      <c r="AU502" s="161">
        <f t="shared" si="278"/>
        <v>0</v>
      </c>
      <c r="AV502" s="161">
        <f t="shared" si="278"/>
        <v>0</v>
      </c>
      <c r="AW502" s="161">
        <f t="shared" si="278"/>
        <v>0</v>
      </c>
      <c r="AX502" s="161">
        <f t="shared" si="278"/>
        <v>0</v>
      </c>
      <c r="AY502" s="161">
        <f t="shared" si="278"/>
        <v>0</v>
      </c>
      <c r="AZ502" s="161">
        <f t="shared" si="278"/>
        <v>0</v>
      </c>
      <c r="BA502" s="161">
        <f t="shared" si="278"/>
        <v>0</v>
      </c>
      <c r="BB502" s="161">
        <f t="shared" si="278"/>
        <v>0</v>
      </c>
      <c r="BC502" s="161">
        <f t="shared" si="278"/>
        <v>0</v>
      </c>
      <c r="BD502" s="161">
        <f t="shared" si="278"/>
        <v>0</v>
      </c>
      <c r="BE502" s="161">
        <f t="shared" si="278"/>
        <v>0</v>
      </c>
      <c r="BF502" s="161">
        <f t="shared" si="278"/>
        <v>0</v>
      </c>
      <c r="BG502" s="161">
        <f t="shared" si="278"/>
        <v>0</v>
      </c>
      <c r="BH502" s="161">
        <f t="shared" si="278"/>
        <v>0</v>
      </c>
      <c r="BI502" s="161">
        <f t="shared" si="278"/>
        <v>0</v>
      </c>
      <c r="BJ502" s="161">
        <f t="shared" si="278"/>
        <v>0</v>
      </c>
      <c r="BK502" s="161">
        <f t="shared" si="278"/>
        <v>0</v>
      </c>
      <c r="BL502" s="161">
        <f t="shared" si="278"/>
        <v>0</v>
      </c>
      <c r="BM502" s="161">
        <f t="shared" si="278"/>
        <v>0</v>
      </c>
      <c r="BN502" s="161">
        <f t="shared" si="278"/>
        <v>0</v>
      </c>
      <c r="BO502" s="161">
        <f t="shared" si="278"/>
        <v>0</v>
      </c>
      <c r="BP502" s="161">
        <f t="shared" si="278"/>
        <v>0</v>
      </c>
      <c r="BQ502" s="161">
        <f t="shared" si="278"/>
        <v>0</v>
      </c>
      <c r="BR502" s="161">
        <f t="shared" si="278"/>
        <v>0</v>
      </c>
      <c r="BS502" s="161">
        <f t="shared" si="278"/>
        <v>0</v>
      </c>
      <c r="BT502" s="161">
        <f t="shared" si="278"/>
        <v>0</v>
      </c>
      <c r="BU502" s="161">
        <f t="shared" si="278"/>
        <v>0</v>
      </c>
      <c r="BV502" s="161">
        <f t="shared" si="278"/>
        <v>0</v>
      </c>
      <c r="BW502" s="161">
        <f t="shared" si="278"/>
        <v>0</v>
      </c>
      <c r="BX502" s="161">
        <f t="shared" si="278"/>
        <v>0</v>
      </c>
      <c r="BY502" s="161">
        <f t="shared" si="278"/>
        <v>0</v>
      </c>
      <c r="BZ502" s="161">
        <f t="shared" si="278"/>
        <v>0</v>
      </c>
      <c r="CA502" s="161">
        <f t="shared" si="278"/>
        <v>0</v>
      </c>
      <c r="CB502" s="161">
        <f t="shared" si="278"/>
        <v>0</v>
      </c>
      <c r="CC502" s="161">
        <f t="shared" si="278"/>
        <v>0</v>
      </c>
      <c r="CD502" s="161">
        <f t="shared" si="278"/>
        <v>0</v>
      </c>
      <c r="CE502" s="161">
        <f t="shared" si="278"/>
        <v>0</v>
      </c>
      <c r="CF502" s="161">
        <f t="shared" si="278"/>
        <v>0</v>
      </c>
      <c r="CG502" s="161">
        <f t="shared" si="278"/>
        <v>0</v>
      </c>
      <c r="CH502" s="130"/>
      <c r="CI502" s="130"/>
    </row>
    <row r="503" spans="1:87" ht="14.1" hidden="1" customHeight="1" x14ac:dyDescent="0.2">
      <c r="A503" s="156">
        <f>A11</f>
        <v>11</v>
      </c>
      <c r="B503" s="157"/>
      <c r="C503" s="158" t="str">
        <f>VLOOKUP($A503,$A$10:$M$500,C$500,0)</f>
        <v>א.</v>
      </c>
      <c r="D503" s="159" t="str">
        <f>VLOOKUP($A503,$A$10:$M$500,D$500,0)</f>
        <v>מזומנים ושווי מזומנים</v>
      </c>
      <c r="E503" s="159"/>
      <c r="F503" s="159"/>
      <c r="G503" s="159"/>
      <c r="H503" s="159"/>
      <c r="I503" s="160"/>
      <c r="J503" s="161">
        <f t="shared" si="277"/>
        <v>2413653.5542661101</v>
      </c>
      <c r="K503" s="161">
        <f t="shared" si="277"/>
        <v>0</v>
      </c>
      <c r="L503" s="161">
        <f t="shared" si="277"/>
        <v>5801.68</v>
      </c>
      <c r="M503" s="161">
        <f t="shared" si="277"/>
        <v>142751.69131999998</v>
      </c>
      <c r="N503" s="161">
        <f t="shared" si="277"/>
        <v>0</v>
      </c>
      <c r="O503" s="161">
        <f t="shared" si="277"/>
        <v>21824.276530000039</v>
      </c>
      <c r="P503" s="161">
        <f t="shared" si="277"/>
        <v>32367.24942</v>
      </c>
      <c r="Q503" s="161">
        <f t="shared" si="277"/>
        <v>585773.54508999991</v>
      </c>
      <c r="R503" s="161">
        <f t="shared" si="277"/>
        <v>2551.5839499999611</v>
      </c>
      <c r="S503" s="161">
        <f t="shared" si="277"/>
        <v>26458.20499000002</v>
      </c>
      <c r="T503" s="161">
        <f t="shared" si="277"/>
        <v>131868.20584000004</v>
      </c>
      <c r="U503" s="161">
        <f t="shared" si="277"/>
        <v>425630.63797000033</v>
      </c>
      <c r="V503" s="161">
        <f t="shared" si="277"/>
        <v>0</v>
      </c>
      <c r="W503" s="161">
        <f t="shared" si="277"/>
        <v>0</v>
      </c>
      <c r="X503" s="161">
        <f t="shared" si="277"/>
        <v>0</v>
      </c>
      <c r="Y503" s="161">
        <f t="shared" si="277"/>
        <v>27474.22042999999</v>
      </c>
      <c r="Z503" s="161">
        <f t="shared" si="278"/>
        <v>92502.570559999847</v>
      </c>
      <c r="AA503" s="161">
        <f t="shared" si="278"/>
        <v>120962.48233999974</v>
      </c>
      <c r="AB503" s="161">
        <f t="shared" si="278"/>
        <v>9173.1669800000436</v>
      </c>
      <c r="AC503" s="161">
        <f t="shared" si="278"/>
        <v>86541.096099999937</v>
      </c>
      <c r="AD503" s="161">
        <f t="shared" si="278"/>
        <v>246578.73531000043</v>
      </c>
      <c r="AE503" s="161">
        <f t="shared" si="278"/>
        <v>30315.397989999939</v>
      </c>
      <c r="AF503" s="161">
        <f t="shared" si="278"/>
        <v>11537.341030000011</v>
      </c>
      <c r="AG503" s="161">
        <f t="shared" si="278"/>
        <v>9436.0026600000001</v>
      </c>
      <c r="AH503" s="161">
        <f t="shared" si="278"/>
        <v>30410.583546109763</v>
      </c>
      <c r="AI503" s="161">
        <f t="shared" si="278"/>
        <v>866.30366999999603</v>
      </c>
      <c r="AJ503" s="161">
        <f t="shared" si="278"/>
        <v>5803.866299999986</v>
      </c>
      <c r="AK503" s="161">
        <f t="shared" si="278"/>
        <v>293128.15041000018</v>
      </c>
      <c r="AL503" s="161">
        <f t="shared" si="278"/>
        <v>73896.561829999991</v>
      </c>
      <c r="AM503" s="161">
        <f t="shared" si="278"/>
        <v>0</v>
      </c>
      <c r="AN503" s="161">
        <f t="shared" si="278"/>
        <v>0</v>
      </c>
      <c r="AO503" s="161">
        <f t="shared" si="278"/>
        <v>0</v>
      </c>
      <c r="AP503" s="161">
        <f t="shared" si="278"/>
        <v>0</v>
      </c>
      <c r="AQ503" s="161">
        <f t="shared" si="278"/>
        <v>0</v>
      </c>
      <c r="AR503" s="161">
        <f t="shared" si="278"/>
        <v>0</v>
      </c>
      <c r="AS503" s="161">
        <f t="shared" si="278"/>
        <v>0</v>
      </c>
      <c r="AT503" s="161">
        <f t="shared" si="278"/>
        <v>0</v>
      </c>
      <c r="AU503" s="161">
        <f t="shared" si="278"/>
        <v>0</v>
      </c>
      <c r="AV503" s="161">
        <f t="shared" si="278"/>
        <v>0</v>
      </c>
      <c r="AW503" s="161">
        <f t="shared" si="278"/>
        <v>0</v>
      </c>
      <c r="AX503" s="161">
        <f t="shared" si="278"/>
        <v>0</v>
      </c>
      <c r="AY503" s="161">
        <f t="shared" si="278"/>
        <v>0</v>
      </c>
      <c r="AZ503" s="161">
        <f t="shared" si="278"/>
        <v>0</v>
      </c>
      <c r="BA503" s="161">
        <f t="shared" si="278"/>
        <v>0</v>
      </c>
      <c r="BB503" s="161">
        <f t="shared" si="278"/>
        <v>0</v>
      </c>
      <c r="BC503" s="161">
        <f t="shared" si="278"/>
        <v>0</v>
      </c>
      <c r="BD503" s="161">
        <f t="shared" si="278"/>
        <v>0</v>
      </c>
      <c r="BE503" s="161">
        <f t="shared" si="278"/>
        <v>0</v>
      </c>
      <c r="BF503" s="161">
        <f t="shared" si="278"/>
        <v>0</v>
      </c>
      <c r="BG503" s="161">
        <f t="shared" si="278"/>
        <v>0</v>
      </c>
      <c r="BH503" s="161">
        <f t="shared" si="278"/>
        <v>0</v>
      </c>
      <c r="BI503" s="161">
        <f t="shared" si="278"/>
        <v>0</v>
      </c>
      <c r="BJ503" s="161">
        <f t="shared" si="278"/>
        <v>0</v>
      </c>
      <c r="BK503" s="161">
        <f t="shared" si="278"/>
        <v>0</v>
      </c>
      <c r="BL503" s="161">
        <f t="shared" si="278"/>
        <v>0</v>
      </c>
      <c r="BM503" s="161">
        <f t="shared" si="278"/>
        <v>0</v>
      </c>
      <c r="BN503" s="161">
        <f t="shared" si="278"/>
        <v>0</v>
      </c>
      <c r="BO503" s="161">
        <f t="shared" si="278"/>
        <v>0</v>
      </c>
      <c r="BP503" s="161">
        <f t="shared" si="278"/>
        <v>0</v>
      </c>
      <c r="BQ503" s="161">
        <f t="shared" si="278"/>
        <v>0</v>
      </c>
      <c r="BR503" s="161">
        <f t="shared" si="278"/>
        <v>0</v>
      </c>
      <c r="BS503" s="161">
        <f t="shared" si="278"/>
        <v>0</v>
      </c>
      <c r="BT503" s="161">
        <f t="shared" si="278"/>
        <v>0</v>
      </c>
      <c r="BU503" s="161">
        <f t="shared" si="278"/>
        <v>0</v>
      </c>
      <c r="BV503" s="161">
        <f t="shared" si="278"/>
        <v>0</v>
      </c>
      <c r="BW503" s="161">
        <f t="shared" si="278"/>
        <v>0</v>
      </c>
      <c r="BX503" s="161">
        <f t="shared" si="278"/>
        <v>0</v>
      </c>
      <c r="BY503" s="161">
        <f t="shared" si="278"/>
        <v>0</v>
      </c>
      <c r="BZ503" s="161">
        <f t="shared" si="278"/>
        <v>0</v>
      </c>
      <c r="CA503" s="161">
        <f t="shared" si="278"/>
        <v>0</v>
      </c>
      <c r="CB503" s="161">
        <f t="shared" si="278"/>
        <v>0</v>
      </c>
      <c r="CC503" s="161">
        <f t="shared" si="278"/>
        <v>0</v>
      </c>
      <c r="CD503" s="161">
        <f t="shared" si="278"/>
        <v>0</v>
      </c>
      <c r="CE503" s="161">
        <f t="shared" si="278"/>
        <v>0</v>
      </c>
      <c r="CF503" s="161">
        <f t="shared" si="278"/>
        <v>0</v>
      </c>
      <c r="CG503" s="161">
        <f t="shared" si="278"/>
        <v>0</v>
      </c>
      <c r="CH503" s="130"/>
      <c r="CI503" s="130"/>
    </row>
    <row r="504" spans="1:87" ht="14.1" hidden="1" customHeight="1" x14ac:dyDescent="0.2">
      <c r="A504" s="156">
        <v>24</v>
      </c>
      <c r="B504" s="157"/>
      <c r="C504" s="158" t="str">
        <f>VLOOKUP($A504,$A$10:$M$500,C$500,0)</f>
        <v>ב.</v>
      </c>
      <c r="D504" s="159" t="str">
        <f>VLOOKUP($A504,$A$10:$M$500,D$500,0)</f>
        <v>ניירות ערך (למעט בחברות מוחזקות)</v>
      </c>
      <c r="E504" s="159"/>
      <c r="F504" s="159"/>
      <c r="G504" s="159"/>
      <c r="H504" s="159"/>
      <c r="I504" s="160"/>
      <c r="J504" s="161">
        <f t="shared" si="277"/>
        <v>20908930.810000002</v>
      </c>
      <c r="K504" s="161">
        <f t="shared" si="277"/>
        <v>0</v>
      </c>
      <c r="L504" s="161">
        <f t="shared" si="277"/>
        <v>66020.86</v>
      </c>
      <c r="M504" s="161">
        <f t="shared" si="277"/>
        <v>1555610.81</v>
      </c>
      <c r="N504" s="161">
        <f t="shared" si="277"/>
        <v>0</v>
      </c>
      <c r="O504" s="161">
        <f t="shared" si="277"/>
        <v>430538.57999999996</v>
      </c>
      <c r="P504" s="161">
        <f t="shared" si="277"/>
        <v>333773.14</v>
      </c>
      <c r="Q504" s="161">
        <f t="shared" si="277"/>
        <v>3764156.42</v>
      </c>
      <c r="R504" s="161">
        <f t="shared" si="277"/>
        <v>274660.17000000004</v>
      </c>
      <c r="S504" s="161">
        <f t="shared" si="277"/>
        <v>805973.98</v>
      </c>
      <c r="T504" s="161">
        <f t="shared" si="277"/>
        <v>666246.99</v>
      </c>
      <c r="U504" s="161">
        <f t="shared" si="277"/>
        <v>4386880.4000000004</v>
      </c>
      <c r="V504" s="161">
        <f t="shared" si="277"/>
        <v>0</v>
      </c>
      <c r="W504" s="161">
        <f t="shared" si="277"/>
        <v>0</v>
      </c>
      <c r="X504" s="161">
        <f t="shared" si="277"/>
        <v>0</v>
      </c>
      <c r="Y504" s="161">
        <f t="shared" si="277"/>
        <v>246575.92999999996</v>
      </c>
      <c r="Z504" s="161">
        <f t="shared" si="278"/>
        <v>461585.94000000006</v>
      </c>
      <c r="AA504" s="161">
        <f t="shared" si="278"/>
        <v>1510009.9800000002</v>
      </c>
      <c r="AB504" s="161">
        <f t="shared" si="278"/>
        <v>337061.26999999996</v>
      </c>
      <c r="AC504" s="161">
        <f t="shared" si="278"/>
        <v>583917.10000000009</v>
      </c>
      <c r="AD504" s="161">
        <f t="shared" si="278"/>
        <v>2944134.51</v>
      </c>
      <c r="AE504" s="161">
        <f t="shared" si="278"/>
        <v>230121.76000000004</v>
      </c>
      <c r="AF504" s="161">
        <f t="shared" si="278"/>
        <v>103701.29</v>
      </c>
      <c r="AG504" s="161">
        <f t="shared" si="278"/>
        <v>75803.14</v>
      </c>
      <c r="AH504" s="161">
        <f t="shared" si="278"/>
        <v>150796.71</v>
      </c>
      <c r="AI504" s="161">
        <f t="shared" si="278"/>
        <v>29830.410000000003</v>
      </c>
      <c r="AJ504" s="161">
        <f t="shared" si="278"/>
        <v>164633.44000000003</v>
      </c>
      <c r="AK504" s="161">
        <f t="shared" si="278"/>
        <v>1456332.54</v>
      </c>
      <c r="AL504" s="161">
        <f t="shared" si="278"/>
        <v>330565.43999999994</v>
      </c>
      <c r="AM504" s="161">
        <f t="shared" si="278"/>
        <v>0</v>
      </c>
      <c r="AN504" s="161">
        <f t="shared" si="278"/>
        <v>0</v>
      </c>
      <c r="AO504" s="161">
        <f t="shared" si="278"/>
        <v>0</v>
      </c>
      <c r="AP504" s="161">
        <f t="shared" si="278"/>
        <v>0</v>
      </c>
      <c r="AQ504" s="161">
        <f t="shared" si="278"/>
        <v>0</v>
      </c>
      <c r="AR504" s="161">
        <f t="shared" si="278"/>
        <v>0</v>
      </c>
      <c r="AS504" s="161">
        <f t="shared" si="278"/>
        <v>0</v>
      </c>
      <c r="AT504" s="161">
        <f t="shared" si="278"/>
        <v>0</v>
      </c>
      <c r="AU504" s="161">
        <f t="shared" si="278"/>
        <v>0</v>
      </c>
      <c r="AV504" s="161">
        <f t="shared" si="278"/>
        <v>0</v>
      </c>
      <c r="AW504" s="161">
        <f t="shared" si="278"/>
        <v>0</v>
      </c>
      <c r="AX504" s="161">
        <f t="shared" si="278"/>
        <v>0</v>
      </c>
      <c r="AY504" s="161">
        <f t="shared" si="278"/>
        <v>0</v>
      </c>
      <c r="AZ504" s="161">
        <f t="shared" si="278"/>
        <v>0</v>
      </c>
      <c r="BA504" s="161">
        <f t="shared" si="278"/>
        <v>0</v>
      </c>
      <c r="BB504" s="161">
        <f t="shared" si="278"/>
        <v>0</v>
      </c>
      <c r="BC504" s="161">
        <f t="shared" si="278"/>
        <v>0</v>
      </c>
      <c r="BD504" s="161">
        <f t="shared" si="278"/>
        <v>0</v>
      </c>
      <c r="BE504" s="161">
        <f t="shared" si="278"/>
        <v>0</v>
      </c>
      <c r="BF504" s="161">
        <f t="shared" si="278"/>
        <v>0</v>
      </c>
      <c r="BG504" s="161">
        <f t="shared" si="278"/>
        <v>0</v>
      </c>
      <c r="BH504" s="161">
        <f t="shared" si="278"/>
        <v>0</v>
      </c>
      <c r="BI504" s="161">
        <f t="shared" si="278"/>
        <v>0</v>
      </c>
      <c r="BJ504" s="161">
        <f t="shared" si="278"/>
        <v>0</v>
      </c>
      <c r="BK504" s="161">
        <f t="shared" si="278"/>
        <v>0</v>
      </c>
      <c r="BL504" s="161">
        <f t="shared" si="278"/>
        <v>0</v>
      </c>
      <c r="BM504" s="161">
        <f t="shared" si="278"/>
        <v>0</v>
      </c>
      <c r="BN504" s="161">
        <f t="shared" si="278"/>
        <v>0</v>
      </c>
      <c r="BO504" s="161">
        <f t="shared" si="278"/>
        <v>0</v>
      </c>
      <c r="BP504" s="161">
        <f t="shared" si="278"/>
        <v>0</v>
      </c>
      <c r="BQ504" s="161">
        <f t="shared" si="278"/>
        <v>0</v>
      </c>
      <c r="BR504" s="161">
        <f t="shared" si="278"/>
        <v>0</v>
      </c>
      <c r="BS504" s="161">
        <f t="shared" si="278"/>
        <v>0</v>
      </c>
      <c r="BT504" s="161">
        <f t="shared" si="278"/>
        <v>0</v>
      </c>
      <c r="BU504" s="161">
        <f t="shared" si="278"/>
        <v>0</v>
      </c>
      <c r="BV504" s="161">
        <f t="shared" si="278"/>
        <v>0</v>
      </c>
      <c r="BW504" s="161">
        <f t="shared" si="278"/>
        <v>0</v>
      </c>
      <c r="BX504" s="161">
        <f t="shared" si="278"/>
        <v>0</v>
      </c>
      <c r="BY504" s="161">
        <f t="shared" si="278"/>
        <v>0</v>
      </c>
      <c r="BZ504" s="161">
        <f t="shared" si="278"/>
        <v>0</v>
      </c>
      <c r="CA504" s="161">
        <f t="shared" si="278"/>
        <v>0</v>
      </c>
      <c r="CB504" s="161">
        <f t="shared" si="278"/>
        <v>0</v>
      </c>
      <c r="CC504" s="161">
        <f t="shared" si="278"/>
        <v>0</v>
      </c>
      <c r="CD504" s="161">
        <f t="shared" si="278"/>
        <v>0</v>
      </c>
      <c r="CE504" s="161">
        <f t="shared" si="278"/>
        <v>0</v>
      </c>
      <c r="CF504" s="161">
        <f t="shared" si="278"/>
        <v>0</v>
      </c>
      <c r="CG504" s="161">
        <f t="shared" si="278"/>
        <v>0</v>
      </c>
      <c r="CH504" s="130"/>
      <c r="CI504" s="130"/>
    </row>
    <row r="505" spans="1:87" ht="14.1" hidden="1" customHeight="1" x14ac:dyDescent="0.2">
      <c r="A505" s="156">
        <v>25</v>
      </c>
      <c r="B505" s="157"/>
      <c r="C505" s="158"/>
      <c r="D505" s="159" t="str">
        <f t="shared" ref="D505:E515" si="279">VLOOKUP($A505,$A$10:$M$500,D$500,0)</f>
        <v>(1</v>
      </c>
      <c r="E505" s="159" t="str">
        <f t="shared" si="279"/>
        <v>אגרות חוב ממשלתיות:</v>
      </c>
      <c r="F505" s="159"/>
      <c r="G505" s="159"/>
      <c r="H505" s="159"/>
      <c r="I505" s="160"/>
      <c r="J505" s="161">
        <f t="shared" si="277"/>
        <v>7627744.0599999996</v>
      </c>
      <c r="K505" s="161">
        <f t="shared" si="277"/>
        <v>0</v>
      </c>
      <c r="L505" s="161">
        <f t="shared" si="277"/>
        <v>29482.400000000001</v>
      </c>
      <c r="M505" s="161">
        <f t="shared" si="277"/>
        <v>288017.32999999996</v>
      </c>
      <c r="N505" s="161">
        <f t="shared" si="277"/>
        <v>0</v>
      </c>
      <c r="O505" s="161">
        <f t="shared" si="277"/>
        <v>358321.7</v>
      </c>
      <c r="P505" s="161">
        <f t="shared" si="277"/>
        <v>0</v>
      </c>
      <c r="Q505" s="161">
        <f t="shared" si="277"/>
        <v>984364.71</v>
      </c>
      <c r="R505" s="161">
        <f t="shared" si="277"/>
        <v>271824.52</v>
      </c>
      <c r="S505" s="161">
        <f t="shared" si="277"/>
        <v>670400.62</v>
      </c>
      <c r="T505" s="161">
        <f t="shared" si="277"/>
        <v>91991.58</v>
      </c>
      <c r="U505" s="161">
        <f t="shared" si="277"/>
        <v>1740995.4400000002</v>
      </c>
      <c r="V505" s="161">
        <f t="shared" si="277"/>
        <v>0</v>
      </c>
      <c r="W505" s="161">
        <f t="shared" si="277"/>
        <v>0</v>
      </c>
      <c r="X505" s="161">
        <f t="shared" si="277"/>
        <v>0</v>
      </c>
      <c r="Y505" s="161">
        <f t="shared" si="277"/>
        <v>220348.12999999998</v>
      </c>
      <c r="Z505" s="161">
        <f t="shared" si="278"/>
        <v>0</v>
      </c>
      <c r="AA505" s="161">
        <f t="shared" si="278"/>
        <v>575688.19000000006</v>
      </c>
      <c r="AB505" s="161">
        <f t="shared" si="278"/>
        <v>271094.67</v>
      </c>
      <c r="AC505" s="161">
        <f t="shared" si="278"/>
        <v>98424.75</v>
      </c>
      <c r="AD505" s="161">
        <f t="shared" si="278"/>
        <v>982392.07</v>
      </c>
      <c r="AE505" s="161">
        <f t="shared" si="278"/>
        <v>42585.82</v>
      </c>
      <c r="AF505" s="161">
        <f t="shared" si="278"/>
        <v>21294.5</v>
      </c>
      <c r="AG505" s="161">
        <f t="shared" si="278"/>
        <v>25665.600000000002</v>
      </c>
      <c r="AH505" s="161">
        <f t="shared" si="278"/>
        <v>66578.009999999995</v>
      </c>
      <c r="AI505" s="161">
        <f t="shared" si="278"/>
        <v>7494.5700000000006</v>
      </c>
      <c r="AJ505" s="161">
        <f t="shared" si="278"/>
        <v>134427.88</v>
      </c>
      <c r="AK505" s="161">
        <f t="shared" si="278"/>
        <v>616717.05999999994</v>
      </c>
      <c r="AL505" s="161">
        <f t="shared" si="278"/>
        <v>129634.51</v>
      </c>
      <c r="AM505" s="161">
        <f t="shared" si="278"/>
        <v>0</v>
      </c>
      <c r="AN505" s="161">
        <f t="shared" si="278"/>
        <v>0</v>
      </c>
      <c r="AO505" s="161">
        <f t="shared" si="278"/>
        <v>0</v>
      </c>
      <c r="AP505" s="161">
        <f t="shared" si="278"/>
        <v>0</v>
      </c>
      <c r="AQ505" s="161">
        <f t="shared" si="278"/>
        <v>0</v>
      </c>
      <c r="AR505" s="161">
        <f t="shared" si="278"/>
        <v>0</v>
      </c>
      <c r="AS505" s="161">
        <f t="shared" si="278"/>
        <v>0</v>
      </c>
      <c r="AT505" s="161">
        <f t="shared" si="278"/>
        <v>0</v>
      </c>
      <c r="AU505" s="161">
        <f t="shared" si="278"/>
        <v>0</v>
      </c>
      <c r="AV505" s="161">
        <f t="shared" si="278"/>
        <v>0</v>
      </c>
      <c r="AW505" s="161">
        <f t="shared" si="278"/>
        <v>0</v>
      </c>
      <c r="AX505" s="161">
        <f t="shared" si="278"/>
        <v>0</v>
      </c>
      <c r="AY505" s="161">
        <f t="shared" si="278"/>
        <v>0</v>
      </c>
      <c r="AZ505" s="161">
        <f t="shared" si="278"/>
        <v>0</v>
      </c>
      <c r="BA505" s="161">
        <f t="shared" si="278"/>
        <v>0</v>
      </c>
      <c r="BB505" s="161">
        <f t="shared" si="278"/>
        <v>0</v>
      </c>
      <c r="BC505" s="161">
        <f t="shared" si="278"/>
        <v>0</v>
      </c>
      <c r="BD505" s="161">
        <f t="shared" si="278"/>
        <v>0</v>
      </c>
      <c r="BE505" s="161">
        <f t="shared" si="278"/>
        <v>0</v>
      </c>
      <c r="BF505" s="161">
        <f t="shared" si="278"/>
        <v>0</v>
      </c>
      <c r="BG505" s="161">
        <f t="shared" si="278"/>
        <v>0</v>
      </c>
      <c r="BH505" s="161">
        <f t="shared" si="278"/>
        <v>0</v>
      </c>
      <c r="BI505" s="161">
        <f t="shared" si="278"/>
        <v>0</v>
      </c>
      <c r="BJ505" s="161">
        <f t="shared" si="278"/>
        <v>0</v>
      </c>
      <c r="BK505" s="161">
        <f t="shared" si="278"/>
        <v>0</v>
      </c>
      <c r="BL505" s="161">
        <f t="shared" si="278"/>
        <v>0</v>
      </c>
      <c r="BM505" s="161">
        <f t="shared" si="278"/>
        <v>0</v>
      </c>
      <c r="BN505" s="161">
        <f t="shared" si="278"/>
        <v>0</v>
      </c>
      <c r="BO505" s="161">
        <f t="shared" si="278"/>
        <v>0</v>
      </c>
      <c r="BP505" s="161">
        <f t="shared" si="278"/>
        <v>0</v>
      </c>
      <c r="BQ505" s="161">
        <f t="shared" si="278"/>
        <v>0</v>
      </c>
      <c r="BR505" s="161">
        <f t="shared" si="278"/>
        <v>0</v>
      </c>
      <c r="BS505" s="161">
        <f t="shared" si="278"/>
        <v>0</v>
      </c>
      <c r="BT505" s="161">
        <f t="shared" si="278"/>
        <v>0</v>
      </c>
      <c r="BU505" s="161">
        <f t="shared" si="278"/>
        <v>0</v>
      </c>
      <c r="BV505" s="161">
        <f t="shared" si="278"/>
        <v>0</v>
      </c>
      <c r="BW505" s="161">
        <f t="shared" si="278"/>
        <v>0</v>
      </c>
      <c r="BX505" s="161">
        <f t="shared" si="278"/>
        <v>0</v>
      </c>
      <c r="BY505" s="161">
        <f t="shared" si="278"/>
        <v>0</v>
      </c>
      <c r="BZ505" s="161">
        <f t="shared" si="278"/>
        <v>0</v>
      </c>
      <c r="CA505" s="161">
        <f t="shared" si="278"/>
        <v>0</v>
      </c>
      <c r="CB505" s="161">
        <f t="shared" si="278"/>
        <v>0</v>
      </c>
      <c r="CC505" s="161">
        <f t="shared" si="278"/>
        <v>0</v>
      </c>
      <c r="CD505" s="161">
        <f t="shared" si="278"/>
        <v>0</v>
      </c>
      <c r="CE505" s="161">
        <f t="shared" si="278"/>
        <v>0</v>
      </c>
      <c r="CF505" s="161">
        <f t="shared" si="278"/>
        <v>0</v>
      </c>
      <c r="CG505" s="161">
        <f t="shared" si="278"/>
        <v>0</v>
      </c>
      <c r="CH505" s="130"/>
      <c r="CI505" s="130"/>
    </row>
    <row r="506" spans="1:87" ht="14.1" hidden="1" customHeight="1" x14ac:dyDescent="0.2">
      <c r="A506" s="156">
        <v>44</v>
      </c>
      <c r="B506" s="157"/>
      <c r="C506" s="158"/>
      <c r="D506" s="159" t="str">
        <f t="shared" si="279"/>
        <v>(2</v>
      </c>
      <c r="E506" s="159" t="str">
        <f t="shared" si="279"/>
        <v xml:space="preserve">תעודות חוב מסחריות: </v>
      </c>
      <c r="F506" s="159"/>
      <c r="G506" s="159"/>
      <c r="H506" s="159"/>
      <c r="I506" s="160"/>
      <c r="J506" s="161">
        <f t="shared" si="277"/>
        <v>0</v>
      </c>
      <c r="K506" s="161">
        <f t="shared" si="277"/>
        <v>0</v>
      </c>
      <c r="L506" s="161">
        <f t="shared" si="277"/>
        <v>0</v>
      </c>
      <c r="M506" s="161">
        <f t="shared" si="277"/>
        <v>0</v>
      </c>
      <c r="N506" s="161">
        <f t="shared" si="277"/>
        <v>0</v>
      </c>
      <c r="O506" s="161">
        <f t="shared" si="277"/>
        <v>0</v>
      </c>
      <c r="P506" s="161">
        <f t="shared" si="277"/>
        <v>0</v>
      </c>
      <c r="Q506" s="161">
        <f t="shared" si="277"/>
        <v>0</v>
      </c>
      <c r="R506" s="161">
        <f t="shared" si="277"/>
        <v>0</v>
      </c>
      <c r="S506" s="161">
        <f t="shared" si="277"/>
        <v>0</v>
      </c>
      <c r="T506" s="161">
        <f t="shared" si="277"/>
        <v>0</v>
      </c>
      <c r="U506" s="161">
        <f t="shared" si="277"/>
        <v>0</v>
      </c>
      <c r="V506" s="161">
        <f t="shared" si="277"/>
        <v>0</v>
      </c>
      <c r="W506" s="161">
        <f t="shared" si="277"/>
        <v>0</v>
      </c>
      <c r="X506" s="161">
        <f t="shared" si="277"/>
        <v>0</v>
      </c>
      <c r="Y506" s="161">
        <f t="shared" si="277"/>
        <v>0</v>
      </c>
      <c r="Z506" s="161">
        <f t="shared" si="278"/>
        <v>0</v>
      </c>
      <c r="AA506" s="161">
        <f t="shared" si="278"/>
        <v>0</v>
      </c>
      <c r="AB506" s="161">
        <f t="shared" si="278"/>
        <v>0</v>
      </c>
      <c r="AC506" s="161">
        <f t="shared" si="278"/>
        <v>0</v>
      </c>
      <c r="AD506" s="161">
        <f t="shared" si="278"/>
        <v>0</v>
      </c>
      <c r="AE506" s="161">
        <f t="shared" si="278"/>
        <v>0</v>
      </c>
      <c r="AF506" s="161">
        <f t="shared" si="278"/>
        <v>0</v>
      </c>
      <c r="AG506" s="161">
        <f t="shared" si="278"/>
        <v>0</v>
      </c>
      <c r="AH506" s="161">
        <f t="shared" si="278"/>
        <v>0</v>
      </c>
      <c r="AI506" s="161">
        <f t="shared" si="278"/>
        <v>0</v>
      </c>
      <c r="AJ506" s="161">
        <f t="shared" si="278"/>
        <v>0</v>
      </c>
      <c r="AK506" s="161">
        <f t="shared" si="278"/>
        <v>0</v>
      </c>
      <c r="AL506" s="161">
        <f t="shared" si="278"/>
        <v>0</v>
      </c>
      <c r="AM506" s="161">
        <f t="shared" si="278"/>
        <v>0</v>
      </c>
      <c r="AN506" s="161">
        <f t="shared" si="278"/>
        <v>0</v>
      </c>
      <c r="AO506" s="161">
        <f t="shared" ref="AO506:DJ512" si="280">VLOOKUP($A506,$A$10:$CO$500,AO$500,0)</f>
        <v>0</v>
      </c>
      <c r="AP506" s="161">
        <f t="shared" si="280"/>
        <v>0</v>
      </c>
      <c r="AQ506" s="161">
        <f t="shared" si="280"/>
        <v>0</v>
      </c>
      <c r="AR506" s="161">
        <f t="shared" si="280"/>
        <v>0</v>
      </c>
      <c r="AS506" s="161">
        <f t="shared" si="280"/>
        <v>0</v>
      </c>
      <c r="AT506" s="161">
        <f t="shared" si="280"/>
        <v>0</v>
      </c>
      <c r="AU506" s="161">
        <f t="shared" si="280"/>
        <v>0</v>
      </c>
      <c r="AV506" s="161">
        <f t="shared" si="280"/>
        <v>0</v>
      </c>
      <c r="AW506" s="161">
        <f t="shared" si="280"/>
        <v>0</v>
      </c>
      <c r="AX506" s="161">
        <f t="shared" si="280"/>
        <v>0</v>
      </c>
      <c r="AY506" s="161">
        <f t="shared" si="280"/>
        <v>0</v>
      </c>
      <c r="AZ506" s="161">
        <f t="shared" si="280"/>
        <v>0</v>
      </c>
      <c r="BA506" s="161">
        <f t="shared" si="280"/>
        <v>0</v>
      </c>
      <c r="BB506" s="161">
        <f t="shared" si="280"/>
        <v>0</v>
      </c>
      <c r="BC506" s="161">
        <f t="shared" si="280"/>
        <v>0</v>
      </c>
      <c r="BD506" s="161">
        <f t="shared" si="280"/>
        <v>0</v>
      </c>
      <c r="BE506" s="161">
        <f t="shared" si="280"/>
        <v>0</v>
      </c>
      <c r="BF506" s="161">
        <f t="shared" si="280"/>
        <v>0</v>
      </c>
      <c r="BG506" s="161">
        <f t="shared" si="280"/>
        <v>0</v>
      </c>
      <c r="BH506" s="161">
        <f t="shared" si="280"/>
        <v>0</v>
      </c>
      <c r="BI506" s="161">
        <f t="shared" si="280"/>
        <v>0</v>
      </c>
      <c r="BJ506" s="161">
        <f t="shared" si="280"/>
        <v>0</v>
      </c>
      <c r="BK506" s="161">
        <f t="shared" si="280"/>
        <v>0</v>
      </c>
      <c r="BL506" s="161">
        <f t="shared" si="280"/>
        <v>0</v>
      </c>
      <c r="BM506" s="161">
        <f t="shared" si="280"/>
        <v>0</v>
      </c>
      <c r="BN506" s="161">
        <f t="shared" si="280"/>
        <v>0</v>
      </c>
      <c r="BO506" s="161">
        <f t="shared" si="280"/>
        <v>0</v>
      </c>
      <c r="BP506" s="161">
        <f t="shared" si="280"/>
        <v>0</v>
      </c>
      <c r="BQ506" s="161">
        <f t="shared" si="280"/>
        <v>0</v>
      </c>
      <c r="BR506" s="161">
        <f t="shared" si="280"/>
        <v>0</v>
      </c>
      <c r="BS506" s="161">
        <f t="shared" si="280"/>
        <v>0</v>
      </c>
      <c r="BT506" s="161">
        <f t="shared" si="280"/>
        <v>0</v>
      </c>
      <c r="BU506" s="161">
        <f t="shared" si="280"/>
        <v>0</v>
      </c>
      <c r="BV506" s="161">
        <f t="shared" si="280"/>
        <v>0</v>
      </c>
      <c r="BW506" s="161">
        <f t="shared" si="280"/>
        <v>0</v>
      </c>
      <c r="BX506" s="161">
        <f t="shared" si="280"/>
        <v>0</v>
      </c>
      <c r="BY506" s="161">
        <f t="shared" si="280"/>
        <v>0</v>
      </c>
      <c r="BZ506" s="161">
        <f t="shared" si="280"/>
        <v>0</v>
      </c>
      <c r="CA506" s="161">
        <f t="shared" si="280"/>
        <v>0</v>
      </c>
      <c r="CB506" s="161">
        <f t="shared" si="280"/>
        <v>0</v>
      </c>
      <c r="CC506" s="161">
        <f t="shared" si="280"/>
        <v>0</v>
      </c>
      <c r="CD506" s="161">
        <f t="shared" si="280"/>
        <v>0</v>
      </c>
      <c r="CE506" s="161">
        <f t="shared" si="280"/>
        <v>0</v>
      </c>
      <c r="CF506" s="161">
        <f t="shared" si="280"/>
        <v>0</v>
      </c>
      <c r="CG506" s="161">
        <f t="shared" si="280"/>
        <v>0</v>
      </c>
      <c r="CH506" s="130"/>
      <c r="CI506" s="130"/>
    </row>
    <row r="507" spans="1:87" ht="14.1" hidden="1" customHeight="1" x14ac:dyDescent="0.2">
      <c r="A507" s="156">
        <v>96</v>
      </c>
      <c r="B507" s="157"/>
      <c r="C507" s="158"/>
      <c r="D507" s="159" t="str">
        <f t="shared" si="279"/>
        <v>(3</v>
      </c>
      <c r="E507" s="159" t="str">
        <f t="shared" si="279"/>
        <v>אג"ח קונצרני:</v>
      </c>
      <c r="F507" s="159"/>
      <c r="G507" s="159"/>
      <c r="H507" s="159"/>
      <c r="I507" s="160"/>
      <c r="J507" s="161">
        <f t="shared" si="277"/>
        <v>3094952.23</v>
      </c>
      <c r="K507" s="161">
        <f t="shared" si="277"/>
        <v>0</v>
      </c>
      <c r="L507" s="161">
        <f t="shared" si="277"/>
        <v>1893.9</v>
      </c>
      <c r="M507" s="161">
        <f t="shared" si="277"/>
        <v>118560.87</v>
      </c>
      <c r="N507" s="161">
        <f t="shared" si="277"/>
        <v>0</v>
      </c>
      <c r="O507" s="161">
        <f t="shared" si="277"/>
        <v>38063.83</v>
      </c>
      <c r="P507" s="161">
        <f t="shared" si="277"/>
        <v>0</v>
      </c>
      <c r="Q507" s="161">
        <f t="shared" si="277"/>
        <v>308628.44</v>
      </c>
      <c r="R507" s="161">
        <f t="shared" si="277"/>
        <v>2835.65</v>
      </c>
      <c r="S507" s="161">
        <f t="shared" si="277"/>
        <v>133542.02000000002</v>
      </c>
      <c r="T507" s="161">
        <f t="shared" si="277"/>
        <v>0</v>
      </c>
      <c r="U507" s="161">
        <f t="shared" si="277"/>
        <v>836965.19000000018</v>
      </c>
      <c r="V507" s="161">
        <f t="shared" si="277"/>
        <v>0</v>
      </c>
      <c r="W507" s="161">
        <f t="shared" si="277"/>
        <v>0</v>
      </c>
      <c r="X507" s="161">
        <f t="shared" si="277"/>
        <v>0</v>
      </c>
      <c r="Y507" s="161">
        <f t="shared" si="277"/>
        <v>19108.71</v>
      </c>
      <c r="Z507" s="161">
        <f t="shared" ref="Z507:CU516" si="281">VLOOKUP($A507,$A$10:$CO$500,Z$500,0)</f>
        <v>1148.55</v>
      </c>
      <c r="AA507" s="161">
        <f t="shared" si="281"/>
        <v>173274.45</v>
      </c>
      <c r="AB507" s="161">
        <f t="shared" si="281"/>
        <v>64919.170000000006</v>
      </c>
      <c r="AC507" s="161">
        <f t="shared" si="281"/>
        <v>14767.490000000002</v>
      </c>
      <c r="AD507" s="161">
        <f t="shared" si="281"/>
        <v>861335.16999999993</v>
      </c>
      <c r="AE507" s="161">
        <f t="shared" si="281"/>
        <v>17944.449999999997</v>
      </c>
      <c r="AF507" s="161">
        <f t="shared" si="281"/>
        <v>14019.75</v>
      </c>
      <c r="AG507" s="161">
        <f t="shared" si="281"/>
        <v>10863.86</v>
      </c>
      <c r="AH507" s="161">
        <f t="shared" si="281"/>
        <v>12993.49</v>
      </c>
      <c r="AI507" s="161">
        <f t="shared" si="281"/>
        <v>4261.13</v>
      </c>
      <c r="AJ507" s="161">
        <f t="shared" si="281"/>
        <v>29523.510000000002</v>
      </c>
      <c r="AK507" s="161">
        <f t="shared" si="281"/>
        <v>414840.24</v>
      </c>
      <c r="AL507" s="161">
        <f t="shared" si="281"/>
        <v>15462.36</v>
      </c>
      <c r="AM507" s="161">
        <f t="shared" si="281"/>
        <v>0</v>
      </c>
      <c r="AN507" s="161">
        <f t="shared" si="281"/>
        <v>0</v>
      </c>
      <c r="AO507" s="161">
        <f t="shared" si="281"/>
        <v>0</v>
      </c>
      <c r="AP507" s="161">
        <f t="shared" si="281"/>
        <v>0</v>
      </c>
      <c r="AQ507" s="161">
        <f t="shared" si="281"/>
        <v>0</v>
      </c>
      <c r="AR507" s="161">
        <f t="shared" si="281"/>
        <v>0</v>
      </c>
      <c r="AS507" s="161">
        <f t="shared" si="281"/>
        <v>0</v>
      </c>
      <c r="AT507" s="161">
        <f t="shared" si="281"/>
        <v>0</v>
      </c>
      <c r="AU507" s="161">
        <f t="shared" si="280"/>
        <v>0</v>
      </c>
      <c r="AV507" s="161">
        <f t="shared" si="280"/>
        <v>0</v>
      </c>
      <c r="AW507" s="161">
        <f t="shared" si="280"/>
        <v>0</v>
      </c>
      <c r="AX507" s="161">
        <f t="shared" si="280"/>
        <v>0</v>
      </c>
      <c r="AY507" s="161">
        <f t="shared" si="280"/>
        <v>0</v>
      </c>
      <c r="AZ507" s="161">
        <f t="shared" si="280"/>
        <v>0</v>
      </c>
      <c r="BA507" s="161">
        <f t="shared" si="280"/>
        <v>0</v>
      </c>
      <c r="BB507" s="161">
        <f t="shared" si="280"/>
        <v>0</v>
      </c>
      <c r="BC507" s="161">
        <f t="shared" si="280"/>
        <v>0</v>
      </c>
      <c r="BD507" s="161">
        <f t="shared" si="280"/>
        <v>0</v>
      </c>
      <c r="BE507" s="161">
        <f t="shared" si="280"/>
        <v>0</v>
      </c>
      <c r="BF507" s="161">
        <f t="shared" si="280"/>
        <v>0</v>
      </c>
      <c r="BG507" s="161">
        <f t="shared" si="280"/>
        <v>0</v>
      </c>
      <c r="BH507" s="161">
        <f t="shared" si="280"/>
        <v>0</v>
      </c>
      <c r="BI507" s="161">
        <f t="shared" si="280"/>
        <v>0</v>
      </c>
      <c r="BJ507" s="161">
        <f t="shared" si="280"/>
        <v>0</v>
      </c>
      <c r="BK507" s="161">
        <f t="shared" si="280"/>
        <v>0</v>
      </c>
      <c r="BL507" s="161">
        <f t="shared" si="280"/>
        <v>0</v>
      </c>
      <c r="BM507" s="161">
        <f t="shared" si="280"/>
        <v>0</v>
      </c>
      <c r="BN507" s="161">
        <f t="shared" si="280"/>
        <v>0</v>
      </c>
      <c r="BO507" s="161">
        <f t="shared" si="280"/>
        <v>0</v>
      </c>
      <c r="BP507" s="161">
        <f t="shared" si="280"/>
        <v>0</v>
      </c>
      <c r="BQ507" s="161">
        <f t="shared" si="280"/>
        <v>0</v>
      </c>
      <c r="BR507" s="161">
        <f t="shared" si="280"/>
        <v>0</v>
      </c>
      <c r="BS507" s="161">
        <f t="shared" si="280"/>
        <v>0</v>
      </c>
      <c r="BT507" s="161">
        <f t="shared" si="280"/>
        <v>0</v>
      </c>
      <c r="BU507" s="161">
        <f t="shared" si="280"/>
        <v>0</v>
      </c>
      <c r="BV507" s="161">
        <f t="shared" si="280"/>
        <v>0</v>
      </c>
      <c r="BW507" s="161">
        <f t="shared" si="280"/>
        <v>0</v>
      </c>
      <c r="BX507" s="161">
        <f t="shared" si="280"/>
        <v>0</v>
      </c>
      <c r="BY507" s="161">
        <f t="shared" si="280"/>
        <v>0</v>
      </c>
      <c r="BZ507" s="161">
        <f t="shared" si="280"/>
        <v>0</v>
      </c>
      <c r="CA507" s="161">
        <f t="shared" si="280"/>
        <v>0</v>
      </c>
      <c r="CB507" s="161">
        <f t="shared" si="280"/>
        <v>0</v>
      </c>
      <c r="CC507" s="161">
        <f t="shared" si="280"/>
        <v>0</v>
      </c>
      <c r="CD507" s="161">
        <f t="shared" si="280"/>
        <v>0</v>
      </c>
      <c r="CE507" s="161">
        <f t="shared" si="280"/>
        <v>0</v>
      </c>
      <c r="CF507" s="161">
        <f t="shared" si="280"/>
        <v>0</v>
      </c>
      <c r="CG507" s="161">
        <f t="shared" si="280"/>
        <v>0</v>
      </c>
      <c r="CH507" s="130"/>
      <c r="CI507" s="130"/>
    </row>
    <row r="508" spans="1:87" ht="14.1" hidden="1" customHeight="1" x14ac:dyDescent="0.2">
      <c r="A508" s="156">
        <v>155</v>
      </c>
      <c r="B508" s="157"/>
      <c r="C508" s="158"/>
      <c r="D508" s="159" t="str">
        <f t="shared" si="279"/>
        <v>4)</v>
      </c>
      <c r="E508" s="159" t="str">
        <f t="shared" si="279"/>
        <v>מניות (למעט חברות מוחזקות)</v>
      </c>
      <c r="F508" s="159"/>
      <c r="G508" s="159"/>
      <c r="H508" s="159"/>
      <c r="I508" s="160"/>
      <c r="J508" s="161">
        <f t="shared" si="277"/>
        <v>4654157.7000000011</v>
      </c>
      <c r="K508" s="161">
        <f t="shared" si="277"/>
        <v>0</v>
      </c>
      <c r="L508" s="161">
        <f t="shared" si="277"/>
        <v>17930.2</v>
      </c>
      <c r="M508" s="161">
        <f t="shared" si="277"/>
        <v>530450.5</v>
      </c>
      <c r="N508" s="161">
        <f t="shared" si="277"/>
        <v>0</v>
      </c>
      <c r="O508" s="161">
        <f t="shared" si="277"/>
        <v>13846.720000000001</v>
      </c>
      <c r="P508" s="161">
        <f t="shared" si="277"/>
        <v>138804.22</v>
      </c>
      <c r="Q508" s="161">
        <f t="shared" si="277"/>
        <v>954946.04</v>
      </c>
      <c r="R508" s="161">
        <f t="shared" si="277"/>
        <v>0</v>
      </c>
      <c r="S508" s="161">
        <f t="shared" si="277"/>
        <v>0</v>
      </c>
      <c r="T508" s="161">
        <f t="shared" si="277"/>
        <v>219382.06</v>
      </c>
      <c r="U508" s="161">
        <f t="shared" si="277"/>
        <v>676981</v>
      </c>
      <c r="V508" s="161">
        <f t="shared" si="277"/>
        <v>0</v>
      </c>
      <c r="W508" s="161">
        <f t="shared" si="277"/>
        <v>0</v>
      </c>
      <c r="X508" s="161">
        <f t="shared" si="277"/>
        <v>0</v>
      </c>
      <c r="Y508" s="161">
        <f t="shared" si="277"/>
        <v>1292.02</v>
      </c>
      <c r="Z508" s="161">
        <f t="shared" si="281"/>
        <v>248400.91000000003</v>
      </c>
      <c r="AA508" s="161">
        <f t="shared" si="281"/>
        <v>304810.39</v>
      </c>
      <c r="AB508" s="161">
        <f t="shared" si="281"/>
        <v>0</v>
      </c>
      <c r="AC508" s="161">
        <f t="shared" si="281"/>
        <v>254472.28000000003</v>
      </c>
      <c r="AD508" s="161">
        <f t="shared" si="281"/>
        <v>628302.41999999993</v>
      </c>
      <c r="AE508" s="161">
        <f t="shared" si="281"/>
        <v>83045.600000000006</v>
      </c>
      <c r="AF508" s="161">
        <f t="shared" si="281"/>
        <v>29950.37</v>
      </c>
      <c r="AG508" s="161">
        <f t="shared" si="281"/>
        <v>15760.22</v>
      </c>
      <c r="AH508" s="161">
        <f t="shared" si="281"/>
        <v>22751.82</v>
      </c>
      <c r="AI508" s="161">
        <f t="shared" si="281"/>
        <v>4046.8500000000004</v>
      </c>
      <c r="AJ508" s="161">
        <f t="shared" si="281"/>
        <v>652.35</v>
      </c>
      <c r="AK508" s="161">
        <f t="shared" si="281"/>
        <v>355253.76000000001</v>
      </c>
      <c r="AL508" s="161">
        <f t="shared" si="281"/>
        <v>153077.97</v>
      </c>
      <c r="AM508" s="161">
        <f t="shared" si="281"/>
        <v>0</v>
      </c>
      <c r="AN508" s="161">
        <f t="shared" si="281"/>
        <v>0</v>
      </c>
      <c r="AO508" s="161">
        <f t="shared" si="281"/>
        <v>0</v>
      </c>
      <c r="AP508" s="161">
        <f t="shared" si="281"/>
        <v>0</v>
      </c>
      <c r="AQ508" s="161">
        <f t="shared" si="281"/>
        <v>0</v>
      </c>
      <c r="AR508" s="161">
        <f t="shared" si="281"/>
        <v>0</v>
      </c>
      <c r="AS508" s="161">
        <f t="shared" si="281"/>
        <v>0</v>
      </c>
      <c r="AT508" s="161">
        <f t="shared" si="281"/>
        <v>0</v>
      </c>
      <c r="AU508" s="161">
        <f t="shared" si="280"/>
        <v>0</v>
      </c>
      <c r="AV508" s="161">
        <f t="shared" si="280"/>
        <v>0</v>
      </c>
      <c r="AW508" s="161">
        <f t="shared" si="280"/>
        <v>0</v>
      </c>
      <c r="AX508" s="161">
        <f t="shared" si="280"/>
        <v>0</v>
      </c>
      <c r="AY508" s="161">
        <f t="shared" si="280"/>
        <v>0</v>
      </c>
      <c r="AZ508" s="161">
        <f t="shared" si="280"/>
        <v>0</v>
      </c>
      <c r="BA508" s="161">
        <f t="shared" si="280"/>
        <v>0</v>
      </c>
      <c r="BB508" s="161">
        <f t="shared" si="280"/>
        <v>0</v>
      </c>
      <c r="BC508" s="161">
        <f t="shared" si="280"/>
        <v>0</v>
      </c>
      <c r="BD508" s="161">
        <f t="shared" si="280"/>
        <v>0</v>
      </c>
      <c r="BE508" s="161">
        <f t="shared" si="280"/>
        <v>0</v>
      </c>
      <c r="BF508" s="161">
        <f t="shared" si="280"/>
        <v>0</v>
      </c>
      <c r="BG508" s="161">
        <f t="shared" si="280"/>
        <v>0</v>
      </c>
      <c r="BH508" s="161">
        <f t="shared" si="280"/>
        <v>0</v>
      </c>
      <c r="BI508" s="161">
        <f t="shared" si="280"/>
        <v>0</v>
      </c>
      <c r="BJ508" s="161">
        <f t="shared" si="280"/>
        <v>0</v>
      </c>
      <c r="BK508" s="161">
        <f t="shared" si="280"/>
        <v>0</v>
      </c>
      <c r="BL508" s="161">
        <f t="shared" si="280"/>
        <v>0</v>
      </c>
      <c r="BM508" s="161">
        <f t="shared" si="280"/>
        <v>0</v>
      </c>
      <c r="BN508" s="161">
        <f t="shared" si="280"/>
        <v>0</v>
      </c>
      <c r="BO508" s="161">
        <f t="shared" si="280"/>
        <v>0</v>
      </c>
      <c r="BP508" s="161">
        <f t="shared" si="280"/>
        <v>0</v>
      </c>
      <c r="BQ508" s="161">
        <f t="shared" si="280"/>
        <v>0</v>
      </c>
      <c r="BR508" s="161">
        <f t="shared" si="280"/>
        <v>0</v>
      </c>
      <c r="BS508" s="161">
        <f t="shared" si="280"/>
        <v>0</v>
      </c>
      <c r="BT508" s="161">
        <f t="shared" si="280"/>
        <v>0</v>
      </c>
      <c r="BU508" s="161">
        <f t="shared" si="280"/>
        <v>0</v>
      </c>
      <c r="BV508" s="161">
        <f t="shared" si="280"/>
        <v>0</v>
      </c>
      <c r="BW508" s="161">
        <f t="shared" si="280"/>
        <v>0</v>
      </c>
      <c r="BX508" s="161">
        <f t="shared" si="280"/>
        <v>0</v>
      </c>
      <c r="BY508" s="161">
        <f t="shared" si="280"/>
        <v>0</v>
      </c>
      <c r="BZ508" s="161">
        <f t="shared" si="280"/>
        <v>0</v>
      </c>
      <c r="CA508" s="161">
        <f t="shared" si="280"/>
        <v>0</v>
      </c>
      <c r="CB508" s="161">
        <f t="shared" si="280"/>
        <v>0</v>
      </c>
      <c r="CC508" s="161">
        <f t="shared" si="280"/>
        <v>0</v>
      </c>
      <c r="CD508" s="161">
        <f t="shared" si="280"/>
        <v>0</v>
      </c>
      <c r="CE508" s="161">
        <f t="shared" si="280"/>
        <v>0</v>
      </c>
      <c r="CF508" s="161">
        <f t="shared" si="280"/>
        <v>0</v>
      </c>
      <c r="CG508" s="161">
        <f t="shared" si="280"/>
        <v>0</v>
      </c>
      <c r="CH508" s="130"/>
      <c r="CI508" s="130"/>
    </row>
    <row r="509" spans="1:87" ht="14.1" hidden="1" customHeight="1" x14ac:dyDescent="0.2">
      <c r="A509" s="156">
        <v>175</v>
      </c>
      <c r="B509" s="157"/>
      <c r="C509" s="158"/>
      <c r="D509" s="159" t="str">
        <f t="shared" si="279"/>
        <v>5)</v>
      </c>
      <c r="E509" s="159" t="str">
        <f t="shared" si="279"/>
        <v>השקעות בקרנות סל</v>
      </c>
      <c r="F509" s="159"/>
      <c r="G509" s="159"/>
      <c r="H509" s="159"/>
      <c r="I509" s="160"/>
      <c r="J509" s="161">
        <f t="shared" si="277"/>
        <v>3741266.6500000008</v>
      </c>
      <c r="K509" s="161">
        <f t="shared" si="277"/>
        <v>0</v>
      </c>
      <c r="L509" s="161">
        <f t="shared" si="277"/>
        <v>6971.3200000000015</v>
      </c>
      <c r="M509" s="161">
        <f t="shared" si="277"/>
        <v>180632.8</v>
      </c>
      <c r="N509" s="161">
        <f t="shared" si="277"/>
        <v>0</v>
      </c>
      <c r="O509" s="161">
        <f t="shared" si="277"/>
        <v>2692.94</v>
      </c>
      <c r="P509" s="161">
        <f t="shared" si="277"/>
        <v>177483.55</v>
      </c>
      <c r="Q509" s="161">
        <f t="shared" si="277"/>
        <v>935539.6100000001</v>
      </c>
      <c r="R509" s="161">
        <f t="shared" si="277"/>
        <v>0</v>
      </c>
      <c r="S509" s="161">
        <f t="shared" si="277"/>
        <v>0</v>
      </c>
      <c r="T509" s="161">
        <f t="shared" si="277"/>
        <v>255045.02000000002</v>
      </c>
      <c r="U509" s="161">
        <f t="shared" si="277"/>
        <v>797090.06</v>
      </c>
      <c r="V509" s="161">
        <f t="shared" si="277"/>
        <v>0</v>
      </c>
      <c r="W509" s="161">
        <f t="shared" si="277"/>
        <v>0</v>
      </c>
      <c r="X509" s="161">
        <f t="shared" si="277"/>
        <v>0</v>
      </c>
      <c r="Y509" s="161">
        <f t="shared" si="277"/>
        <v>5048.7299999999996</v>
      </c>
      <c r="Z509" s="161">
        <f t="shared" si="281"/>
        <v>211962.85</v>
      </c>
      <c r="AA509" s="161">
        <f t="shared" si="281"/>
        <v>456031.94</v>
      </c>
      <c r="AB509" s="161">
        <f t="shared" si="281"/>
        <v>0</v>
      </c>
      <c r="AC509" s="161">
        <f t="shared" si="281"/>
        <v>197129.7</v>
      </c>
      <c r="AD509" s="161">
        <f t="shared" si="281"/>
        <v>405596.56</v>
      </c>
      <c r="AE509" s="161">
        <f t="shared" si="281"/>
        <v>31979.420000000002</v>
      </c>
      <c r="AF509" s="161">
        <f t="shared" si="281"/>
        <v>18920.940000000002</v>
      </c>
      <c r="AG509" s="161">
        <f t="shared" si="281"/>
        <v>9661.85</v>
      </c>
      <c r="AH509" s="161">
        <f t="shared" si="281"/>
        <v>32323.200000000004</v>
      </c>
      <c r="AI509" s="161">
        <f t="shared" si="281"/>
        <v>13996.390000000001</v>
      </c>
      <c r="AJ509" s="161">
        <f t="shared" si="281"/>
        <v>0</v>
      </c>
      <c r="AK509" s="161">
        <f t="shared" si="281"/>
        <v>2062.0500000000002</v>
      </c>
      <c r="AL509" s="161">
        <f t="shared" si="281"/>
        <v>1097.72</v>
      </c>
      <c r="AM509" s="161">
        <f t="shared" si="281"/>
        <v>0</v>
      </c>
      <c r="AN509" s="161">
        <f t="shared" si="281"/>
        <v>0</v>
      </c>
      <c r="AO509" s="161">
        <f t="shared" si="281"/>
        <v>0</v>
      </c>
      <c r="AP509" s="161">
        <f t="shared" si="281"/>
        <v>0</v>
      </c>
      <c r="AQ509" s="161">
        <f t="shared" si="281"/>
        <v>0</v>
      </c>
      <c r="AR509" s="161">
        <f t="shared" si="281"/>
        <v>0</v>
      </c>
      <c r="AS509" s="161">
        <f t="shared" si="281"/>
        <v>0</v>
      </c>
      <c r="AT509" s="161">
        <f t="shared" si="281"/>
        <v>0</v>
      </c>
      <c r="AU509" s="161">
        <f t="shared" si="280"/>
        <v>0</v>
      </c>
      <c r="AV509" s="161">
        <f t="shared" si="280"/>
        <v>0</v>
      </c>
      <c r="AW509" s="161">
        <f t="shared" si="280"/>
        <v>0</v>
      </c>
      <c r="AX509" s="161">
        <f t="shared" si="280"/>
        <v>0</v>
      </c>
      <c r="AY509" s="161">
        <f t="shared" si="280"/>
        <v>0</v>
      </c>
      <c r="AZ509" s="161">
        <f t="shared" si="280"/>
        <v>0</v>
      </c>
      <c r="BA509" s="161">
        <f t="shared" si="280"/>
        <v>0</v>
      </c>
      <c r="BB509" s="161">
        <f t="shared" si="280"/>
        <v>0</v>
      </c>
      <c r="BC509" s="161">
        <f t="shared" si="280"/>
        <v>0</v>
      </c>
      <c r="BD509" s="161">
        <f t="shared" si="280"/>
        <v>0</v>
      </c>
      <c r="BE509" s="161">
        <f t="shared" si="280"/>
        <v>0</v>
      </c>
      <c r="BF509" s="161">
        <f t="shared" si="280"/>
        <v>0</v>
      </c>
      <c r="BG509" s="161">
        <f t="shared" si="280"/>
        <v>0</v>
      </c>
      <c r="BH509" s="161">
        <f t="shared" si="280"/>
        <v>0</v>
      </c>
      <c r="BI509" s="161">
        <f t="shared" si="280"/>
        <v>0</v>
      </c>
      <c r="BJ509" s="161">
        <f t="shared" si="280"/>
        <v>0</v>
      </c>
      <c r="BK509" s="161">
        <f t="shared" si="280"/>
        <v>0</v>
      </c>
      <c r="BL509" s="161">
        <f t="shared" si="280"/>
        <v>0</v>
      </c>
      <c r="BM509" s="161">
        <f t="shared" si="280"/>
        <v>0</v>
      </c>
      <c r="BN509" s="161">
        <f t="shared" si="280"/>
        <v>0</v>
      </c>
      <c r="BO509" s="161">
        <f t="shared" si="280"/>
        <v>0</v>
      </c>
      <c r="BP509" s="161">
        <f t="shared" si="280"/>
        <v>0</v>
      </c>
      <c r="BQ509" s="161">
        <f t="shared" si="280"/>
        <v>0</v>
      </c>
      <c r="BR509" s="161">
        <f t="shared" si="280"/>
        <v>0</v>
      </c>
      <c r="BS509" s="161">
        <f t="shared" si="280"/>
        <v>0</v>
      </c>
      <c r="BT509" s="161">
        <f t="shared" si="280"/>
        <v>0</v>
      </c>
      <c r="BU509" s="161">
        <f t="shared" si="280"/>
        <v>0</v>
      </c>
      <c r="BV509" s="161">
        <f t="shared" si="280"/>
        <v>0</v>
      </c>
      <c r="BW509" s="161">
        <f t="shared" si="280"/>
        <v>0</v>
      </c>
      <c r="BX509" s="161">
        <f t="shared" si="280"/>
        <v>0</v>
      </c>
      <c r="BY509" s="161">
        <f t="shared" si="280"/>
        <v>0</v>
      </c>
      <c r="BZ509" s="161">
        <f t="shared" si="280"/>
        <v>0</v>
      </c>
      <c r="CA509" s="161">
        <f t="shared" si="280"/>
        <v>0</v>
      </c>
      <c r="CB509" s="161">
        <f t="shared" si="280"/>
        <v>0</v>
      </c>
      <c r="CC509" s="161">
        <f t="shared" si="280"/>
        <v>0</v>
      </c>
      <c r="CD509" s="161">
        <f t="shared" si="280"/>
        <v>0</v>
      </c>
      <c r="CE509" s="161">
        <f t="shared" si="280"/>
        <v>0</v>
      </c>
      <c r="CF509" s="161">
        <f t="shared" si="280"/>
        <v>0</v>
      </c>
      <c r="CG509" s="161">
        <f t="shared" si="280"/>
        <v>0</v>
      </c>
      <c r="CH509" s="130"/>
      <c r="CI509" s="130"/>
    </row>
    <row r="510" spans="1:87" ht="14.1" hidden="1" customHeight="1" x14ac:dyDescent="0.2">
      <c r="A510" s="156">
        <v>189</v>
      </c>
      <c r="B510" s="157"/>
      <c r="C510" s="158"/>
      <c r="D510" s="159" t="str">
        <f t="shared" si="279"/>
        <v>6)</v>
      </c>
      <c r="E510" s="159" t="str">
        <f t="shared" si="279"/>
        <v>תעודות השתתפות בקרנות נאמנות</v>
      </c>
      <c r="F510" s="159"/>
      <c r="G510" s="159"/>
      <c r="H510" s="159"/>
      <c r="I510" s="160"/>
      <c r="J510" s="161">
        <f t="shared" si="277"/>
        <v>303996.98000000004</v>
      </c>
      <c r="K510" s="161">
        <f t="shared" si="277"/>
        <v>0</v>
      </c>
      <c r="L510" s="161">
        <f t="shared" si="277"/>
        <v>613.17000000000007</v>
      </c>
      <c r="M510" s="161">
        <f t="shared" si="277"/>
        <v>19116.68</v>
      </c>
      <c r="N510" s="161">
        <f t="shared" si="277"/>
        <v>0</v>
      </c>
      <c r="O510" s="161">
        <f t="shared" si="277"/>
        <v>818.42000000000007</v>
      </c>
      <c r="P510" s="161">
        <f t="shared" si="277"/>
        <v>1222.8200000000002</v>
      </c>
      <c r="Q510" s="161">
        <f t="shared" si="277"/>
        <v>22615.279999999999</v>
      </c>
      <c r="R510" s="161">
        <f t="shared" si="277"/>
        <v>0</v>
      </c>
      <c r="S510" s="161">
        <f t="shared" si="277"/>
        <v>0</v>
      </c>
      <c r="T510" s="161">
        <f t="shared" si="277"/>
        <v>60187.64</v>
      </c>
      <c r="U510" s="161">
        <f t="shared" si="277"/>
        <v>184223.06</v>
      </c>
      <c r="V510" s="161">
        <f t="shared" si="277"/>
        <v>0</v>
      </c>
      <c r="W510" s="161">
        <f t="shared" si="277"/>
        <v>0</v>
      </c>
      <c r="X510" s="161">
        <f t="shared" si="277"/>
        <v>0</v>
      </c>
      <c r="Y510" s="161">
        <f t="shared" si="277"/>
        <v>0</v>
      </c>
      <c r="Z510" s="161">
        <f t="shared" si="281"/>
        <v>0</v>
      </c>
      <c r="AA510" s="161">
        <f t="shared" si="281"/>
        <v>0</v>
      </c>
      <c r="AB510" s="161">
        <f t="shared" si="281"/>
        <v>0</v>
      </c>
      <c r="AC510" s="161">
        <f t="shared" si="281"/>
        <v>0</v>
      </c>
      <c r="AD510" s="161">
        <f t="shared" si="281"/>
        <v>0</v>
      </c>
      <c r="AE510" s="161">
        <f t="shared" si="281"/>
        <v>2859.77</v>
      </c>
      <c r="AF510" s="161">
        <f t="shared" si="281"/>
        <v>922.07999999999993</v>
      </c>
      <c r="AG510" s="161">
        <f t="shared" si="281"/>
        <v>399.16999999999996</v>
      </c>
      <c r="AH510" s="161">
        <f t="shared" si="281"/>
        <v>239.28</v>
      </c>
      <c r="AI510" s="161">
        <f t="shared" si="281"/>
        <v>0</v>
      </c>
      <c r="AJ510" s="161">
        <f t="shared" si="281"/>
        <v>0</v>
      </c>
      <c r="AK510" s="161">
        <f t="shared" si="281"/>
        <v>7938.95</v>
      </c>
      <c r="AL510" s="161">
        <f t="shared" si="281"/>
        <v>2840.66</v>
      </c>
      <c r="AM510" s="161">
        <f t="shared" si="281"/>
        <v>0</v>
      </c>
      <c r="AN510" s="161">
        <f t="shared" si="281"/>
        <v>0</v>
      </c>
      <c r="AO510" s="161">
        <f t="shared" si="281"/>
        <v>0</v>
      </c>
      <c r="AP510" s="161">
        <f t="shared" si="281"/>
        <v>0</v>
      </c>
      <c r="AQ510" s="161">
        <f t="shared" si="281"/>
        <v>0</v>
      </c>
      <c r="AR510" s="161">
        <f t="shared" si="281"/>
        <v>0</v>
      </c>
      <c r="AS510" s="161">
        <f t="shared" si="281"/>
        <v>0</v>
      </c>
      <c r="AT510" s="161">
        <f t="shared" si="281"/>
        <v>0</v>
      </c>
      <c r="AU510" s="161">
        <f t="shared" si="280"/>
        <v>0</v>
      </c>
      <c r="AV510" s="161">
        <f t="shared" si="280"/>
        <v>0</v>
      </c>
      <c r="AW510" s="161">
        <f t="shared" si="280"/>
        <v>0</v>
      </c>
      <c r="AX510" s="161">
        <f t="shared" si="280"/>
        <v>0</v>
      </c>
      <c r="AY510" s="161">
        <f t="shared" si="280"/>
        <v>0</v>
      </c>
      <c r="AZ510" s="161">
        <f t="shared" si="280"/>
        <v>0</v>
      </c>
      <c r="BA510" s="161">
        <f t="shared" si="280"/>
        <v>0</v>
      </c>
      <c r="BB510" s="161">
        <f t="shared" si="280"/>
        <v>0</v>
      </c>
      <c r="BC510" s="161">
        <f t="shared" si="280"/>
        <v>0</v>
      </c>
      <c r="BD510" s="161">
        <f t="shared" si="280"/>
        <v>0</v>
      </c>
      <c r="BE510" s="161">
        <f t="shared" si="280"/>
        <v>0</v>
      </c>
      <c r="BF510" s="161">
        <f t="shared" si="280"/>
        <v>0</v>
      </c>
      <c r="BG510" s="161">
        <f t="shared" si="280"/>
        <v>0</v>
      </c>
      <c r="BH510" s="161">
        <f t="shared" si="280"/>
        <v>0</v>
      </c>
      <c r="BI510" s="161">
        <f t="shared" si="280"/>
        <v>0</v>
      </c>
      <c r="BJ510" s="161">
        <f t="shared" si="280"/>
        <v>0</v>
      </c>
      <c r="BK510" s="161">
        <f t="shared" si="280"/>
        <v>0</v>
      </c>
      <c r="BL510" s="161">
        <f t="shared" si="280"/>
        <v>0</v>
      </c>
      <c r="BM510" s="161">
        <f t="shared" si="280"/>
        <v>0</v>
      </c>
      <c r="BN510" s="161">
        <f t="shared" si="280"/>
        <v>0</v>
      </c>
      <c r="BO510" s="161">
        <f t="shared" si="280"/>
        <v>0</v>
      </c>
      <c r="BP510" s="161">
        <f t="shared" si="280"/>
        <v>0</v>
      </c>
      <c r="BQ510" s="161">
        <f t="shared" si="280"/>
        <v>0</v>
      </c>
      <c r="BR510" s="161">
        <f t="shared" si="280"/>
        <v>0</v>
      </c>
      <c r="BS510" s="161">
        <f t="shared" si="280"/>
        <v>0</v>
      </c>
      <c r="BT510" s="161">
        <f t="shared" si="280"/>
        <v>0</v>
      </c>
      <c r="BU510" s="161">
        <f t="shared" si="280"/>
        <v>0</v>
      </c>
      <c r="BV510" s="161">
        <f t="shared" si="280"/>
        <v>0</v>
      </c>
      <c r="BW510" s="161">
        <f t="shared" si="280"/>
        <v>0</v>
      </c>
      <c r="BX510" s="161">
        <f t="shared" si="280"/>
        <v>0</v>
      </c>
      <c r="BY510" s="161">
        <f t="shared" si="280"/>
        <v>0</v>
      </c>
      <c r="BZ510" s="161">
        <f t="shared" si="280"/>
        <v>0</v>
      </c>
      <c r="CA510" s="161">
        <f t="shared" si="280"/>
        <v>0</v>
      </c>
      <c r="CB510" s="161">
        <f t="shared" si="280"/>
        <v>0</v>
      </c>
      <c r="CC510" s="161">
        <f t="shared" si="280"/>
        <v>0</v>
      </c>
      <c r="CD510" s="161">
        <f t="shared" si="280"/>
        <v>0</v>
      </c>
      <c r="CE510" s="161">
        <f t="shared" si="280"/>
        <v>0</v>
      </c>
      <c r="CF510" s="161">
        <f t="shared" si="280"/>
        <v>0</v>
      </c>
      <c r="CG510" s="161">
        <f t="shared" si="280"/>
        <v>0</v>
      </c>
      <c r="CH510" s="130"/>
      <c r="CI510" s="130"/>
    </row>
    <row r="511" spans="1:87" ht="14.1" hidden="1" customHeight="1" x14ac:dyDescent="0.2">
      <c r="A511" s="156">
        <v>197</v>
      </c>
      <c r="B511" s="157"/>
      <c r="C511" s="158"/>
      <c r="D511" s="159" t="str">
        <f t="shared" si="279"/>
        <v>7)</v>
      </c>
      <c r="E511" s="159" t="str">
        <f t="shared" si="279"/>
        <v>קרנות השקעה</v>
      </c>
      <c r="F511" s="159"/>
      <c r="G511" s="159"/>
      <c r="H511" s="159"/>
      <c r="I511" s="160"/>
      <c r="J511" s="161">
        <f t="shared" si="277"/>
        <v>1060686.9000000001</v>
      </c>
      <c r="K511" s="161">
        <f t="shared" si="277"/>
        <v>0</v>
      </c>
      <c r="L511" s="161">
        <f t="shared" si="277"/>
        <v>8329.119999999999</v>
      </c>
      <c r="M511" s="161">
        <f t="shared" si="277"/>
        <v>402323.39</v>
      </c>
      <c r="N511" s="161">
        <f t="shared" si="277"/>
        <v>0</v>
      </c>
      <c r="O511" s="161">
        <f t="shared" si="277"/>
        <v>14950.91</v>
      </c>
      <c r="P511" s="161">
        <f t="shared" si="277"/>
        <v>7960.28</v>
      </c>
      <c r="Q511" s="161">
        <f t="shared" si="277"/>
        <v>516770.04000000004</v>
      </c>
      <c r="R511" s="161">
        <f t="shared" si="277"/>
        <v>0</v>
      </c>
      <c r="S511" s="161">
        <f t="shared" si="277"/>
        <v>0</v>
      </c>
      <c r="T511" s="161">
        <f t="shared" si="277"/>
        <v>0</v>
      </c>
      <c r="U511" s="161">
        <f t="shared" si="277"/>
        <v>5099.3</v>
      </c>
      <c r="V511" s="161">
        <f t="shared" si="277"/>
        <v>0</v>
      </c>
      <c r="W511" s="161">
        <f t="shared" si="277"/>
        <v>0</v>
      </c>
      <c r="X511" s="161">
        <f t="shared" si="277"/>
        <v>0</v>
      </c>
      <c r="Y511" s="161">
        <f t="shared" si="277"/>
        <v>0</v>
      </c>
      <c r="Z511" s="161">
        <f t="shared" si="281"/>
        <v>0</v>
      </c>
      <c r="AA511" s="161">
        <f t="shared" si="281"/>
        <v>0</v>
      </c>
      <c r="AB511" s="161">
        <f t="shared" si="281"/>
        <v>1044.31</v>
      </c>
      <c r="AC511" s="161">
        <f t="shared" si="281"/>
        <v>0</v>
      </c>
      <c r="AD511" s="161">
        <f t="shared" si="281"/>
        <v>10559.17</v>
      </c>
      <c r="AE511" s="161">
        <f t="shared" si="281"/>
        <v>49230.61</v>
      </c>
      <c r="AF511" s="161">
        <f t="shared" si="281"/>
        <v>16854.73</v>
      </c>
      <c r="AG511" s="161">
        <f t="shared" si="281"/>
        <v>12539.09</v>
      </c>
      <c r="AH511" s="161">
        <f t="shared" si="281"/>
        <v>15025.95</v>
      </c>
      <c r="AI511" s="161">
        <f t="shared" si="281"/>
        <v>0</v>
      </c>
      <c r="AJ511" s="161">
        <f t="shared" si="281"/>
        <v>0</v>
      </c>
      <c r="AK511" s="161">
        <f t="shared" si="281"/>
        <v>0</v>
      </c>
      <c r="AL511" s="161">
        <f t="shared" si="281"/>
        <v>0</v>
      </c>
      <c r="AM511" s="161">
        <f t="shared" si="281"/>
        <v>0</v>
      </c>
      <c r="AN511" s="161">
        <f t="shared" si="281"/>
        <v>0</v>
      </c>
      <c r="AO511" s="161">
        <f t="shared" si="281"/>
        <v>0</v>
      </c>
      <c r="AP511" s="161">
        <f t="shared" si="281"/>
        <v>0</v>
      </c>
      <c r="AQ511" s="161">
        <f t="shared" si="281"/>
        <v>0</v>
      </c>
      <c r="AR511" s="161">
        <f t="shared" si="281"/>
        <v>0</v>
      </c>
      <c r="AS511" s="161">
        <f t="shared" si="281"/>
        <v>0</v>
      </c>
      <c r="AT511" s="161">
        <f t="shared" si="281"/>
        <v>0</v>
      </c>
      <c r="AU511" s="161">
        <f t="shared" si="280"/>
        <v>0</v>
      </c>
      <c r="AV511" s="161">
        <f t="shared" si="280"/>
        <v>0</v>
      </c>
      <c r="AW511" s="161">
        <f t="shared" si="280"/>
        <v>0</v>
      </c>
      <c r="AX511" s="161">
        <f t="shared" si="280"/>
        <v>0</v>
      </c>
      <c r="AY511" s="161">
        <f t="shared" si="280"/>
        <v>0</v>
      </c>
      <c r="AZ511" s="161">
        <f t="shared" si="280"/>
        <v>0</v>
      </c>
      <c r="BA511" s="161">
        <f t="shared" si="280"/>
        <v>0</v>
      </c>
      <c r="BB511" s="161">
        <f t="shared" si="280"/>
        <v>0</v>
      </c>
      <c r="BC511" s="161">
        <f t="shared" si="280"/>
        <v>0</v>
      </c>
      <c r="BD511" s="161">
        <f t="shared" si="280"/>
        <v>0</v>
      </c>
      <c r="BE511" s="161">
        <f t="shared" si="280"/>
        <v>0</v>
      </c>
      <c r="BF511" s="161">
        <f t="shared" si="280"/>
        <v>0</v>
      </c>
      <c r="BG511" s="161">
        <f t="shared" si="280"/>
        <v>0</v>
      </c>
      <c r="BH511" s="161">
        <f t="shared" si="280"/>
        <v>0</v>
      </c>
      <c r="BI511" s="161">
        <f t="shared" si="280"/>
        <v>0</v>
      </c>
      <c r="BJ511" s="161">
        <f t="shared" si="280"/>
        <v>0</v>
      </c>
      <c r="BK511" s="161">
        <f t="shared" si="280"/>
        <v>0</v>
      </c>
      <c r="BL511" s="161">
        <f t="shared" si="280"/>
        <v>0</v>
      </c>
      <c r="BM511" s="161">
        <f t="shared" si="280"/>
        <v>0</v>
      </c>
      <c r="BN511" s="161">
        <f t="shared" si="280"/>
        <v>0</v>
      </c>
      <c r="BO511" s="161">
        <f t="shared" si="280"/>
        <v>0</v>
      </c>
      <c r="BP511" s="161">
        <f t="shared" si="280"/>
        <v>0</v>
      </c>
      <c r="BQ511" s="161">
        <f t="shared" si="280"/>
        <v>0</v>
      </c>
      <c r="BR511" s="161">
        <f t="shared" si="280"/>
        <v>0</v>
      </c>
      <c r="BS511" s="161">
        <f t="shared" si="280"/>
        <v>0</v>
      </c>
      <c r="BT511" s="161">
        <f t="shared" si="280"/>
        <v>0</v>
      </c>
      <c r="BU511" s="161">
        <f t="shared" si="280"/>
        <v>0</v>
      </c>
      <c r="BV511" s="161">
        <f t="shared" si="280"/>
        <v>0</v>
      </c>
      <c r="BW511" s="161">
        <f t="shared" si="280"/>
        <v>0</v>
      </c>
      <c r="BX511" s="161">
        <f t="shared" si="280"/>
        <v>0</v>
      </c>
      <c r="BY511" s="161">
        <f t="shared" si="280"/>
        <v>0</v>
      </c>
      <c r="BZ511" s="161">
        <f t="shared" si="280"/>
        <v>0</v>
      </c>
      <c r="CA511" s="161">
        <f t="shared" si="280"/>
        <v>0</v>
      </c>
      <c r="CB511" s="161">
        <f t="shared" si="280"/>
        <v>0</v>
      </c>
      <c r="CC511" s="161">
        <f t="shared" si="280"/>
        <v>0</v>
      </c>
      <c r="CD511" s="161">
        <f t="shared" si="280"/>
        <v>0</v>
      </c>
      <c r="CE511" s="161">
        <f t="shared" si="280"/>
        <v>0</v>
      </c>
      <c r="CF511" s="161">
        <f t="shared" si="280"/>
        <v>0</v>
      </c>
      <c r="CG511" s="161">
        <f t="shared" si="280"/>
        <v>0</v>
      </c>
    </row>
    <row r="512" spans="1:87" ht="14.1" hidden="1" customHeight="1" x14ac:dyDescent="0.2">
      <c r="A512" s="156">
        <v>209</v>
      </c>
      <c r="B512" s="157"/>
      <c r="C512" s="158"/>
      <c r="D512" s="159" t="str">
        <f t="shared" si="279"/>
        <v>8)</v>
      </c>
      <c r="E512" s="159" t="str">
        <f t="shared" si="279"/>
        <v>כתבי אופציה (WARRANTS)</v>
      </c>
      <c r="F512" s="159"/>
      <c r="G512" s="159"/>
      <c r="H512" s="159"/>
      <c r="I512" s="160"/>
      <c r="J512" s="161">
        <f t="shared" si="277"/>
        <v>15992.169999999998</v>
      </c>
      <c r="K512" s="161">
        <f t="shared" si="277"/>
        <v>0</v>
      </c>
      <c r="L512" s="161">
        <f t="shared" si="277"/>
        <v>0</v>
      </c>
      <c r="M512" s="161">
        <f t="shared" si="277"/>
        <v>1953.75</v>
      </c>
      <c r="N512" s="161">
        <f t="shared" si="277"/>
        <v>0</v>
      </c>
      <c r="O512" s="161">
        <f t="shared" si="277"/>
        <v>0</v>
      </c>
      <c r="P512" s="161">
        <f t="shared" si="277"/>
        <v>873.16</v>
      </c>
      <c r="Q512" s="161">
        <f t="shared" si="277"/>
        <v>4048.73</v>
      </c>
      <c r="R512" s="161">
        <f t="shared" si="277"/>
        <v>0</v>
      </c>
      <c r="S512" s="161">
        <f t="shared" si="277"/>
        <v>0</v>
      </c>
      <c r="T512" s="161">
        <f t="shared" si="277"/>
        <v>441.7</v>
      </c>
      <c r="U512" s="161">
        <f t="shared" si="277"/>
        <v>16.489999999999998</v>
      </c>
      <c r="V512" s="161">
        <f t="shared" si="277"/>
        <v>0</v>
      </c>
      <c r="W512" s="161">
        <f t="shared" si="277"/>
        <v>0</v>
      </c>
      <c r="X512" s="161">
        <f t="shared" si="277"/>
        <v>0</v>
      </c>
      <c r="Y512" s="161">
        <f t="shared" si="277"/>
        <v>0</v>
      </c>
      <c r="Z512" s="161">
        <f t="shared" si="281"/>
        <v>0</v>
      </c>
      <c r="AA512" s="161">
        <f t="shared" si="281"/>
        <v>0</v>
      </c>
      <c r="AB512" s="161">
        <f t="shared" si="281"/>
        <v>3.12</v>
      </c>
      <c r="AC512" s="161">
        <f t="shared" si="281"/>
        <v>294.11</v>
      </c>
      <c r="AD512" s="161">
        <f t="shared" si="281"/>
        <v>1041.25</v>
      </c>
      <c r="AE512" s="161">
        <f t="shared" si="281"/>
        <v>346.2</v>
      </c>
      <c r="AF512" s="161">
        <f t="shared" si="281"/>
        <v>136</v>
      </c>
      <c r="AG512" s="161">
        <f t="shared" si="281"/>
        <v>90.92</v>
      </c>
      <c r="AH512" s="161">
        <f t="shared" si="281"/>
        <v>268.37</v>
      </c>
      <c r="AI512" s="161">
        <f t="shared" si="281"/>
        <v>0</v>
      </c>
      <c r="AJ512" s="161">
        <f t="shared" si="281"/>
        <v>29.700000000000003</v>
      </c>
      <c r="AK512" s="161">
        <f t="shared" si="281"/>
        <v>4217.9699999999993</v>
      </c>
      <c r="AL512" s="161">
        <f t="shared" si="281"/>
        <v>2230.6999999999998</v>
      </c>
      <c r="AM512" s="161">
        <f t="shared" si="281"/>
        <v>0</v>
      </c>
      <c r="AN512" s="161">
        <f t="shared" si="281"/>
        <v>0</v>
      </c>
      <c r="AO512" s="161">
        <f t="shared" si="281"/>
        <v>0</v>
      </c>
      <c r="AP512" s="161">
        <f t="shared" si="281"/>
        <v>0</v>
      </c>
      <c r="AQ512" s="161">
        <f t="shared" si="281"/>
        <v>0</v>
      </c>
      <c r="AR512" s="161">
        <f t="shared" si="281"/>
        <v>0</v>
      </c>
      <c r="AS512" s="161">
        <f t="shared" si="281"/>
        <v>0</v>
      </c>
      <c r="AT512" s="161">
        <f t="shared" si="281"/>
        <v>0</v>
      </c>
      <c r="AU512" s="161">
        <f t="shared" si="280"/>
        <v>0</v>
      </c>
      <c r="AV512" s="161">
        <f t="shared" si="280"/>
        <v>0</v>
      </c>
      <c r="AW512" s="161">
        <f t="shared" si="280"/>
        <v>0</v>
      </c>
      <c r="AX512" s="161">
        <f t="shared" si="280"/>
        <v>0</v>
      </c>
      <c r="AY512" s="161">
        <f t="shared" si="280"/>
        <v>0</v>
      </c>
      <c r="AZ512" s="161">
        <f t="shared" si="280"/>
        <v>0</v>
      </c>
      <c r="BA512" s="161">
        <f t="shared" si="280"/>
        <v>0</v>
      </c>
      <c r="BB512" s="161">
        <f t="shared" si="280"/>
        <v>0</v>
      </c>
      <c r="BC512" s="161">
        <f t="shared" si="280"/>
        <v>0</v>
      </c>
      <c r="BD512" s="161">
        <f t="shared" si="280"/>
        <v>0</v>
      </c>
      <c r="BE512" s="161">
        <f t="shared" si="280"/>
        <v>0</v>
      </c>
      <c r="BF512" s="161">
        <f t="shared" si="280"/>
        <v>0</v>
      </c>
      <c r="BG512" s="161">
        <f t="shared" si="280"/>
        <v>0</v>
      </c>
      <c r="BH512" s="161">
        <f t="shared" si="280"/>
        <v>0</v>
      </c>
      <c r="BI512" s="161">
        <f t="shared" si="280"/>
        <v>0</v>
      </c>
      <c r="BJ512" s="161">
        <f t="shared" ref="BJ512:CV525" si="282">VLOOKUP($A512,$A$10:$CO$500,BJ$500,0)</f>
        <v>0</v>
      </c>
      <c r="BK512" s="161">
        <f t="shared" si="282"/>
        <v>0</v>
      </c>
      <c r="BL512" s="161">
        <f t="shared" si="282"/>
        <v>0</v>
      </c>
      <c r="BM512" s="161">
        <f t="shared" si="282"/>
        <v>0</v>
      </c>
      <c r="BN512" s="161">
        <f t="shared" si="282"/>
        <v>0</v>
      </c>
      <c r="BO512" s="161">
        <f t="shared" si="282"/>
        <v>0</v>
      </c>
      <c r="BP512" s="161">
        <f t="shared" si="282"/>
        <v>0</v>
      </c>
      <c r="BQ512" s="161">
        <f t="shared" si="282"/>
        <v>0</v>
      </c>
      <c r="BR512" s="161">
        <f t="shared" si="282"/>
        <v>0</v>
      </c>
      <c r="BS512" s="161">
        <f t="shared" si="282"/>
        <v>0</v>
      </c>
      <c r="BT512" s="161">
        <f t="shared" si="282"/>
        <v>0</v>
      </c>
      <c r="BU512" s="161">
        <f t="shared" si="282"/>
        <v>0</v>
      </c>
      <c r="BV512" s="161">
        <f t="shared" si="282"/>
        <v>0</v>
      </c>
      <c r="BW512" s="161">
        <f t="shared" si="282"/>
        <v>0</v>
      </c>
      <c r="BX512" s="161">
        <f t="shared" si="282"/>
        <v>0</v>
      </c>
      <c r="BY512" s="161">
        <f t="shared" si="282"/>
        <v>0</v>
      </c>
      <c r="BZ512" s="161">
        <f t="shared" si="282"/>
        <v>0</v>
      </c>
      <c r="CA512" s="161">
        <f t="shared" si="282"/>
        <v>0</v>
      </c>
      <c r="CB512" s="161">
        <f t="shared" si="282"/>
        <v>0</v>
      </c>
      <c r="CC512" s="161">
        <f t="shared" si="282"/>
        <v>0</v>
      </c>
      <c r="CD512" s="161">
        <f t="shared" si="282"/>
        <v>0</v>
      </c>
      <c r="CE512" s="161">
        <f t="shared" si="282"/>
        <v>0</v>
      </c>
      <c r="CF512" s="161">
        <f t="shared" si="282"/>
        <v>0</v>
      </c>
      <c r="CG512" s="161">
        <f t="shared" si="282"/>
        <v>0</v>
      </c>
    </row>
    <row r="513" spans="1:85" ht="14.1" hidden="1" customHeight="1" x14ac:dyDescent="0.2">
      <c r="A513" s="156">
        <v>217</v>
      </c>
      <c r="B513" s="157"/>
      <c r="C513" s="158"/>
      <c r="D513" s="159" t="str">
        <f t="shared" si="279"/>
        <v>9)</v>
      </c>
      <c r="E513" s="159" t="str">
        <f t="shared" si="279"/>
        <v>חוזים עתידיים</v>
      </c>
      <c r="F513" s="159"/>
      <c r="G513" s="159"/>
      <c r="H513" s="159"/>
      <c r="I513" s="160"/>
      <c r="J513" s="161">
        <f t="shared" si="277"/>
        <v>407866.7</v>
      </c>
      <c r="K513" s="161">
        <f t="shared" si="277"/>
        <v>0</v>
      </c>
      <c r="L513" s="161">
        <f t="shared" si="277"/>
        <v>778.8599999999999</v>
      </c>
      <c r="M513" s="161">
        <f t="shared" si="277"/>
        <v>14103.23</v>
      </c>
      <c r="N513" s="161">
        <f t="shared" si="277"/>
        <v>0</v>
      </c>
      <c r="O513" s="161">
        <f t="shared" si="277"/>
        <v>1778.49</v>
      </c>
      <c r="P513" s="161">
        <f t="shared" si="277"/>
        <v>7254.0400000000009</v>
      </c>
      <c r="Q513" s="161">
        <f t="shared" si="277"/>
        <v>36134.79</v>
      </c>
      <c r="R513" s="161">
        <f t="shared" si="277"/>
        <v>0</v>
      </c>
      <c r="S513" s="161">
        <f t="shared" si="277"/>
        <v>2031.3400000000001</v>
      </c>
      <c r="T513" s="161">
        <f t="shared" si="277"/>
        <v>39199</v>
      </c>
      <c r="U513" s="161">
        <f t="shared" si="277"/>
        <v>145509.89000000001</v>
      </c>
      <c r="V513" s="161">
        <f t="shared" si="277"/>
        <v>0</v>
      </c>
      <c r="W513" s="161">
        <f t="shared" si="277"/>
        <v>0</v>
      </c>
      <c r="X513" s="161">
        <f t="shared" si="277"/>
        <v>0</v>
      </c>
      <c r="Y513" s="161">
        <f t="shared" si="277"/>
        <v>778.34</v>
      </c>
      <c r="Z513" s="161">
        <f t="shared" si="281"/>
        <v>0</v>
      </c>
      <c r="AA513" s="161">
        <f t="shared" si="281"/>
        <v>2.52</v>
      </c>
      <c r="AB513" s="161">
        <f t="shared" si="281"/>
        <v>0</v>
      </c>
      <c r="AC513" s="161">
        <f t="shared" si="281"/>
        <v>18828.77</v>
      </c>
      <c r="AD513" s="161">
        <f t="shared" si="281"/>
        <v>54907.87</v>
      </c>
      <c r="AE513" s="161">
        <f t="shared" si="281"/>
        <v>2056.9499999999998</v>
      </c>
      <c r="AF513" s="161">
        <f t="shared" si="281"/>
        <v>1566.45</v>
      </c>
      <c r="AG513" s="161">
        <f t="shared" si="281"/>
        <v>800.54</v>
      </c>
      <c r="AH513" s="161">
        <f t="shared" si="281"/>
        <v>580.11999999999989</v>
      </c>
      <c r="AI513" s="161">
        <f t="shared" si="281"/>
        <v>31.47</v>
      </c>
      <c r="AJ513" s="161">
        <f t="shared" si="281"/>
        <v>0</v>
      </c>
      <c r="AK513" s="161">
        <f t="shared" si="281"/>
        <v>55302.51</v>
      </c>
      <c r="AL513" s="161">
        <f t="shared" si="281"/>
        <v>26221.52</v>
      </c>
      <c r="AM513" s="161">
        <f t="shared" si="281"/>
        <v>0</v>
      </c>
      <c r="AN513" s="161">
        <f t="shared" si="281"/>
        <v>0</v>
      </c>
      <c r="AO513" s="161">
        <f t="shared" si="281"/>
        <v>0</v>
      </c>
      <c r="AP513" s="161">
        <f t="shared" si="281"/>
        <v>0</v>
      </c>
      <c r="AQ513" s="161">
        <f t="shared" si="281"/>
        <v>0</v>
      </c>
      <c r="AR513" s="161">
        <f t="shared" si="281"/>
        <v>0</v>
      </c>
      <c r="AS513" s="161">
        <f t="shared" si="281"/>
        <v>0</v>
      </c>
      <c r="AT513" s="161">
        <f t="shared" si="281"/>
        <v>0</v>
      </c>
      <c r="AU513" s="161">
        <f t="shared" si="281"/>
        <v>0</v>
      </c>
      <c r="AV513" s="161">
        <f t="shared" si="281"/>
        <v>0</v>
      </c>
      <c r="AW513" s="161">
        <f t="shared" si="281"/>
        <v>0</v>
      </c>
      <c r="AX513" s="161">
        <f t="shared" si="281"/>
        <v>0</v>
      </c>
      <c r="AY513" s="161">
        <f t="shared" si="281"/>
        <v>0</v>
      </c>
      <c r="AZ513" s="161">
        <f t="shared" si="281"/>
        <v>0</v>
      </c>
      <c r="BA513" s="161">
        <f t="shared" si="281"/>
        <v>0</v>
      </c>
      <c r="BB513" s="161">
        <f t="shared" si="281"/>
        <v>0</v>
      </c>
      <c r="BC513" s="161">
        <f t="shared" si="281"/>
        <v>0</v>
      </c>
      <c r="BD513" s="161">
        <f t="shared" si="281"/>
        <v>0</v>
      </c>
      <c r="BE513" s="161">
        <f t="shared" si="281"/>
        <v>0</v>
      </c>
      <c r="BF513" s="161">
        <f t="shared" si="281"/>
        <v>0</v>
      </c>
      <c r="BG513" s="161">
        <f t="shared" si="281"/>
        <v>0</v>
      </c>
      <c r="BH513" s="161">
        <f t="shared" si="281"/>
        <v>0</v>
      </c>
      <c r="BI513" s="161">
        <f t="shared" si="281"/>
        <v>0</v>
      </c>
      <c r="BJ513" s="161">
        <f t="shared" si="281"/>
        <v>0</v>
      </c>
      <c r="BK513" s="161">
        <f t="shared" si="281"/>
        <v>0</v>
      </c>
      <c r="BL513" s="161">
        <f t="shared" si="282"/>
        <v>0</v>
      </c>
      <c r="BM513" s="161">
        <f t="shared" si="282"/>
        <v>0</v>
      </c>
      <c r="BN513" s="161">
        <f t="shared" si="282"/>
        <v>0</v>
      </c>
      <c r="BO513" s="161">
        <f t="shared" si="282"/>
        <v>0</v>
      </c>
      <c r="BP513" s="161">
        <f t="shared" si="282"/>
        <v>0</v>
      </c>
      <c r="BQ513" s="161">
        <f t="shared" si="282"/>
        <v>0</v>
      </c>
      <c r="BR513" s="161">
        <f t="shared" si="282"/>
        <v>0</v>
      </c>
      <c r="BS513" s="161">
        <f t="shared" si="282"/>
        <v>0</v>
      </c>
      <c r="BT513" s="161">
        <f t="shared" si="282"/>
        <v>0</v>
      </c>
      <c r="BU513" s="161">
        <f t="shared" si="282"/>
        <v>0</v>
      </c>
      <c r="BV513" s="161">
        <f t="shared" si="282"/>
        <v>0</v>
      </c>
      <c r="BW513" s="161">
        <f t="shared" si="282"/>
        <v>0</v>
      </c>
      <c r="BX513" s="161">
        <f t="shared" si="282"/>
        <v>0</v>
      </c>
      <c r="BY513" s="161">
        <f t="shared" si="282"/>
        <v>0</v>
      </c>
      <c r="BZ513" s="161">
        <f t="shared" si="282"/>
        <v>0</v>
      </c>
      <c r="CA513" s="161">
        <f t="shared" si="282"/>
        <v>0</v>
      </c>
      <c r="CB513" s="161">
        <f t="shared" si="282"/>
        <v>0</v>
      </c>
      <c r="CC513" s="161">
        <f t="shared" si="282"/>
        <v>0</v>
      </c>
      <c r="CD513" s="161">
        <f t="shared" si="282"/>
        <v>0</v>
      </c>
      <c r="CE513" s="161">
        <f t="shared" si="282"/>
        <v>0</v>
      </c>
      <c r="CF513" s="161">
        <f t="shared" si="282"/>
        <v>0</v>
      </c>
      <c r="CG513" s="161">
        <f t="shared" si="281"/>
        <v>0</v>
      </c>
    </row>
    <row r="514" spans="1:85" ht="14.1" hidden="1" customHeight="1" x14ac:dyDescent="0.2">
      <c r="A514" s="156">
        <v>234</v>
      </c>
      <c r="B514" s="157"/>
      <c r="C514" s="158"/>
      <c r="D514" s="159" t="str">
        <f t="shared" si="279"/>
        <v>10)</v>
      </c>
      <c r="E514" s="159" t="str">
        <f t="shared" si="279"/>
        <v>אופציות - (OPTIONS)</v>
      </c>
      <c r="F514" s="159"/>
      <c r="G514" s="159"/>
      <c r="H514" s="159"/>
      <c r="I514" s="160"/>
      <c r="J514" s="161">
        <f t="shared" si="277"/>
        <v>2267.42</v>
      </c>
      <c r="K514" s="161">
        <f t="shared" si="277"/>
        <v>0</v>
      </c>
      <c r="L514" s="161">
        <f t="shared" si="277"/>
        <v>21.89</v>
      </c>
      <c r="M514" s="161">
        <f t="shared" si="277"/>
        <v>452.26</v>
      </c>
      <c r="N514" s="161">
        <f t="shared" si="277"/>
        <v>0</v>
      </c>
      <c r="O514" s="161">
        <f t="shared" si="277"/>
        <v>65.570000000000007</v>
      </c>
      <c r="P514" s="161">
        <f t="shared" si="277"/>
        <v>175.07000000000002</v>
      </c>
      <c r="Q514" s="161">
        <f t="shared" si="277"/>
        <v>1108.7800000000002</v>
      </c>
      <c r="R514" s="161">
        <f t="shared" si="277"/>
        <v>0</v>
      </c>
      <c r="S514" s="161">
        <f t="shared" si="277"/>
        <v>0</v>
      </c>
      <c r="T514" s="161">
        <f t="shared" si="277"/>
        <v>-0.01</v>
      </c>
      <c r="U514" s="161">
        <f t="shared" si="277"/>
        <v>-0.03</v>
      </c>
      <c r="V514" s="161">
        <f t="shared" si="277"/>
        <v>0</v>
      </c>
      <c r="W514" s="161">
        <f t="shared" si="277"/>
        <v>0</v>
      </c>
      <c r="X514" s="161">
        <f t="shared" si="277"/>
        <v>0</v>
      </c>
      <c r="Y514" s="161">
        <f t="shared" si="277"/>
        <v>0</v>
      </c>
      <c r="Z514" s="161">
        <f t="shared" si="281"/>
        <v>73.63</v>
      </c>
      <c r="AA514" s="161">
        <f t="shared" si="281"/>
        <v>202.49</v>
      </c>
      <c r="AB514" s="161">
        <f t="shared" si="281"/>
        <v>0</v>
      </c>
      <c r="AC514" s="161">
        <f t="shared" si="281"/>
        <v>0</v>
      </c>
      <c r="AD514" s="161">
        <f t="shared" si="281"/>
        <v>0</v>
      </c>
      <c r="AE514" s="161">
        <f t="shared" si="281"/>
        <v>72.94</v>
      </c>
      <c r="AF514" s="161">
        <f t="shared" si="281"/>
        <v>36.47</v>
      </c>
      <c r="AG514" s="161">
        <f t="shared" si="281"/>
        <v>21.89</v>
      </c>
      <c r="AH514" s="161">
        <f t="shared" si="281"/>
        <v>36.47</v>
      </c>
      <c r="AI514" s="161">
        <f t="shared" si="281"/>
        <v>0</v>
      </c>
      <c r="AJ514" s="161">
        <f t="shared" si="281"/>
        <v>0</v>
      </c>
      <c r="AK514" s="161">
        <f t="shared" si="281"/>
        <v>0</v>
      </c>
      <c r="AL514" s="161">
        <f t="shared" si="281"/>
        <v>0</v>
      </c>
      <c r="AM514" s="161">
        <f t="shared" si="281"/>
        <v>0</v>
      </c>
      <c r="AN514" s="161">
        <f t="shared" si="281"/>
        <v>0</v>
      </c>
      <c r="AO514" s="161">
        <f t="shared" si="281"/>
        <v>0</v>
      </c>
      <c r="AP514" s="161">
        <f t="shared" si="281"/>
        <v>0</v>
      </c>
      <c r="AQ514" s="161">
        <f t="shared" si="281"/>
        <v>0</v>
      </c>
      <c r="AR514" s="161">
        <f t="shared" si="281"/>
        <v>0</v>
      </c>
      <c r="AS514" s="161">
        <f t="shared" si="281"/>
        <v>0</v>
      </c>
      <c r="AT514" s="161">
        <f t="shared" si="281"/>
        <v>0</v>
      </c>
      <c r="AU514" s="161">
        <f t="shared" si="281"/>
        <v>0</v>
      </c>
      <c r="AV514" s="161">
        <f t="shared" si="281"/>
        <v>0</v>
      </c>
      <c r="AW514" s="161">
        <f t="shared" si="281"/>
        <v>0</v>
      </c>
      <c r="AX514" s="161">
        <f t="shared" si="281"/>
        <v>0</v>
      </c>
      <c r="AY514" s="161">
        <f t="shared" si="281"/>
        <v>0</v>
      </c>
      <c r="AZ514" s="161">
        <f t="shared" si="281"/>
        <v>0</v>
      </c>
      <c r="BA514" s="161">
        <f t="shared" si="281"/>
        <v>0</v>
      </c>
      <c r="BB514" s="161">
        <f t="shared" si="281"/>
        <v>0</v>
      </c>
      <c r="BC514" s="161">
        <f t="shared" si="281"/>
        <v>0</v>
      </c>
      <c r="BD514" s="161">
        <f t="shared" si="281"/>
        <v>0</v>
      </c>
      <c r="BE514" s="161">
        <f t="shared" si="281"/>
        <v>0</v>
      </c>
      <c r="BF514" s="161">
        <f t="shared" si="281"/>
        <v>0</v>
      </c>
      <c r="BG514" s="161">
        <f t="shared" si="281"/>
        <v>0</v>
      </c>
      <c r="BH514" s="161">
        <f t="shared" si="281"/>
        <v>0</v>
      </c>
      <c r="BI514" s="161">
        <f t="shared" si="281"/>
        <v>0</v>
      </c>
      <c r="BJ514" s="161">
        <f t="shared" si="281"/>
        <v>0</v>
      </c>
      <c r="BK514" s="161">
        <f t="shared" si="281"/>
        <v>0</v>
      </c>
      <c r="BL514" s="161">
        <f t="shared" si="282"/>
        <v>0</v>
      </c>
      <c r="BM514" s="161">
        <f t="shared" si="282"/>
        <v>0</v>
      </c>
      <c r="BN514" s="161">
        <f t="shared" si="282"/>
        <v>0</v>
      </c>
      <c r="BO514" s="161">
        <f t="shared" si="282"/>
        <v>0</v>
      </c>
      <c r="BP514" s="161">
        <f t="shared" si="282"/>
        <v>0</v>
      </c>
      <c r="BQ514" s="161">
        <f t="shared" si="282"/>
        <v>0</v>
      </c>
      <c r="BR514" s="161">
        <f t="shared" si="282"/>
        <v>0</v>
      </c>
      <c r="BS514" s="161">
        <f t="shared" si="282"/>
        <v>0</v>
      </c>
      <c r="BT514" s="161">
        <f t="shared" si="282"/>
        <v>0</v>
      </c>
      <c r="BU514" s="161">
        <f t="shared" si="282"/>
        <v>0</v>
      </c>
      <c r="BV514" s="161">
        <f t="shared" si="282"/>
        <v>0</v>
      </c>
      <c r="BW514" s="161">
        <f t="shared" si="282"/>
        <v>0</v>
      </c>
      <c r="BX514" s="161">
        <f t="shared" si="282"/>
        <v>0</v>
      </c>
      <c r="BY514" s="161">
        <f t="shared" si="282"/>
        <v>0</v>
      </c>
      <c r="BZ514" s="161">
        <f t="shared" si="282"/>
        <v>0</v>
      </c>
      <c r="CA514" s="161">
        <f t="shared" si="282"/>
        <v>0</v>
      </c>
      <c r="CB514" s="161">
        <f t="shared" si="282"/>
        <v>0</v>
      </c>
      <c r="CC514" s="161">
        <f t="shared" si="282"/>
        <v>0</v>
      </c>
      <c r="CD514" s="161">
        <f t="shared" si="282"/>
        <v>0</v>
      </c>
      <c r="CE514" s="161">
        <f t="shared" si="282"/>
        <v>0</v>
      </c>
      <c r="CF514" s="161">
        <f t="shared" si="282"/>
        <v>0</v>
      </c>
      <c r="CG514" s="161">
        <f t="shared" si="281"/>
        <v>0</v>
      </c>
    </row>
    <row r="515" spans="1:85" ht="14.1" hidden="1" customHeight="1" x14ac:dyDescent="0.2">
      <c r="A515" s="156">
        <v>280</v>
      </c>
      <c r="B515" s="157"/>
      <c r="C515" s="158"/>
      <c r="D515" s="159" t="str">
        <f t="shared" si="279"/>
        <v>11)</v>
      </c>
      <c r="E515" s="159" t="str">
        <f t="shared" si="279"/>
        <v>מוצרים מובנים</v>
      </c>
      <c r="F515" s="159"/>
      <c r="G515" s="159"/>
      <c r="H515" s="159"/>
      <c r="I515" s="160"/>
      <c r="J515" s="161">
        <f t="shared" si="277"/>
        <v>0</v>
      </c>
      <c r="K515" s="161">
        <f t="shared" si="277"/>
        <v>0</v>
      </c>
      <c r="L515" s="161">
        <f t="shared" si="277"/>
        <v>0</v>
      </c>
      <c r="M515" s="161">
        <f t="shared" si="277"/>
        <v>0</v>
      </c>
      <c r="N515" s="161">
        <f t="shared" si="277"/>
        <v>0</v>
      </c>
      <c r="O515" s="161">
        <f t="shared" si="277"/>
        <v>0</v>
      </c>
      <c r="P515" s="161">
        <f t="shared" si="277"/>
        <v>0</v>
      </c>
      <c r="Q515" s="161">
        <f t="shared" si="277"/>
        <v>0</v>
      </c>
      <c r="R515" s="161">
        <f t="shared" si="277"/>
        <v>0</v>
      </c>
      <c r="S515" s="161">
        <f t="shared" si="277"/>
        <v>0</v>
      </c>
      <c r="T515" s="161">
        <f t="shared" si="277"/>
        <v>0</v>
      </c>
      <c r="U515" s="161">
        <f t="shared" si="277"/>
        <v>0</v>
      </c>
      <c r="V515" s="161">
        <f t="shared" si="277"/>
        <v>0</v>
      </c>
      <c r="W515" s="161">
        <f t="shared" si="277"/>
        <v>0</v>
      </c>
      <c r="X515" s="161">
        <f t="shared" si="277"/>
        <v>0</v>
      </c>
      <c r="Y515" s="161">
        <f t="shared" si="277"/>
        <v>0</v>
      </c>
      <c r="Z515" s="161">
        <f t="shared" si="281"/>
        <v>0</v>
      </c>
      <c r="AA515" s="161">
        <f t="shared" si="281"/>
        <v>0</v>
      </c>
      <c r="AB515" s="161">
        <f t="shared" si="281"/>
        <v>0</v>
      </c>
      <c r="AC515" s="161">
        <f t="shared" si="281"/>
        <v>0</v>
      </c>
      <c r="AD515" s="161">
        <f t="shared" si="281"/>
        <v>0</v>
      </c>
      <c r="AE515" s="161">
        <f t="shared" si="281"/>
        <v>0</v>
      </c>
      <c r="AF515" s="161">
        <f t="shared" si="281"/>
        <v>0</v>
      </c>
      <c r="AG515" s="161">
        <f t="shared" si="281"/>
        <v>0</v>
      </c>
      <c r="AH515" s="161">
        <f t="shared" si="281"/>
        <v>0</v>
      </c>
      <c r="AI515" s="161">
        <f t="shared" si="281"/>
        <v>0</v>
      </c>
      <c r="AJ515" s="161">
        <f t="shared" si="281"/>
        <v>0</v>
      </c>
      <c r="AK515" s="161">
        <f t="shared" si="281"/>
        <v>0</v>
      </c>
      <c r="AL515" s="161">
        <f t="shared" si="281"/>
        <v>0</v>
      </c>
      <c r="AM515" s="161">
        <f t="shared" si="281"/>
        <v>0</v>
      </c>
      <c r="AN515" s="161">
        <f t="shared" si="281"/>
        <v>0</v>
      </c>
      <c r="AO515" s="161">
        <f t="shared" si="281"/>
        <v>0</v>
      </c>
      <c r="AP515" s="161">
        <f t="shared" si="281"/>
        <v>0</v>
      </c>
      <c r="AQ515" s="161">
        <f t="shared" si="281"/>
        <v>0</v>
      </c>
      <c r="AR515" s="161">
        <f t="shared" si="281"/>
        <v>0</v>
      </c>
      <c r="AS515" s="161">
        <f t="shared" si="281"/>
        <v>0</v>
      </c>
      <c r="AT515" s="161">
        <f t="shared" si="281"/>
        <v>0</v>
      </c>
      <c r="AU515" s="161">
        <f t="shared" si="281"/>
        <v>0</v>
      </c>
      <c r="AV515" s="161">
        <f t="shared" si="281"/>
        <v>0</v>
      </c>
      <c r="AW515" s="161">
        <f t="shared" si="281"/>
        <v>0</v>
      </c>
      <c r="AX515" s="161">
        <f t="shared" si="281"/>
        <v>0</v>
      </c>
      <c r="AY515" s="161">
        <f t="shared" si="281"/>
        <v>0</v>
      </c>
      <c r="AZ515" s="161">
        <f t="shared" si="281"/>
        <v>0</v>
      </c>
      <c r="BA515" s="161">
        <f t="shared" si="281"/>
        <v>0</v>
      </c>
      <c r="BB515" s="161">
        <f t="shared" si="281"/>
        <v>0</v>
      </c>
      <c r="BC515" s="161">
        <f t="shared" si="281"/>
        <v>0</v>
      </c>
      <c r="BD515" s="161">
        <f t="shared" si="281"/>
        <v>0</v>
      </c>
      <c r="BE515" s="161">
        <f t="shared" si="281"/>
        <v>0</v>
      </c>
      <c r="BF515" s="161">
        <f t="shared" si="281"/>
        <v>0</v>
      </c>
      <c r="BG515" s="161">
        <f t="shared" si="281"/>
        <v>0</v>
      </c>
      <c r="BH515" s="161">
        <f t="shared" si="281"/>
        <v>0</v>
      </c>
      <c r="BI515" s="161">
        <f t="shared" si="281"/>
        <v>0</v>
      </c>
      <c r="BJ515" s="161">
        <f t="shared" si="281"/>
        <v>0</v>
      </c>
      <c r="BK515" s="161">
        <f t="shared" si="281"/>
        <v>0</v>
      </c>
      <c r="BL515" s="161">
        <f t="shared" si="282"/>
        <v>0</v>
      </c>
      <c r="BM515" s="161">
        <f t="shared" si="282"/>
        <v>0</v>
      </c>
      <c r="BN515" s="161">
        <f t="shared" si="282"/>
        <v>0</v>
      </c>
      <c r="BO515" s="161">
        <f t="shared" si="282"/>
        <v>0</v>
      </c>
      <c r="BP515" s="161">
        <f t="shared" si="282"/>
        <v>0</v>
      </c>
      <c r="BQ515" s="161">
        <f t="shared" si="282"/>
        <v>0</v>
      </c>
      <c r="BR515" s="161">
        <f t="shared" si="282"/>
        <v>0</v>
      </c>
      <c r="BS515" s="161">
        <f t="shared" si="282"/>
        <v>0</v>
      </c>
      <c r="BT515" s="161">
        <f t="shared" si="282"/>
        <v>0</v>
      </c>
      <c r="BU515" s="161">
        <f t="shared" si="282"/>
        <v>0</v>
      </c>
      <c r="BV515" s="161">
        <f t="shared" si="282"/>
        <v>0</v>
      </c>
      <c r="BW515" s="161">
        <f t="shared" si="282"/>
        <v>0</v>
      </c>
      <c r="BX515" s="161">
        <f t="shared" si="282"/>
        <v>0</v>
      </c>
      <c r="BY515" s="161">
        <f t="shared" si="282"/>
        <v>0</v>
      </c>
      <c r="BZ515" s="161">
        <f t="shared" si="282"/>
        <v>0</v>
      </c>
      <c r="CA515" s="161">
        <f t="shared" si="282"/>
        <v>0</v>
      </c>
      <c r="CB515" s="161">
        <f t="shared" si="282"/>
        <v>0</v>
      </c>
      <c r="CC515" s="161">
        <f t="shared" si="282"/>
        <v>0</v>
      </c>
      <c r="CD515" s="161">
        <f t="shared" si="282"/>
        <v>0</v>
      </c>
      <c r="CE515" s="161">
        <f t="shared" si="282"/>
        <v>0</v>
      </c>
      <c r="CF515" s="161">
        <f t="shared" si="282"/>
        <v>0</v>
      </c>
      <c r="CG515" s="161">
        <f t="shared" si="281"/>
        <v>0</v>
      </c>
    </row>
    <row r="516" spans="1:85" ht="14.1" hidden="1" customHeight="1" x14ac:dyDescent="0.2">
      <c r="A516" s="156">
        <v>392</v>
      </c>
      <c r="B516" s="157"/>
      <c r="C516" s="158" t="str">
        <f t="shared" ref="C516:D520" si="283">VLOOKUP($A516,$A$10:$M$500,C$500,0)</f>
        <v xml:space="preserve">ג. </v>
      </c>
      <c r="D516" s="159" t="str">
        <f t="shared" si="283"/>
        <v>הלוואות (למעט לחברות מוחזקות):</v>
      </c>
      <c r="E516" s="159"/>
      <c r="F516" s="159"/>
      <c r="G516" s="159"/>
      <c r="H516" s="159"/>
      <c r="I516" s="160"/>
      <c r="J516" s="161">
        <f t="shared" si="277"/>
        <v>340875.44000000006</v>
      </c>
      <c r="K516" s="161">
        <f t="shared" si="277"/>
        <v>0</v>
      </c>
      <c r="L516" s="161">
        <f t="shared" si="277"/>
        <v>646.37</v>
      </c>
      <c r="M516" s="161">
        <f t="shared" si="277"/>
        <v>25728.77</v>
      </c>
      <c r="N516" s="161">
        <f t="shared" si="277"/>
        <v>0</v>
      </c>
      <c r="O516" s="161">
        <f t="shared" si="277"/>
        <v>5583.07</v>
      </c>
      <c r="P516" s="161">
        <f t="shared" si="277"/>
        <v>287.18</v>
      </c>
      <c r="Q516" s="161">
        <f t="shared" si="277"/>
        <v>86905.99</v>
      </c>
      <c r="R516" s="161">
        <f t="shared" si="277"/>
        <v>2754.6</v>
      </c>
      <c r="S516" s="161">
        <f t="shared" si="277"/>
        <v>5593.36</v>
      </c>
      <c r="T516" s="161">
        <f t="shared" si="277"/>
        <v>0</v>
      </c>
      <c r="U516" s="161">
        <f t="shared" si="277"/>
        <v>98928.85</v>
      </c>
      <c r="V516" s="161">
        <f t="shared" si="277"/>
        <v>0</v>
      </c>
      <c r="W516" s="161">
        <f t="shared" si="277"/>
        <v>0</v>
      </c>
      <c r="X516" s="161">
        <f t="shared" si="277"/>
        <v>0</v>
      </c>
      <c r="Y516" s="161">
        <f t="shared" si="277"/>
        <v>1676.34</v>
      </c>
      <c r="Z516" s="161">
        <f t="shared" si="281"/>
        <v>0</v>
      </c>
      <c r="AA516" s="161">
        <f t="shared" si="281"/>
        <v>21088.54</v>
      </c>
      <c r="AB516" s="161">
        <f t="shared" si="281"/>
        <v>3710.07</v>
      </c>
      <c r="AC516" s="161">
        <f t="shared" si="281"/>
        <v>0</v>
      </c>
      <c r="AD516" s="161">
        <f t="shared" si="281"/>
        <v>55038.34</v>
      </c>
      <c r="AE516" s="161">
        <f t="shared" si="281"/>
        <v>3583.45</v>
      </c>
      <c r="AF516" s="161">
        <f t="shared" si="281"/>
        <v>1094.6200000000001</v>
      </c>
      <c r="AG516" s="161">
        <f t="shared" si="281"/>
        <v>977.08999999999992</v>
      </c>
      <c r="AH516" s="161">
        <f t="shared" si="281"/>
        <v>406.59000000000003</v>
      </c>
      <c r="AI516" s="161">
        <f t="shared" si="281"/>
        <v>0</v>
      </c>
      <c r="AJ516" s="161">
        <f t="shared" si="281"/>
        <v>145.83000000000001</v>
      </c>
      <c r="AK516" s="161">
        <f t="shared" si="281"/>
        <v>26726.38</v>
      </c>
      <c r="AL516" s="161">
        <f t="shared" ref="AL516:BJ521" si="284">VLOOKUP($A516,$A$10:$CO$500,AL$500,0)</f>
        <v>0</v>
      </c>
      <c r="AM516" s="161">
        <f t="shared" si="284"/>
        <v>0</v>
      </c>
      <c r="AN516" s="161">
        <f t="shared" si="284"/>
        <v>0</v>
      </c>
      <c r="AO516" s="161">
        <f t="shared" si="284"/>
        <v>0</v>
      </c>
      <c r="AP516" s="161">
        <f t="shared" si="284"/>
        <v>0</v>
      </c>
      <c r="AQ516" s="161">
        <f t="shared" si="284"/>
        <v>0</v>
      </c>
      <c r="AR516" s="161">
        <f t="shared" si="284"/>
        <v>0</v>
      </c>
      <c r="AS516" s="161">
        <f t="shared" si="284"/>
        <v>0</v>
      </c>
      <c r="AT516" s="161">
        <f t="shared" si="284"/>
        <v>0</v>
      </c>
      <c r="AU516" s="161">
        <f t="shared" si="284"/>
        <v>0</v>
      </c>
      <c r="AV516" s="161">
        <f t="shared" si="284"/>
        <v>0</v>
      </c>
      <c r="AW516" s="161">
        <f t="shared" si="284"/>
        <v>0</v>
      </c>
      <c r="AX516" s="161">
        <f t="shared" si="284"/>
        <v>0</v>
      </c>
      <c r="AY516" s="161">
        <f t="shared" si="284"/>
        <v>0</v>
      </c>
      <c r="AZ516" s="161">
        <f t="shared" si="284"/>
        <v>0</v>
      </c>
      <c r="BA516" s="161">
        <f t="shared" si="284"/>
        <v>0</v>
      </c>
      <c r="BB516" s="161">
        <f t="shared" si="284"/>
        <v>0</v>
      </c>
      <c r="BC516" s="161">
        <f t="shared" si="284"/>
        <v>0</v>
      </c>
      <c r="BD516" s="161">
        <f t="shared" si="284"/>
        <v>0</v>
      </c>
      <c r="BE516" s="161">
        <f t="shared" si="284"/>
        <v>0</v>
      </c>
      <c r="BF516" s="161">
        <f t="shared" si="284"/>
        <v>0</v>
      </c>
      <c r="BG516" s="161">
        <f t="shared" si="284"/>
        <v>0</v>
      </c>
      <c r="BH516" s="161">
        <f t="shared" si="284"/>
        <v>0</v>
      </c>
      <c r="BI516" s="161">
        <f t="shared" si="284"/>
        <v>0</v>
      </c>
      <c r="BJ516" s="161">
        <f t="shared" si="284"/>
        <v>0</v>
      </c>
      <c r="BK516" s="161">
        <f t="shared" ref="BK516:CW529" si="285">VLOOKUP($A516,$A$10:$CO$500,BK$500,0)</f>
        <v>0</v>
      </c>
      <c r="BL516" s="161">
        <f t="shared" si="282"/>
        <v>0</v>
      </c>
      <c r="BM516" s="161">
        <f t="shared" si="282"/>
        <v>0</v>
      </c>
      <c r="BN516" s="161">
        <f t="shared" si="282"/>
        <v>0</v>
      </c>
      <c r="BO516" s="161">
        <f t="shared" si="282"/>
        <v>0</v>
      </c>
      <c r="BP516" s="161">
        <f t="shared" si="282"/>
        <v>0</v>
      </c>
      <c r="BQ516" s="161">
        <f t="shared" si="282"/>
        <v>0</v>
      </c>
      <c r="BR516" s="161">
        <f t="shared" si="282"/>
        <v>0</v>
      </c>
      <c r="BS516" s="161">
        <f t="shared" si="282"/>
        <v>0</v>
      </c>
      <c r="BT516" s="161">
        <f t="shared" si="282"/>
        <v>0</v>
      </c>
      <c r="BU516" s="161">
        <f t="shared" si="282"/>
        <v>0</v>
      </c>
      <c r="BV516" s="161">
        <f t="shared" si="282"/>
        <v>0</v>
      </c>
      <c r="BW516" s="161">
        <f t="shared" si="282"/>
        <v>0</v>
      </c>
      <c r="BX516" s="161">
        <f t="shared" si="282"/>
        <v>0</v>
      </c>
      <c r="BY516" s="161">
        <f t="shared" si="282"/>
        <v>0</v>
      </c>
      <c r="BZ516" s="161">
        <f t="shared" si="282"/>
        <v>0</v>
      </c>
      <c r="CA516" s="161">
        <f t="shared" si="282"/>
        <v>0</v>
      </c>
      <c r="CB516" s="161">
        <f t="shared" si="282"/>
        <v>0</v>
      </c>
      <c r="CC516" s="161">
        <f t="shared" si="282"/>
        <v>0</v>
      </c>
      <c r="CD516" s="161">
        <f t="shared" si="282"/>
        <v>0</v>
      </c>
      <c r="CE516" s="161">
        <f t="shared" si="282"/>
        <v>0</v>
      </c>
      <c r="CF516" s="161">
        <f t="shared" si="282"/>
        <v>0</v>
      </c>
      <c r="CG516" s="161">
        <f t="shared" si="285"/>
        <v>0</v>
      </c>
    </row>
    <row r="517" spans="1:85" ht="14.1" hidden="1" customHeight="1" x14ac:dyDescent="0.2">
      <c r="A517" s="156">
        <v>417</v>
      </c>
      <c r="B517" s="157"/>
      <c r="C517" s="158" t="str">
        <f t="shared" si="283"/>
        <v xml:space="preserve">ד. </v>
      </c>
      <c r="D517" s="159" t="str">
        <f t="shared" si="283"/>
        <v>פיקדונות בבנקים ובמוסדות כספיים</v>
      </c>
      <c r="E517" s="159"/>
      <c r="F517" s="159"/>
      <c r="G517" s="159"/>
      <c r="H517" s="159"/>
      <c r="I517" s="160"/>
      <c r="J517" s="161">
        <f t="shared" si="277"/>
        <v>0</v>
      </c>
      <c r="K517" s="161">
        <f t="shared" si="277"/>
        <v>0</v>
      </c>
      <c r="L517" s="161">
        <f t="shared" si="277"/>
        <v>0</v>
      </c>
      <c r="M517" s="161">
        <f t="shared" si="277"/>
        <v>0</v>
      </c>
      <c r="N517" s="161">
        <f t="shared" si="277"/>
        <v>0</v>
      </c>
      <c r="O517" s="161">
        <f t="shared" si="277"/>
        <v>0</v>
      </c>
      <c r="P517" s="161">
        <f t="shared" si="277"/>
        <v>0</v>
      </c>
      <c r="Q517" s="161">
        <f t="shared" si="277"/>
        <v>0</v>
      </c>
      <c r="R517" s="161">
        <f t="shared" si="277"/>
        <v>0</v>
      </c>
      <c r="S517" s="161">
        <f t="shared" si="277"/>
        <v>0</v>
      </c>
      <c r="T517" s="161">
        <f t="shared" si="277"/>
        <v>0</v>
      </c>
      <c r="U517" s="161">
        <f t="shared" si="277"/>
        <v>0</v>
      </c>
      <c r="V517" s="161">
        <f t="shared" si="277"/>
        <v>0</v>
      </c>
      <c r="W517" s="161">
        <f t="shared" si="277"/>
        <v>0</v>
      </c>
      <c r="X517" s="161">
        <f t="shared" si="277"/>
        <v>0</v>
      </c>
      <c r="Y517" s="161">
        <f t="shared" ref="Y517:AW522" si="286">VLOOKUP($A517,$A$10:$CO$500,Y$500,0)</f>
        <v>0</v>
      </c>
      <c r="Z517" s="161">
        <f t="shared" si="286"/>
        <v>0</v>
      </c>
      <c r="AA517" s="161">
        <f t="shared" si="286"/>
        <v>0</v>
      </c>
      <c r="AB517" s="161">
        <f t="shared" si="286"/>
        <v>0</v>
      </c>
      <c r="AC517" s="161">
        <f t="shared" si="286"/>
        <v>0</v>
      </c>
      <c r="AD517" s="161">
        <f t="shared" si="286"/>
        <v>0</v>
      </c>
      <c r="AE517" s="161">
        <f t="shared" si="286"/>
        <v>0</v>
      </c>
      <c r="AF517" s="161">
        <f t="shared" si="286"/>
        <v>0</v>
      </c>
      <c r="AG517" s="161">
        <f t="shared" si="286"/>
        <v>0</v>
      </c>
      <c r="AH517" s="161">
        <f t="shared" si="286"/>
        <v>0</v>
      </c>
      <c r="AI517" s="161">
        <f t="shared" si="286"/>
        <v>0</v>
      </c>
      <c r="AJ517" s="161">
        <f t="shared" si="286"/>
        <v>0</v>
      </c>
      <c r="AK517" s="161">
        <f t="shared" si="286"/>
        <v>0</v>
      </c>
      <c r="AL517" s="161">
        <f t="shared" si="286"/>
        <v>0</v>
      </c>
      <c r="AM517" s="161">
        <f t="shared" si="286"/>
        <v>0</v>
      </c>
      <c r="AN517" s="161">
        <f t="shared" si="286"/>
        <v>0</v>
      </c>
      <c r="AO517" s="161">
        <f t="shared" si="286"/>
        <v>0</v>
      </c>
      <c r="AP517" s="161">
        <f t="shared" si="286"/>
        <v>0</v>
      </c>
      <c r="AQ517" s="161">
        <f t="shared" si="286"/>
        <v>0</v>
      </c>
      <c r="AR517" s="161">
        <f t="shared" si="286"/>
        <v>0</v>
      </c>
      <c r="AS517" s="161">
        <f t="shared" si="286"/>
        <v>0</v>
      </c>
      <c r="AT517" s="161">
        <f t="shared" si="286"/>
        <v>0</v>
      </c>
      <c r="AU517" s="161">
        <f t="shared" si="284"/>
        <v>0</v>
      </c>
      <c r="AV517" s="161">
        <f t="shared" si="284"/>
        <v>0</v>
      </c>
      <c r="AW517" s="161">
        <f t="shared" si="284"/>
        <v>0</v>
      </c>
      <c r="AX517" s="161">
        <f t="shared" si="284"/>
        <v>0</v>
      </c>
      <c r="AY517" s="161">
        <f t="shared" si="284"/>
        <v>0</v>
      </c>
      <c r="AZ517" s="161">
        <f t="shared" si="284"/>
        <v>0</v>
      </c>
      <c r="BA517" s="161">
        <f t="shared" si="284"/>
        <v>0</v>
      </c>
      <c r="BB517" s="161">
        <f t="shared" si="284"/>
        <v>0</v>
      </c>
      <c r="BC517" s="161">
        <f t="shared" si="284"/>
        <v>0</v>
      </c>
      <c r="BD517" s="161">
        <f t="shared" si="284"/>
        <v>0</v>
      </c>
      <c r="BE517" s="161">
        <f t="shared" si="284"/>
        <v>0</v>
      </c>
      <c r="BF517" s="161">
        <f t="shared" si="284"/>
        <v>0</v>
      </c>
      <c r="BG517" s="161">
        <f t="shared" si="284"/>
        <v>0</v>
      </c>
      <c r="BH517" s="161">
        <f t="shared" si="284"/>
        <v>0</v>
      </c>
      <c r="BI517" s="161">
        <f t="shared" si="284"/>
        <v>0</v>
      </c>
      <c r="BJ517" s="161">
        <f t="shared" si="284"/>
        <v>0</v>
      </c>
      <c r="BK517" s="161">
        <f t="shared" si="285"/>
        <v>0</v>
      </c>
      <c r="BL517" s="161">
        <f t="shared" si="282"/>
        <v>0</v>
      </c>
      <c r="BM517" s="161">
        <f t="shared" si="282"/>
        <v>0</v>
      </c>
      <c r="BN517" s="161">
        <f t="shared" si="282"/>
        <v>0</v>
      </c>
      <c r="BO517" s="161">
        <f t="shared" si="282"/>
        <v>0</v>
      </c>
      <c r="BP517" s="161">
        <f t="shared" si="282"/>
        <v>0</v>
      </c>
      <c r="BQ517" s="161">
        <f t="shared" si="282"/>
        <v>0</v>
      </c>
      <c r="BR517" s="161">
        <f t="shared" si="282"/>
        <v>0</v>
      </c>
      <c r="BS517" s="161">
        <f t="shared" si="282"/>
        <v>0</v>
      </c>
      <c r="BT517" s="161">
        <f t="shared" si="282"/>
        <v>0</v>
      </c>
      <c r="BU517" s="161">
        <f t="shared" si="282"/>
        <v>0</v>
      </c>
      <c r="BV517" s="161">
        <f t="shared" si="282"/>
        <v>0</v>
      </c>
      <c r="BW517" s="161">
        <f t="shared" si="282"/>
        <v>0</v>
      </c>
      <c r="BX517" s="161">
        <f t="shared" si="282"/>
        <v>0</v>
      </c>
      <c r="BY517" s="161">
        <f t="shared" si="282"/>
        <v>0</v>
      </c>
      <c r="BZ517" s="161">
        <f t="shared" si="282"/>
        <v>0</v>
      </c>
      <c r="CA517" s="161">
        <f t="shared" si="282"/>
        <v>0</v>
      </c>
      <c r="CB517" s="161">
        <f t="shared" si="282"/>
        <v>0</v>
      </c>
      <c r="CC517" s="161">
        <f t="shared" si="282"/>
        <v>0</v>
      </c>
      <c r="CD517" s="161">
        <f t="shared" si="282"/>
        <v>0</v>
      </c>
      <c r="CE517" s="161">
        <f t="shared" si="282"/>
        <v>0</v>
      </c>
      <c r="CF517" s="161">
        <f t="shared" si="282"/>
        <v>0</v>
      </c>
      <c r="CG517" s="161">
        <f t="shared" si="285"/>
        <v>0</v>
      </c>
    </row>
    <row r="518" spans="1:85" ht="14.1" hidden="1" customHeight="1" x14ac:dyDescent="0.2">
      <c r="A518" s="156">
        <v>454</v>
      </c>
      <c r="B518" s="157"/>
      <c r="C518" s="158" t="str">
        <f t="shared" si="283"/>
        <v>ה.</v>
      </c>
      <c r="D518" s="159" t="str">
        <f t="shared" si="283"/>
        <v>השקעות בחברות מוחזקות:</v>
      </c>
      <c r="E518" s="159"/>
      <c r="F518" s="159"/>
      <c r="G518" s="159"/>
      <c r="H518" s="159"/>
      <c r="I518" s="160"/>
      <c r="J518" s="161">
        <f t="shared" ref="J518:Y536" si="287">VLOOKUP($A518,$A$10:$CO$500,J$500,0)</f>
        <v>0</v>
      </c>
      <c r="K518" s="161">
        <f t="shared" si="287"/>
        <v>0</v>
      </c>
      <c r="L518" s="161">
        <f t="shared" si="287"/>
        <v>0</v>
      </c>
      <c r="M518" s="161">
        <f t="shared" si="287"/>
        <v>0</v>
      </c>
      <c r="N518" s="161">
        <f t="shared" si="287"/>
        <v>0</v>
      </c>
      <c r="O518" s="161">
        <f t="shared" si="287"/>
        <v>0</v>
      </c>
      <c r="P518" s="161">
        <f t="shared" si="287"/>
        <v>0</v>
      </c>
      <c r="Q518" s="161">
        <f t="shared" si="287"/>
        <v>0</v>
      </c>
      <c r="R518" s="161">
        <f t="shared" si="287"/>
        <v>0</v>
      </c>
      <c r="S518" s="161">
        <f t="shared" si="287"/>
        <v>0</v>
      </c>
      <c r="T518" s="161">
        <f t="shared" si="287"/>
        <v>0</v>
      </c>
      <c r="U518" s="161">
        <f t="shared" si="287"/>
        <v>0</v>
      </c>
      <c r="V518" s="161">
        <f t="shared" si="287"/>
        <v>0</v>
      </c>
      <c r="W518" s="161">
        <f t="shared" si="287"/>
        <v>0</v>
      </c>
      <c r="X518" s="161">
        <f t="shared" si="287"/>
        <v>0</v>
      </c>
      <c r="Y518" s="161">
        <f t="shared" si="287"/>
        <v>0</v>
      </c>
      <c r="Z518" s="161">
        <f t="shared" si="286"/>
        <v>0</v>
      </c>
      <c r="AA518" s="161">
        <f t="shared" si="286"/>
        <v>0</v>
      </c>
      <c r="AB518" s="161">
        <f t="shared" si="286"/>
        <v>0</v>
      </c>
      <c r="AC518" s="161">
        <f t="shared" si="286"/>
        <v>0</v>
      </c>
      <c r="AD518" s="161">
        <f t="shared" si="286"/>
        <v>0</v>
      </c>
      <c r="AE518" s="161">
        <f t="shared" si="286"/>
        <v>0</v>
      </c>
      <c r="AF518" s="161">
        <f t="shared" si="286"/>
        <v>0</v>
      </c>
      <c r="AG518" s="161">
        <f t="shared" si="286"/>
        <v>0</v>
      </c>
      <c r="AH518" s="161">
        <f t="shared" si="286"/>
        <v>0</v>
      </c>
      <c r="AI518" s="161">
        <f t="shared" si="286"/>
        <v>0</v>
      </c>
      <c r="AJ518" s="161">
        <f t="shared" si="286"/>
        <v>0</v>
      </c>
      <c r="AK518" s="161">
        <f t="shared" si="286"/>
        <v>0</v>
      </c>
      <c r="AL518" s="161">
        <f t="shared" si="286"/>
        <v>0</v>
      </c>
      <c r="AM518" s="161">
        <f t="shared" si="286"/>
        <v>0</v>
      </c>
      <c r="AN518" s="161">
        <f t="shared" si="286"/>
        <v>0</v>
      </c>
      <c r="AO518" s="161">
        <f t="shared" si="286"/>
        <v>0</v>
      </c>
      <c r="AP518" s="161">
        <f t="shared" si="286"/>
        <v>0</v>
      </c>
      <c r="AQ518" s="161">
        <f t="shared" si="286"/>
        <v>0</v>
      </c>
      <c r="AR518" s="161">
        <f t="shared" si="286"/>
        <v>0</v>
      </c>
      <c r="AS518" s="161">
        <f t="shared" si="286"/>
        <v>0</v>
      </c>
      <c r="AT518" s="161">
        <f t="shared" si="286"/>
        <v>0</v>
      </c>
      <c r="AU518" s="161">
        <f t="shared" si="284"/>
        <v>0</v>
      </c>
      <c r="AV518" s="161">
        <f t="shared" si="284"/>
        <v>0</v>
      </c>
      <c r="AW518" s="161">
        <f t="shared" si="284"/>
        <v>0</v>
      </c>
      <c r="AX518" s="161">
        <f t="shared" si="284"/>
        <v>0</v>
      </c>
      <c r="AY518" s="161">
        <f t="shared" si="284"/>
        <v>0</v>
      </c>
      <c r="AZ518" s="161">
        <f t="shared" si="284"/>
        <v>0</v>
      </c>
      <c r="BA518" s="161">
        <f t="shared" si="284"/>
        <v>0</v>
      </c>
      <c r="BB518" s="161">
        <f t="shared" si="284"/>
        <v>0</v>
      </c>
      <c r="BC518" s="161">
        <f t="shared" si="284"/>
        <v>0</v>
      </c>
      <c r="BD518" s="161">
        <f t="shared" si="284"/>
        <v>0</v>
      </c>
      <c r="BE518" s="161">
        <f t="shared" si="284"/>
        <v>0</v>
      </c>
      <c r="BF518" s="161">
        <f t="shared" si="284"/>
        <v>0</v>
      </c>
      <c r="BG518" s="161">
        <f t="shared" si="284"/>
        <v>0</v>
      </c>
      <c r="BH518" s="161">
        <f t="shared" si="284"/>
        <v>0</v>
      </c>
      <c r="BI518" s="161">
        <f t="shared" si="284"/>
        <v>0</v>
      </c>
      <c r="BJ518" s="161">
        <f t="shared" si="284"/>
        <v>0</v>
      </c>
      <c r="BK518" s="161">
        <f t="shared" si="285"/>
        <v>0</v>
      </c>
      <c r="BL518" s="161">
        <f t="shared" si="282"/>
        <v>0</v>
      </c>
      <c r="BM518" s="161">
        <f t="shared" si="282"/>
        <v>0</v>
      </c>
      <c r="BN518" s="161">
        <f t="shared" si="282"/>
        <v>0</v>
      </c>
      <c r="BO518" s="161">
        <f t="shared" si="282"/>
        <v>0</v>
      </c>
      <c r="BP518" s="161">
        <f t="shared" si="282"/>
        <v>0</v>
      </c>
      <c r="BQ518" s="161">
        <f t="shared" si="282"/>
        <v>0</v>
      </c>
      <c r="BR518" s="161">
        <f t="shared" si="282"/>
        <v>0</v>
      </c>
      <c r="BS518" s="161">
        <f t="shared" si="282"/>
        <v>0</v>
      </c>
      <c r="BT518" s="161">
        <f t="shared" si="282"/>
        <v>0</v>
      </c>
      <c r="BU518" s="161">
        <f t="shared" si="282"/>
        <v>0</v>
      </c>
      <c r="BV518" s="161">
        <f t="shared" si="282"/>
        <v>0</v>
      </c>
      <c r="BW518" s="161">
        <f t="shared" si="282"/>
        <v>0</v>
      </c>
      <c r="BX518" s="161">
        <f t="shared" si="282"/>
        <v>0</v>
      </c>
      <c r="BY518" s="161">
        <f t="shared" si="282"/>
        <v>0</v>
      </c>
      <c r="BZ518" s="161">
        <f t="shared" si="282"/>
        <v>0</v>
      </c>
      <c r="CA518" s="161">
        <f t="shared" si="282"/>
        <v>0</v>
      </c>
      <c r="CB518" s="161">
        <f t="shared" si="282"/>
        <v>0</v>
      </c>
      <c r="CC518" s="161">
        <f t="shared" si="282"/>
        <v>0</v>
      </c>
      <c r="CD518" s="161">
        <f t="shared" si="282"/>
        <v>0</v>
      </c>
      <c r="CE518" s="161">
        <f t="shared" si="282"/>
        <v>0</v>
      </c>
      <c r="CF518" s="161">
        <f t="shared" si="282"/>
        <v>0</v>
      </c>
      <c r="CG518" s="161">
        <f t="shared" si="285"/>
        <v>0</v>
      </c>
    </row>
    <row r="519" spans="1:85" ht="14.1" hidden="1" customHeight="1" x14ac:dyDescent="0.2">
      <c r="A519" s="156">
        <v>486</v>
      </c>
      <c r="B519" s="157"/>
      <c r="C519" s="158" t="str">
        <f t="shared" si="283"/>
        <v>ו.</v>
      </c>
      <c r="D519" s="159" t="str">
        <f t="shared" si="283"/>
        <v>זכויות במקרקעין</v>
      </c>
      <c r="E519" s="159"/>
      <c r="F519" s="159"/>
      <c r="G519" s="159"/>
      <c r="H519" s="159"/>
      <c r="I519" s="160"/>
      <c r="J519" s="161">
        <f t="shared" si="287"/>
        <v>166884.5</v>
      </c>
      <c r="K519" s="161">
        <f t="shared" si="287"/>
        <v>0</v>
      </c>
      <c r="L519" s="161">
        <f t="shared" si="287"/>
        <v>0</v>
      </c>
      <c r="M519" s="161">
        <f t="shared" si="287"/>
        <v>83442.25</v>
      </c>
      <c r="N519" s="161">
        <f t="shared" si="287"/>
        <v>0</v>
      </c>
      <c r="O519" s="161">
        <f t="shared" si="287"/>
        <v>0</v>
      </c>
      <c r="P519" s="161">
        <f t="shared" si="287"/>
        <v>0</v>
      </c>
      <c r="Q519" s="161">
        <f t="shared" si="287"/>
        <v>83442.25</v>
      </c>
      <c r="R519" s="161">
        <f t="shared" si="287"/>
        <v>0</v>
      </c>
      <c r="S519" s="161">
        <f t="shared" si="287"/>
        <v>0</v>
      </c>
      <c r="T519" s="161">
        <f t="shared" si="287"/>
        <v>0</v>
      </c>
      <c r="U519" s="161">
        <f t="shared" si="287"/>
        <v>0</v>
      </c>
      <c r="V519" s="161">
        <f t="shared" si="287"/>
        <v>0</v>
      </c>
      <c r="W519" s="161">
        <f t="shared" si="287"/>
        <v>0</v>
      </c>
      <c r="X519" s="161">
        <f t="shared" si="287"/>
        <v>0</v>
      </c>
      <c r="Y519" s="161">
        <f t="shared" si="287"/>
        <v>0</v>
      </c>
      <c r="Z519" s="161">
        <f t="shared" si="286"/>
        <v>0</v>
      </c>
      <c r="AA519" s="161">
        <f t="shared" si="286"/>
        <v>0</v>
      </c>
      <c r="AB519" s="161">
        <f t="shared" si="286"/>
        <v>0</v>
      </c>
      <c r="AC519" s="161">
        <f t="shared" si="286"/>
        <v>0</v>
      </c>
      <c r="AD519" s="161">
        <f t="shared" si="286"/>
        <v>0</v>
      </c>
      <c r="AE519" s="161">
        <f t="shared" si="286"/>
        <v>0</v>
      </c>
      <c r="AF519" s="161">
        <f t="shared" si="286"/>
        <v>0</v>
      </c>
      <c r="AG519" s="161">
        <f t="shared" si="286"/>
        <v>0</v>
      </c>
      <c r="AH519" s="161">
        <f t="shared" si="286"/>
        <v>0</v>
      </c>
      <c r="AI519" s="161">
        <f t="shared" si="286"/>
        <v>0</v>
      </c>
      <c r="AJ519" s="161">
        <f t="shared" si="286"/>
        <v>0</v>
      </c>
      <c r="AK519" s="161">
        <f t="shared" si="286"/>
        <v>0</v>
      </c>
      <c r="AL519" s="161">
        <f t="shared" si="286"/>
        <v>0</v>
      </c>
      <c r="AM519" s="161">
        <f t="shared" si="286"/>
        <v>0</v>
      </c>
      <c r="AN519" s="161">
        <f t="shared" si="286"/>
        <v>0</v>
      </c>
      <c r="AO519" s="161">
        <f t="shared" si="286"/>
        <v>0</v>
      </c>
      <c r="AP519" s="161">
        <f t="shared" si="286"/>
        <v>0</v>
      </c>
      <c r="AQ519" s="161">
        <f t="shared" si="286"/>
        <v>0</v>
      </c>
      <c r="AR519" s="161">
        <f t="shared" si="286"/>
        <v>0</v>
      </c>
      <c r="AS519" s="161">
        <f t="shared" si="286"/>
        <v>0</v>
      </c>
      <c r="AT519" s="161">
        <f t="shared" si="286"/>
        <v>0</v>
      </c>
      <c r="AU519" s="161">
        <f t="shared" si="284"/>
        <v>0</v>
      </c>
      <c r="AV519" s="161">
        <f t="shared" si="284"/>
        <v>0</v>
      </c>
      <c r="AW519" s="161">
        <f t="shared" si="284"/>
        <v>0</v>
      </c>
      <c r="AX519" s="161">
        <f t="shared" si="284"/>
        <v>0</v>
      </c>
      <c r="AY519" s="161">
        <f t="shared" si="284"/>
        <v>0</v>
      </c>
      <c r="AZ519" s="161">
        <f t="shared" si="284"/>
        <v>0</v>
      </c>
      <c r="BA519" s="161">
        <f t="shared" si="284"/>
        <v>0</v>
      </c>
      <c r="BB519" s="161">
        <f t="shared" si="284"/>
        <v>0</v>
      </c>
      <c r="BC519" s="161">
        <f t="shared" si="284"/>
        <v>0</v>
      </c>
      <c r="BD519" s="161">
        <f t="shared" si="284"/>
        <v>0</v>
      </c>
      <c r="BE519" s="161">
        <f t="shared" si="284"/>
        <v>0</v>
      </c>
      <c r="BF519" s="161">
        <f t="shared" si="284"/>
        <v>0</v>
      </c>
      <c r="BG519" s="161">
        <f t="shared" si="284"/>
        <v>0</v>
      </c>
      <c r="BH519" s="161">
        <f t="shared" si="284"/>
        <v>0</v>
      </c>
      <c r="BI519" s="161">
        <f t="shared" si="284"/>
        <v>0</v>
      </c>
      <c r="BJ519" s="161">
        <f t="shared" si="284"/>
        <v>0</v>
      </c>
      <c r="BK519" s="161">
        <f t="shared" si="285"/>
        <v>0</v>
      </c>
      <c r="BL519" s="161">
        <f t="shared" si="282"/>
        <v>0</v>
      </c>
      <c r="BM519" s="161">
        <f t="shared" si="282"/>
        <v>0</v>
      </c>
      <c r="BN519" s="161">
        <f t="shared" si="282"/>
        <v>0</v>
      </c>
      <c r="BO519" s="161">
        <f t="shared" si="282"/>
        <v>0</v>
      </c>
      <c r="BP519" s="161">
        <f t="shared" si="282"/>
        <v>0</v>
      </c>
      <c r="BQ519" s="161">
        <f t="shared" si="282"/>
        <v>0</v>
      </c>
      <c r="BR519" s="161">
        <f t="shared" si="282"/>
        <v>0</v>
      </c>
      <c r="BS519" s="161">
        <f t="shared" si="282"/>
        <v>0</v>
      </c>
      <c r="BT519" s="161">
        <f t="shared" si="282"/>
        <v>0</v>
      </c>
      <c r="BU519" s="161">
        <f t="shared" si="282"/>
        <v>0</v>
      </c>
      <c r="BV519" s="161">
        <f t="shared" si="282"/>
        <v>0</v>
      </c>
      <c r="BW519" s="161">
        <f t="shared" si="282"/>
        <v>0</v>
      </c>
      <c r="BX519" s="161">
        <f t="shared" si="282"/>
        <v>0</v>
      </c>
      <c r="BY519" s="161">
        <f t="shared" si="282"/>
        <v>0</v>
      </c>
      <c r="BZ519" s="161">
        <f t="shared" si="282"/>
        <v>0</v>
      </c>
      <c r="CA519" s="161">
        <f t="shared" si="282"/>
        <v>0</v>
      </c>
      <c r="CB519" s="161">
        <f t="shared" si="282"/>
        <v>0</v>
      </c>
      <c r="CC519" s="161">
        <f t="shared" si="282"/>
        <v>0</v>
      </c>
      <c r="CD519" s="161">
        <f t="shared" si="282"/>
        <v>0</v>
      </c>
      <c r="CE519" s="161">
        <f t="shared" si="282"/>
        <v>0</v>
      </c>
      <c r="CF519" s="161">
        <f t="shared" si="282"/>
        <v>0</v>
      </c>
      <c r="CG519" s="161">
        <f t="shared" si="285"/>
        <v>0</v>
      </c>
    </row>
    <row r="520" spans="1:85" ht="14.1" hidden="1" customHeight="1" x14ac:dyDescent="0.2">
      <c r="A520" s="162">
        <v>494</v>
      </c>
      <c r="B520" s="163"/>
      <c r="C520" s="164" t="str">
        <f t="shared" si="283"/>
        <v>ז.</v>
      </c>
      <c r="D520" s="165" t="str">
        <f t="shared" si="283"/>
        <v>השקעות אחרות</v>
      </c>
      <c r="E520" s="165"/>
      <c r="F520" s="165"/>
      <c r="G520" s="165"/>
      <c r="H520" s="165"/>
      <c r="I520" s="166"/>
      <c r="J520" s="167">
        <f t="shared" si="287"/>
        <v>0</v>
      </c>
      <c r="K520" s="168">
        <f t="shared" si="287"/>
        <v>0</v>
      </c>
      <c r="L520" s="168">
        <f t="shared" si="287"/>
        <v>0</v>
      </c>
      <c r="M520" s="168">
        <f t="shared" si="287"/>
        <v>0</v>
      </c>
      <c r="N520" s="168">
        <f t="shared" si="287"/>
        <v>0</v>
      </c>
      <c r="O520" s="168">
        <f t="shared" si="287"/>
        <v>0</v>
      </c>
      <c r="P520" s="168">
        <f t="shared" si="287"/>
        <v>0</v>
      </c>
      <c r="Q520" s="168">
        <f t="shared" si="287"/>
        <v>0</v>
      </c>
      <c r="R520" s="168">
        <f t="shared" si="287"/>
        <v>0</v>
      </c>
      <c r="S520" s="168">
        <f t="shared" si="287"/>
        <v>0</v>
      </c>
      <c r="T520" s="168">
        <f t="shared" si="287"/>
        <v>0</v>
      </c>
      <c r="U520" s="168">
        <f t="shared" si="287"/>
        <v>0</v>
      </c>
      <c r="V520" s="168">
        <f t="shared" si="287"/>
        <v>0</v>
      </c>
      <c r="W520" s="168">
        <f t="shared" si="287"/>
        <v>0</v>
      </c>
      <c r="X520" s="168">
        <f t="shared" si="287"/>
        <v>0</v>
      </c>
      <c r="Y520" s="168">
        <f t="shared" si="287"/>
        <v>0</v>
      </c>
      <c r="Z520" s="168">
        <f t="shared" si="286"/>
        <v>0</v>
      </c>
      <c r="AA520" s="168">
        <f t="shared" si="286"/>
        <v>0</v>
      </c>
      <c r="AB520" s="168">
        <f t="shared" si="286"/>
        <v>0</v>
      </c>
      <c r="AC520" s="168">
        <f t="shared" si="286"/>
        <v>0</v>
      </c>
      <c r="AD520" s="168">
        <f t="shared" si="286"/>
        <v>0</v>
      </c>
      <c r="AE520" s="168">
        <f t="shared" si="286"/>
        <v>0</v>
      </c>
      <c r="AF520" s="168">
        <f t="shared" si="286"/>
        <v>0</v>
      </c>
      <c r="AG520" s="168">
        <f t="shared" si="286"/>
        <v>0</v>
      </c>
      <c r="AH520" s="168">
        <f t="shared" si="286"/>
        <v>0</v>
      </c>
      <c r="AI520" s="168">
        <f t="shared" si="286"/>
        <v>0</v>
      </c>
      <c r="AJ520" s="168">
        <f t="shared" si="286"/>
        <v>0</v>
      </c>
      <c r="AK520" s="168">
        <f t="shared" si="286"/>
        <v>0</v>
      </c>
      <c r="AL520" s="168">
        <f t="shared" si="286"/>
        <v>0</v>
      </c>
      <c r="AM520" s="168">
        <f t="shared" si="286"/>
        <v>0</v>
      </c>
      <c r="AN520" s="168">
        <f t="shared" si="286"/>
        <v>0</v>
      </c>
      <c r="AO520" s="168">
        <f t="shared" si="286"/>
        <v>0</v>
      </c>
      <c r="AP520" s="168">
        <f t="shared" si="286"/>
        <v>0</v>
      </c>
      <c r="AQ520" s="168">
        <f t="shared" si="286"/>
        <v>0</v>
      </c>
      <c r="AR520" s="168">
        <f t="shared" si="286"/>
        <v>0</v>
      </c>
      <c r="AS520" s="168">
        <f t="shared" si="286"/>
        <v>0</v>
      </c>
      <c r="AT520" s="168">
        <f t="shared" si="286"/>
        <v>0</v>
      </c>
      <c r="AU520" s="168">
        <f t="shared" si="284"/>
        <v>0</v>
      </c>
      <c r="AV520" s="168">
        <f t="shared" si="284"/>
        <v>0</v>
      </c>
      <c r="AW520" s="168">
        <f t="shared" si="284"/>
        <v>0</v>
      </c>
      <c r="AX520" s="168">
        <f t="shared" si="284"/>
        <v>0</v>
      </c>
      <c r="AY520" s="168">
        <f t="shared" si="284"/>
        <v>0</v>
      </c>
      <c r="AZ520" s="168">
        <f t="shared" si="284"/>
        <v>0</v>
      </c>
      <c r="BA520" s="168">
        <f t="shared" si="284"/>
        <v>0</v>
      </c>
      <c r="BB520" s="168">
        <f t="shared" si="284"/>
        <v>0</v>
      </c>
      <c r="BC520" s="168">
        <f t="shared" si="284"/>
        <v>0</v>
      </c>
      <c r="BD520" s="168">
        <f t="shared" si="284"/>
        <v>0</v>
      </c>
      <c r="BE520" s="168">
        <f t="shared" si="284"/>
        <v>0</v>
      </c>
      <c r="BF520" s="168">
        <f t="shared" si="284"/>
        <v>0</v>
      </c>
      <c r="BG520" s="168">
        <f t="shared" si="284"/>
        <v>0</v>
      </c>
      <c r="BH520" s="168">
        <f t="shared" si="284"/>
        <v>0</v>
      </c>
      <c r="BI520" s="168">
        <f t="shared" si="284"/>
        <v>0</v>
      </c>
      <c r="BJ520" s="168">
        <f t="shared" si="284"/>
        <v>0</v>
      </c>
      <c r="BK520" s="168">
        <f t="shared" si="285"/>
        <v>0</v>
      </c>
      <c r="BL520" s="168">
        <f t="shared" si="282"/>
        <v>0</v>
      </c>
      <c r="BM520" s="168">
        <f t="shared" si="282"/>
        <v>0</v>
      </c>
      <c r="BN520" s="168">
        <f t="shared" si="282"/>
        <v>0</v>
      </c>
      <c r="BO520" s="168">
        <f t="shared" si="282"/>
        <v>0</v>
      </c>
      <c r="BP520" s="168">
        <f t="shared" si="282"/>
        <v>0</v>
      </c>
      <c r="BQ520" s="168">
        <f t="shared" si="282"/>
        <v>0</v>
      </c>
      <c r="BR520" s="168">
        <f t="shared" si="282"/>
        <v>0</v>
      </c>
      <c r="BS520" s="168">
        <f t="shared" si="282"/>
        <v>0</v>
      </c>
      <c r="BT520" s="168">
        <f t="shared" si="282"/>
        <v>0</v>
      </c>
      <c r="BU520" s="168">
        <f t="shared" si="282"/>
        <v>0</v>
      </c>
      <c r="BV520" s="168">
        <f t="shared" si="282"/>
        <v>0</v>
      </c>
      <c r="BW520" s="168">
        <f t="shared" si="282"/>
        <v>0</v>
      </c>
      <c r="BX520" s="168">
        <f t="shared" si="282"/>
        <v>0</v>
      </c>
      <c r="BY520" s="168">
        <f t="shared" si="282"/>
        <v>0</v>
      </c>
      <c r="BZ520" s="168">
        <f t="shared" si="282"/>
        <v>0</v>
      </c>
      <c r="CA520" s="168">
        <f t="shared" si="282"/>
        <v>0</v>
      </c>
      <c r="CB520" s="168">
        <f t="shared" si="282"/>
        <v>0</v>
      </c>
      <c r="CC520" s="168">
        <f t="shared" si="282"/>
        <v>0</v>
      </c>
      <c r="CD520" s="168">
        <f t="shared" si="282"/>
        <v>0</v>
      </c>
      <c r="CE520" s="168">
        <f t="shared" si="282"/>
        <v>0</v>
      </c>
      <c r="CF520" s="168">
        <f t="shared" si="282"/>
        <v>0</v>
      </c>
      <c r="CG520" s="168">
        <f t="shared" si="285"/>
        <v>0</v>
      </c>
    </row>
    <row r="521" spans="1:85" ht="14.1" hidden="1" customHeight="1" x14ac:dyDescent="0.2">
      <c r="A521" s="142"/>
      <c r="B521" s="143"/>
      <c r="C521" s="143"/>
      <c r="D521" s="143"/>
      <c r="E521" s="143"/>
      <c r="F521" s="143"/>
      <c r="G521" s="143"/>
      <c r="H521" s="143"/>
      <c r="I521" s="143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</row>
    <row r="522" spans="1:85" ht="14.1" hidden="1" customHeight="1" x14ac:dyDescent="0.25">
      <c r="A522" s="148"/>
      <c r="B522" s="149"/>
      <c r="C522" s="150" t="str">
        <f>CONCATENATE($B$1," לתקופה :",[1]הערות!$C$3,"    אחוזים")</f>
        <v>הכשרה  חב' לבטוח בע"מ לתקופה :מרץ-2022    אחוזים</v>
      </c>
      <c r="D522" s="151"/>
      <c r="E522" s="151"/>
      <c r="F522" s="151"/>
      <c r="G522" s="151"/>
      <c r="H522" s="151"/>
      <c r="I522" s="152"/>
      <c r="J522" s="169" t="s">
        <v>222</v>
      </c>
      <c r="K522" s="169" t="s">
        <v>223</v>
      </c>
      <c r="L522" s="169" t="s">
        <v>223</v>
      </c>
      <c r="M522" s="169" t="s">
        <v>223</v>
      </c>
      <c r="N522" s="169" t="s">
        <v>223</v>
      </c>
      <c r="O522" s="169" t="s">
        <v>223</v>
      </c>
      <c r="P522" s="169" t="s">
        <v>223</v>
      </c>
      <c r="Q522" s="169" t="s">
        <v>223</v>
      </c>
      <c r="R522" s="169" t="s">
        <v>223</v>
      </c>
      <c r="S522" s="169" t="s">
        <v>223</v>
      </c>
      <c r="T522" s="169" t="s">
        <v>223</v>
      </c>
      <c r="U522" s="169" t="s">
        <v>223</v>
      </c>
      <c r="V522" s="169" t="s">
        <v>223</v>
      </c>
      <c r="W522" s="169" t="s">
        <v>223</v>
      </c>
      <c r="X522" s="169" t="s">
        <v>223</v>
      </c>
      <c r="Y522" s="169" t="s">
        <v>223</v>
      </c>
      <c r="Z522" s="169" t="s">
        <v>223</v>
      </c>
      <c r="AA522" s="169" t="s">
        <v>223</v>
      </c>
      <c r="AB522" s="169" t="s">
        <v>223</v>
      </c>
      <c r="AC522" s="169" t="s">
        <v>223</v>
      </c>
      <c r="AD522" s="169" t="s">
        <v>223</v>
      </c>
      <c r="AE522" s="169" t="s">
        <v>223</v>
      </c>
      <c r="AF522" s="169" t="s">
        <v>223</v>
      </c>
      <c r="AG522" s="169" t="s">
        <v>223</v>
      </c>
      <c r="AH522" s="169" t="s">
        <v>223</v>
      </c>
      <c r="AI522" s="169" t="s">
        <v>223</v>
      </c>
      <c r="AJ522" s="169" t="s">
        <v>223</v>
      </c>
      <c r="AK522" s="169" t="s">
        <v>223</v>
      </c>
      <c r="AL522" s="169" t="s">
        <v>223</v>
      </c>
      <c r="AM522" s="169" t="s">
        <v>223</v>
      </c>
      <c r="AN522" s="169" t="s">
        <v>223</v>
      </c>
      <c r="AO522" s="169" t="s">
        <v>223</v>
      </c>
      <c r="AP522" s="169" t="s">
        <v>223</v>
      </c>
      <c r="AQ522" s="169" t="s">
        <v>223</v>
      </c>
      <c r="AR522" s="169" t="s">
        <v>223</v>
      </c>
      <c r="AS522" s="169" t="s">
        <v>223</v>
      </c>
      <c r="AT522" s="169" t="s">
        <v>223</v>
      </c>
      <c r="AU522" s="169" t="s">
        <v>223</v>
      </c>
      <c r="AV522" s="169" t="s">
        <v>223</v>
      </c>
      <c r="AW522" s="169" t="s">
        <v>223</v>
      </c>
      <c r="AX522" s="169" t="s">
        <v>223</v>
      </c>
      <c r="AY522" s="169" t="s">
        <v>223</v>
      </c>
      <c r="AZ522" s="169" t="s">
        <v>223</v>
      </c>
      <c r="BA522" s="169" t="s">
        <v>223</v>
      </c>
      <c r="BB522" s="169" t="s">
        <v>223</v>
      </c>
      <c r="BC522" s="169" t="s">
        <v>223</v>
      </c>
      <c r="BD522" s="169" t="s">
        <v>223</v>
      </c>
      <c r="BE522" s="169" t="s">
        <v>223</v>
      </c>
      <c r="BF522" s="169" t="s">
        <v>223</v>
      </c>
      <c r="BG522" s="169" t="s">
        <v>223</v>
      </c>
      <c r="BH522" s="169" t="s">
        <v>223</v>
      </c>
      <c r="BI522" s="169" t="s">
        <v>223</v>
      </c>
      <c r="BJ522" s="169" t="s">
        <v>223</v>
      </c>
      <c r="BK522" s="169" t="s">
        <v>223</v>
      </c>
      <c r="BL522" s="169" t="s">
        <v>223</v>
      </c>
      <c r="BM522" s="169" t="s">
        <v>223</v>
      </c>
      <c r="BN522" s="169" t="s">
        <v>223</v>
      </c>
      <c r="BO522" s="169" t="s">
        <v>223</v>
      </c>
      <c r="BP522" s="169" t="s">
        <v>223</v>
      </c>
      <c r="BQ522" s="169" t="s">
        <v>223</v>
      </c>
      <c r="BR522" s="169" t="s">
        <v>223</v>
      </c>
      <c r="BS522" s="169" t="s">
        <v>223</v>
      </c>
      <c r="BT522" s="169" t="s">
        <v>223</v>
      </c>
      <c r="BU522" s="169" t="s">
        <v>223</v>
      </c>
      <c r="BV522" s="169" t="s">
        <v>223</v>
      </c>
      <c r="BW522" s="169" t="s">
        <v>223</v>
      </c>
      <c r="BX522" s="169" t="s">
        <v>223</v>
      </c>
      <c r="BY522" s="169" t="s">
        <v>223</v>
      </c>
      <c r="BZ522" s="169" t="s">
        <v>223</v>
      </c>
      <c r="CA522" s="169" t="s">
        <v>223</v>
      </c>
      <c r="CB522" s="169" t="s">
        <v>223</v>
      </c>
      <c r="CC522" s="169" t="s">
        <v>223</v>
      </c>
      <c r="CD522" s="169" t="s">
        <v>223</v>
      </c>
      <c r="CE522" s="169" t="s">
        <v>223</v>
      </c>
      <c r="CF522" s="169" t="s">
        <v>223</v>
      </c>
      <c r="CG522" s="169" t="s">
        <v>223</v>
      </c>
    </row>
    <row r="523" spans="1:85" ht="14.1" hidden="1" customHeight="1" x14ac:dyDescent="0.2">
      <c r="A523" s="156">
        <f>A502</f>
        <v>10</v>
      </c>
      <c r="B523" s="157" t="str">
        <f>VLOOKUP($A523,$A$10:$M$500,B$500,0)</f>
        <v>1.</v>
      </c>
      <c r="C523" s="158" t="str">
        <f>VLOOKUP($A523,$A$10:$M$500,C$500,0)</f>
        <v>השקעות</v>
      </c>
      <c r="D523" s="159"/>
      <c r="E523" s="159"/>
      <c r="F523" s="159"/>
      <c r="G523" s="159"/>
      <c r="H523" s="159"/>
      <c r="I523" s="160"/>
      <c r="J523" s="170">
        <f>IF(J502=0,0,J502/J$502)</f>
        <v>1</v>
      </c>
      <c r="K523" s="171">
        <f>IF(K502=0,0,K502/K$502)</f>
        <v>0</v>
      </c>
      <c r="L523" s="171">
        <f t="shared" ref="L523:CG526" si="288">IF(L502=0,0,L502/L$502)</f>
        <v>1</v>
      </c>
      <c r="M523" s="171">
        <f t="shared" si="288"/>
        <v>1</v>
      </c>
      <c r="N523" s="171">
        <f t="shared" si="288"/>
        <v>0</v>
      </c>
      <c r="O523" s="171">
        <f t="shared" si="288"/>
        <v>1</v>
      </c>
      <c r="P523" s="171">
        <f t="shared" si="288"/>
        <v>1</v>
      </c>
      <c r="Q523" s="171">
        <f t="shared" si="288"/>
        <v>1</v>
      </c>
      <c r="R523" s="171">
        <f t="shared" si="288"/>
        <v>1</v>
      </c>
      <c r="S523" s="171">
        <f t="shared" si="288"/>
        <v>1</v>
      </c>
      <c r="T523" s="171">
        <f t="shared" si="288"/>
        <v>1</v>
      </c>
      <c r="U523" s="171">
        <f t="shared" si="288"/>
        <v>1</v>
      </c>
      <c r="V523" s="171">
        <f t="shared" si="288"/>
        <v>0</v>
      </c>
      <c r="W523" s="171">
        <f t="shared" si="288"/>
        <v>0</v>
      </c>
      <c r="X523" s="171">
        <f t="shared" si="288"/>
        <v>0</v>
      </c>
      <c r="Y523" s="171">
        <f t="shared" si="288"/>
        <v>1</v>
      </c>
      <c r="Z523" s="171">
        <f t="shared" si="288"/>
        <v>1</v>
      </c>
      <c r="AA523" s="171">
        <f t="shared" si="288"/>
        <v>1</v>
      </c>
      <c r="AB523" s="171">
        <f t="shared" si="288"/>
        <v>1</v>
      </c>
      <c r="AC523" s="171">
        <f t="shared" si="288"/>
        <v>1</v>
      </c>
      <c r="AD523" s="171">
        <f t="shared" si="288"/>
        <v>1</v>
      </c>
      <c r="AE523" s="171">
        <f t="shared" si="288"/>
        <v>1</v>
      </c>
      <c r="AF523" s="171">
        <f t="shared" si="288"/>
        <v>1</v>
      </c>
      <c r="AG523" s="171">
        <f t="shared" si="288"/>
        <v>1</v>
      </c>
      <c r="AH523" s="171">
        <f t="shared" si="288"/>
        <v>1</v>
      </c>
      <c r="AI523" s="171">
        <f t="shared" si="288"/>
        <v>1</v>
      </c>
      <c r="AJ523" s="171">
        <f t="shared" si="288"/>
        <v>1</v>
      </c>
      <c r="AK523" s="171">
        <f t="shared" si="288"/>
        <v>1</v>
      </c>
      <c r="AL523" s="171">
        <f t="shared" si="288"/>
        <v>1</v>
      </c>
      <c r="AM523" s="171">
        <f t="shared" si="288"/>
        <v>0</v>
      </c>
      <c r="AN523" s="171">
        <f t="shared" si="288"/>
        <v>0</v>
      </c>
      <c r="AO523" s="171">
        <f t="shared" si="288"/>
        <v>0</v>
      </c>
      <c r="AP523" s="171">
        <f t="shared" si="288"/>
        <v>0</v>
      </c>
      <c r="AQ523" s="171">
        <f t="shared" si="288"/>
        <v>0</v>
      </c>
      <c r="AR523" s="171">
        <f t="shared" si="288"/>
        <v>0</v>
      </c>
      <c r="AS523" s="171">
        <f t="shared" si="288"/>
        <v>0</v>
      </c>
      <c r="AT523" s="171">
        <f t="shared" si="288"/>
        <v>0</v>
      </c>
      <c r="AU523" s="171">
        <f t="shared" si="288"/>
        <v>0</v>
      </c>
      <c r="AV523" s="171">
        <f t="shared" si="288"/>
        <v>0</v>
      </c>
      <c r="AW523" s="171">
        <f t="shared" si="288"/>
        <v>0</v>
      </c>
      <c r="AX523" s="171">
        <f t="shared" si="288"/>
        <v>0</v>
      </c>
      <c r="AY523" s="171">
        <f t="shared" si="288"/>
        <v>0</v>
      </c>
      <c r="AZ523" s="171">
        <f t="shared" si="288"/>
        <v>0</v>
      </c>
      <c r="BA523" s="171">
        <f t="shared" si="288"/>
        <v>0</v>
      </c>
      <c r="BB523" s="171">
        <f t="shared" si="288"/>
        <v>0</v>
      </c>
      <c r="BC523" s="171">
        <f t="shared" si="288"/>
        <v>0</v>
      </c>
      <c r="BD523" s="171">
        <f t="shared" si="288"/>
        <v>0</v>
      </c>
      <c r="BE523" s="171">
        <f t="shared" si="288"/>
        <v>0</v>
      </c>
      <c r="BF523" s="171">
        <f t="shared" si="288"/>
        <v>0</v>
      </c>
      <c r="BG523" s="171">
        <f t="shared" si="288"/>
        <v>0</v>
      </c>
      <c r="BH523" s="171">
        <f t="shared" si="288"/>
        <v>0</v>
      </c>
      <c r="BI523" s="171">
        <f t="shared" si="288"/>
        <v>0</v>
      </c>
      <c r="BJ523" s="171">
        <f t="shared" si="288"/>
        <v>0</v>
      </c>
      <c r="BK523" s="171">
        <f t="shared" si="288"/>
        <v>0</v>
      </c>
      <c r="BL523" s="171">
        <f t="shared" si="288"/>
        <v>0</v>
      </c>
      <c r="BM523" s="171">
        <f t="shared" si="288"/>
        <v>0</v>
      </c>
      <c r="BN523" s="171">
        <f t="shared" si="288"/>
        <v>0</v>
      </c>
      <c r="BO523" s="171">
        <f t="shared" si="288"/>
        <v>0</v>
      </c>
      <c r="BP523" s="171">
        <f t="shared" si="288"/>
        <v>0</v>
      </c>
      <c r="BQ523" s="171">
        <f t="shared" si="288"/>
        <v>0</v>
      </c>
      <c r="BR523" s="171">
        <f t="shared" si="288"/>
        <v>0</v>
      </c>
      <c r="BS523" s="171">
        <f t="shared" si="288"/>
        <v>0</v>
      </c>
      <c r="BT523" s="171">
        <f t="shared" si="288"/>
        <v>0</v>
      </c>
      <c r="BU523" s="171">
        <f t="shared" si="288"/>
        <v>0</v>
      </c>
      <c r="BV523" s="171">
        <f t="shared" si="288"/>
        <v>0</v>
      </c>
      <c r="BW523" s="171">
        <f t="shared" si="288"/>
        <v>0</v>
      </c>
      <c r="BX523" s="171">
        <f t="shared" si="288"/>
        <v>0</v>
      </c>
      <c r="BY523" s="171">
        <f t="shared" si="288"/>
        <v>0</v>
      </c>
      <c r="BZ523" s="171">
        <f t="shared" si="288"/>
        <v>0</v>
      </c>
      <c r="CA523" s="171">
        <f t="shared" si="288"/>
        <v>0</v>
      </c>
      <c r="CB523" s="171">
        <f t="shared" si="288"/>
        <v>0</v>
      </c>
      <c r="CC523" s="171">
        <f t="shared" si="288"/>
        <v>0</v>
      </c>
      <c r="CD523" s="171">
        <f t="shared" si="288"/>
        <v>0</v>
      </c>
      <c r="CE523" s="171">
        <f t="shared" si="288"/>
        <v>0</v>
      </c>
      <c r="CF523" s="171">
        <f t="shared" si="288"/>
        <v>0</v>
      </c>
      <c r="CG523" s="171">
        <f t="shared" si="288"/>
        <v>0</v>
      </c>
    </row>
    <row r="524" spans="1:85" ht="14.1" hidden="1" customHeight="1" x14ac:dyDescent="0.2">
      <c r="A524" s="156">
        <f t="shared" ref="A524:A541" si="289">A503</f>
        <v>11</v>
      </c>
      <c r="B524" s="157"/>
      <c r="C524" s="158" t="str">
        <f>VLOOKUP($A524,$A$10:$M$500,C$500,0)</f>
        <v>א.</v>
      </c>
      <c r="D524" s="159" t="str">
        <f>VLOOKUP($A524,$A$10:$M$500,D$500,0)</f>
        <v>מזומנים ושווי מזומנים</v>
      </c>
      <c r="E524" s="159"/>
      <c r="F524" s="159"/>
      <c r="G524" s="159"/>
      <c r="H524" s="159"/>
      <c r="I524" s="160"/>
      <c r="J524" s="170">
        <f t="shared" ref="J524:Y539" si="290">IF(J503=0,0,J503/J$502)</f>
        <v>0.10128487962442143</v>
      </c>
      <c r="K524" s="170">
        <f t="shared" si="290"/>
        <v>0</v>
      </c>
      <c r="L524" s="170">
        <f t="shared" si="288"/>
        <v>8.0057503279682279E-2</v>
      </c>
      <c r="M524" s="170">
        <f t="shared" si="288"/>
        <v>7.8975957920687248E-2</v>
      </c>
      <c r="N524" s="170">
        <f t="shared" si="288"/>
        <v>0</v>
      </c>
      <c r="O524" s="170">
        <f t="shared" si="288"/>
        <v>4.7656885378082589E-2</v>
      </c>
      <c r="P524" s="170">
        <f t="shared" si="288"/>
        <v>8.8331916376359204E-2</v>
      </c>
      <c r="Q524" s="170">
        <f t="shared" si="288"/>
        <v>0.12958794094363424</v>
      </c>
      <c r="R524" s="170">
        <f t="shared" si="288"/>
        <v>9.1138949877371915E-3</v>
      </c>
      <c r="S524" s="170">
        <f t="shared" si="288"/>
        <v>3.1572074560466699E-2</v>
      </c>
      <c r="T524" s="170">
        <f t="shared" si="288"/>
        <v>0.16522452714512148</v>
      </c>
      <c r="U524" s="170">
        <f t="shared" si="288"/>
        <v>8.666107041491701E-2</v>
      </c>
      <c r="V524" s="170">
        <f t="shared" si="288"/>
        <v>0</v>
      </c>
      <c r="W524" s="170">
        <f t="shared" si="288"/>
        <v>0</v>
      </c>
      <c r="X524" s="170">
        <f t="shared" si="288"/>
        <v>0</v>
      </c>
      <c r="Y524" s="170">
        <f t="shared" si="288"/>
        <v>9.9643020832541299E-2</v>
      </c>
      <c r="Z524" s="170">
        <f t="shared" si="288"/>
        <v>0.16694547675516752</v>
      </c>
      <c r="AA524" s="170">
        <f t="shared" si="288"/>
        <v>7.3219137894222408E-2</v>
      </c>
      <c r="AB524" s="170">
        <f t="shared" si="288"/>
        <v>2.6213204656829511E-2</v>
      </c>
      <c r="AC524" s="170">
        <f t="shared" si="288"/>
        <v>0.12907754219935313</v>
      </c>
      <c r="AD524" s="170">
        <f t="shared" si="288"/>
        <v>7.5969688014940862E-2</v>
      </c>
      <c r="AE524" s="170">
        <f t="shared" si="288"/>
        <v>0.11482208991484544</v>
      </c>
      <c r="AF524" s="170">
        <f t="shared" si="288"/>
        <v>9.9174921424870721E-2</v>
      </c>
      <c r="AG524" s="170">
        <f t="shared" si="288"/>
        <v>0.10944577800344821</v>
      </c>
      <c r="AH524" s="170">
        <f t="shared" si="288"/>
        <v>0.16744635901356547</v>
      </c>
      <c r="AI524" s="170">
        <f t="shared" si="288"/>
        <v>2.8221381588695516E-2</v>
      </c>
      <c r="AJ524" s="170">
        <f t="shared" si="288"/>
        <v>3.4023681507372928E-2</v>
      </c>
      <c r="AK524" s="170">
        <f t="shared" si="288"/>
        <v>0.16503225099050908</v>
      </c>
      <c r="AL524" s="170">
        <f t="shared" si="288"/>
        <v>0.1827033478933815</v>
      </c>
      <c r="AM524" s="170">
        <f t="shared" si="288"/>
        <v>0</v>
      </c>
      <c r="AN524" s="170">
        <f t="shared" si="288"/>
        <v>0</v>
      </c>
      <c r="AO524" s="170">
        <f t="shared" si="288"/>
        <v>0</v>
      </c>
      <c r="AP524" s="170">
        <f t="shared" si="288"/>
        <v>0</v>
      </c>
      <c r="AQ524" s="170">
        <f t="shared" si="288"/>
        <v>0</v>
      </c>
      <c r="AR524" s="170">
        <f t="shared" si="288"/>
        <v>0</v>
      </c>
      <c r="AS524" s="170">
        <f t="shared" si="288"/>
        <v>0</v>
      </c>
      <c r="AT524" s="170">
        <f t="shared" si="288"/>
        <v>0</v>
      </c>
      <c r="AU524" s="170">
        <f t="shared" si="288"/>
        <v>0</v>
      </c>
      <c r="AV524" s="170">
        <f t="shared" si="288"/>
        <v>0</v>
      </c>
      <c r="AW524" s="170">
        <f t="shared" si="288"/>
        <v>0</v>
      </c>
      <c r="AX524" s="170">
        <f t="shared" si="288"/>
        <v>0</v>
      </c>
      <c r="AY524" s="170">
        <f t="shared" si="288"/>
        <v>0</v>
      </c>
      <c r="AZ524" s="170">
        <f t="shared" si="288"/>
        <v>0</v>
      </c>
      <c r="BA524" s="170">
        <f t="shared" si="288"/>
        <v>0</v>
      </c>
      <c r="BB524" s="170">
        <f t="shared" si="288"/>
        <v>0</v>
      </c>
      <c r="BC524" s="170">
        <f t="shared" si="288"/>
        <v>0</v>
      </c>
      <c r="BD524" s="170">
        <f t="shared" si="288"/>
        <v>0</v>
      </c>
      <c r="BE524" s="170">
        <f t="shared" si="288"/>
        <v>0</v>
      </c>
      <c r="BF524" s="170">
        <f t="shared" si="288"/>
        <v>0</v>
      </c>
      <c r="BG524" s="170">
        <f t="shared" si="288"/>
        <v>0</v>
      </c>
      <c r="BH524" s="170">
        <f t="shared" si="288"/>
        <v>0</v>
      </c>
      <c r="BI524" s="170">
        <f t="shared" si="288"/>
        <v>0</v>
      </c>
      <c r="BJ524" s="170">
        <f t="shared" si="288"/>
        <v>0</v>
      </c>
      <c r="BK524" s="170">
        <f t="shared" si="288"/>
        <v>0</v>
      </c>
      <c r="BL524" s="170">
        <f t="shared" si="288"/>
        <v>0</v>
      </c>
      <c r="BM524" s="170">
        <f t="shared" si="288"/>
        <v>0</v>
      </c>
      <c r="BN524" s="170">
        <f t="shared" si="288"/>
        <v>0</v>
      </c>
      <c r="BO524" s="170">
        <f t="shared" si="288"/>
        <v>0</v>
      </c>
      <c r="BP524" s="170">
        <f t="shared" si="288"/>
        <v>0</v>
      </c>
      <c r="BQ524" s="170">
        <f t="shared" si="288"/>
        <v>0</v>
      </c>
      <c r="BR524" s="170">
        <f t="shared" si="288"/>
        <v>0</v>
      </c>
      <c r="BS524" s="170">
        <f t="shared" si="288"/>
        <v>0</v>
      </c>
      <c r="BT524" s="170">
        <f t="shared" si="288"/>
        <v>0</v>
      </c>
      <c r="BU524" s="170">
        <f t="shared" si="288"/>
        <v>0</v>
      </c>
      <c r="BV524" s="170">
        <f t="shared" si="288"/>
        <v>0</v>
      </c>
      <c r="BW524" s="170">
        <f t="shared" si="288"/>
        <v>0</v>
      </c>
      <c r="BX524" s="170">
        <f t="shared" si="288"/>
        <v>0</v>
      </c>
      <c r="BY524" s="170">
        <f t="shared" si="288"/>
        <v>0</v>
      </c>
      <c r="BZ524" s="170">
        <f t="shared" si="288"/>
        <v>0</v>
      </c>
      <c r="CA524" s="170">
        <f t="shared" si="288"/>
        <v>0</v>
      </c>
      <c r="CB524" s="170">
        <f t="shared" si="288"/>
        <v>0</v>
      </c>
      <c r="CC524" s="170">
        <f t="shared" si="288"/>
        <v>0</v>
      </c>
      <c r="CD524" s="170">
        <f t="shared" si="288"/>
        <v>0</v>
      </c>
      <c r="CE524" s="170">
        <f t="shared" si="288"/>
        <v>0</v>
      </c>
      <c r="CF524" s="170">
        <f t="shared" si="288"/>
        <v>0</v>
      </c>
      <c r="CG524" s="170">
        <f t="shared" si="288"/>
        <v>0</v>
      </c>
    </row>
    <row r="525" spans="1:85" ht="14.1" hidden="1" customHeight="1" x14ac:dyDescent="0.2">
      <c r="A525" s="156">
        <f t="shared" si="289"/>
        <v>24</v>
      </c>
      <c r="B525" s="157"/>
      <c r="C525" s="158" t="str">
        <f>VLOOKUP($A525,$A$10:$M$500,C$500,0)</f>
        <v>ב.</v>
      </c>
      <c r="D525" s="159" t="str">
        <f>VLOOKUP($A525,$A$10:$M$500,D$500,0)</f>
        <v>ניירות ערך (למעט בחברות מוחזקות)</v>
      </c>
      <c r="E525" s="159"/>
      <c r="F525" s="159"/>
      <c r="G525" s="159"/>
      <c r="H525" s="159"/>
      <c r="I525" s="160"/>
      <c r="J525" s="170">
        <f t="shared" si="290"/>
        <v>0.87740783528070476</v>
      </c>
      <c r="K525" s="170">
        <f t="shared" si="290"/>
        <v>0</v>
      </c>
      <c r="L525" s="170">
        <f t="shared" si="288"/>
        <v>0.91102322361409871</v>
      </c>
      <c r="M525" s="170">
        <f t="shared" si="288"/>
        <v>0.86062625763309408</v>
      </c>
      <c r="N525" s="170">
        <f t="shared" si="288"/>
        <v>0</v>
      </c>
      <c r="O525" s="170">
        <f t="shared" si="288"/>
        <v>0.94015156606441708</v>
      </c>
      <c r="P525" s="170">
        <f t="shared" si="288"/>
        <v>0.91088435438499604</v>
      </c>
      <c r="Q525" s="170">
        <f t="shared" si="288"/>
        <v>0.83272671486489935</v>
      </c>
      <c r="R525" s="170">
        <f t="shared" si="288"/>
        <v>0.98104706556650167</v>
      </c>
      <c r="S525" s="170">
        <f t="shared" si="288"/>
        <v>0.96175347496073949</v>
      </c>
      <c r="T525" s="170">
        <f t="shared" si="288"/>
        <v>0.83477547285487852</v>
      </c>
      <c r="U525" s="170">
        <f t="shared" si="288"/>
        <v>0.89319639455328625</v>
      </c>
      <c r="V525" s="170">
        <f t="shared" si="288"/>
        <v>0</v>
      </c>
      <c r="W525" s="170">
        <f t="shared" si="288"/>
        <v>0</v>
      </c>
      <c r="X525" s="170">
        <f t="shared" si="288"/>
        <v>0</v>
      </c>
      <c r="Y525" s="170">
        <f t="shared" si="288"/>
        <v>0.89427725865389551</v>
      </c>
      <c r="Z525" s="170">
        <f t="shared" si="288"/>
        <v>0.83305452324483253</v>
      </c>
      <c r="AA525" s="170">
        <f t="shared" si="288"/>
        <v>0.91401587342186708</v>
      </c>
      <c r="AB525" s="170">
        <f t="shared" si="288"/>
        <v>0.9631849143991954</v>
      </c>
      <c r="AC525" s="170">
        <f t="shared" si="288"/>
        <v>0.87092245780064681</v>
      </c>
      <c r="AD525" s="170">
        <f t="shared" si="288"/>
        <v>0.90707327181935493</v>
      </c>
      <c r="AE525" s="170">
        <f t="shared" si="288"/>
        <v>0.87160529532874986</v>
      </c>
      <c r="AF525" s="170">
        <f t="shared" si="288"/>
        <v>0.89141573094400606</v>
      </c>
      <c r="AG525" s="170">
        <f t="shared" si="288"/>
        <v>0.87922120534928982</v>
      </c>
      <c r="AH525" s="170">
        <f t="shared" si="288"/>
        <v>0.83031488042440538</v>
      </c>
      <c r="AI525" s="170">
        <f t="shared" si="288"/>
        <v>0.97177861841130442</v>
      </c>
      <c r="AJ525" s="170">
        <f t="shared" si="288"/>
        <v>0.96512142742213147</v>
      </c>
      <c r="AK525" s="170">
        <f t="shared" si="288"/>
        <v>0.81992069656482325</v>
      </c>
      <c r="AL525" s="170">
        <f t="shared" si="288"/>
        <v>0.81729665210661839</v>
      </c>
      <c r="AM525" s="170">
        <f t="shared" si="288"/>
        <v>0</v>
      </c>
      <c r="AN525" s="170">
        <f t="shared" si="288"/>
        <v>0</v>
      </c>
      <c r="AO525" s="170">
        <f t="shared" si="288"/>
        <v>0</v>
      </c>
      <c r="AP525" s="170">
        <f t="shared" si="288"/>
        <v>0</v>
      </c>
      <c r="AQ525" s="170">
        <f t="shared" si="288"/>
        <v>0</v>
      </c>
      <c r="AR525" s="170">
        <f t="shared" si="288"/>
        <v>0</v>
      </c>
      <c r="AS525" s="170">
        <f t="shared" si="288"/>
        <v>0</v>
      </c>
      <c r="AT525" s="170">
        <f t="shared" si="288"/>
        <v>0</v>
      </c>
      <c r="AU525" s="170">
        <f t="shared" si="288"/>
        <v>0</v>
      </c>
      <c r="AV525" s="170">
        <f t="shared" si="288"/>
        <v>0</v>
      </c>
      <c r="AW525" s="170">
        <f t="shared" si="288"/>
        <v>0</v>
      </c>
      <c r="AX525" s="170">
        <f t="shared" si="288"/>
        <v>0</v>
      </c>
      <c r="AY525" s="170">
        <f t="shared" si="288"/>
        <v>0</v>
      </c>
      <c r="AZ525" s="170">
        <f t="shared" si="288"/>
        <v>0</v>
      </c>
      <c r="BA525" s="170">
        <f t="shared" si="288"/>
        <v>0</v>
      </c>
      <c r="BB525" s="170">
        <f t="shared" si="288"/>
        <v>0</v>
      </c>
      <c r="BC525" s="170">
        <f t="shared" si="288"/>
        <v>0</v>
      </c>
      <c r="BD525" s="170">
        <f t="shared" si="288"/>
        <v>0</v>
      </c>
      <c r="BE525" s="170">
        <f t="shared" si="288"/>
        <v>0</v>
      </c>
      <c r="BF525" s="170">
        <f t="shared" si="288"/>
        <v>0</v>
      </c>
      <c r="BG525" s="170">
        <f t="shared" si="288"/>
        <v>0</v>
      </c>
      <c r="BH525" s="170">
        <f t="shared" si="288"/>
        <v>0</v>
      </c>
      <c r="BI525" s="170">
        <f t="shared" si="288"/>
        <v>0</v>
      </c>
      <c r="BJ525" s="170">
        <f t="shared" si="288"/>
        <v>0</v>
      </c>
      <c r="BK525" s="170">
        <f t="shared" si="288"/>
        <v>0</v>
      </c>
      <c r="BL525" s="170">
        <f t="shared" si="288"/>
        <v>0</v>
      </c>
      <c r="BM525" s="170">
        <f t="shared" si="288"/>
        <v>0</v>
      </c>
      <c r="BN525" s="170">
        <f t="shared" si="288"/>
        <v>0</v>
      </c>
      <c r="BO525" s="170">
        <f t="shared" si="288"/>
        <v>0</v>
      </c>
      <c r="BP525" s="170">
        <f t="shared" si="288"/>
        <v>0</v>
      </c>
      <c r="BQ525" s="170">
        <f t="shared" si="288"/>
        <v>0</v>
      </c>
      <c r="BR525" s="170">
        <f t="shared" si="288"/>
        <v>0</v>
      </c>
      <c r="BS525" s="170">
        <f t="shared" si="288"/>
        <v>0</v>
      </c>
      <c r="BT525" s="170">
        <f t="shared" si="288"/>
        <v>0</v>
      </c>
      <c r="BU525" s="170">
        <f t="shared" si="288"/>
        <v>0</v>
      </c>
      <c r="BV525" s="170">
        <f t="shared" si="288"/>
        <v>0</v>
      </c>
      <c r="BW525" s="170">
        <f t="shared" si="288"/>
        <v>0</v>
      </c>
      <c r="BX525" s="170">
        <f t="shared" si="288"/>
        <v>0</v>
      </c>
      <c r="BY525" s="170">
        <f t="shared" si="288"/>
        <v>0</v>
      </c>
      <c r="BZ525" s="170">
        <f t="shared" si="288"/>
        <v>0</v>
      </c>
      <c r="CA525" s="170">
        <f t="shared" si="288"/>
        <v>0</v>
      </c>
      <c r="CB525" s="170">
        <f t="shared" si="288"/>
        <v>0</v>
      </c>
      <c r="CC525" s="170">
        <f t="shared" si="288"/>
        <v>0</v>
      </c>
      <c r="CD525" s="170">
        <f t="shared" si="288"/>
        <v>0</v>
      </c>
      <c r="CE525" s="170">
        <f t="shared" si="288"/>
        <v>0</v>
      </c>
      <c r="CF525" s="170">
        <f t="shared" si="288"/>
        <v>0</v>
      </c>
      <c r="CG525" s="170">
        <f t="shared" si="288"/>
        <v>0</v>
      </c>
    </row>
    <row r="526" spans="1:85" ht="14.1" hidden="1" customHeight="1" x14ac:dyDescent="0.2">
      <c r="A526" s="156">
        <f t="shared" si="289"/>
        <v>25</v>
      </c>
      <c r="B526" s="157"/>
      <c r="C526" s="158"/>
      <c r="D526" s="159" t="str">
        <f t="shared" ref="D526:E536" si="291">VLOOKUP($A526,$A$10:$M$500,D$500,0)</f>
        <v>(1</v>
      </c>
      <c r="E526" s="159" t="str">
        <f t="shared" si="291"/>
        <v>אגרות חוב ממשלתיות:</v>
      </c>
      <c r="F526" s="159"/>
      <c r="G526" s="159"/>
      <c r="H526" s="159"/>
      <c r="I526" s="160"/>
      <c r="J526" s="170">
        <f t="shared" si="290"/>
        <v>0.32008534843680286</v>
      </c>
      <c r="K526" s="170">
        <f t="shared" si="290"/>
        <v>0</v>
      </c>
      <c r="L526" s="170">
        <f t="shared" si="288"/>
        <v>0.40682825228087466</v>
      </c>
      <c r="M526" s="170">
        <f t="shared" si="288"/>
        <v>0.15934273229393142</v>
      </c>
      <c r="N526" s="170">
        <f t="shared" si="288"/>
        <v>0</v>
      </c>
      <c r="O526" s="170">
        <f t="shared" si="288"/>
        <v>0.78245417033210884</v>
      </c>
      <c r="P526" s="170">
        <f t="shared" si="288"/>
        <v>0</v>
      </c>
      <c r="Q526" s="170">
        <f t="shared" si="288"/>
        <v>0.2177663996192909</v>
      </c>
      <c r="R526" s="170">
        <f t="shared" si="288"/>
        <v>0.97091852704752513</v>
      </c>
      <c r="S526" s="170">
        <f t="shared" si="288"/>
        <v>0.7999763539523127</v>
      </c>
      <c r="T526" s="170">
        <f t="shared" si="288"/>
        <v>0.11526103058742132</v>
      </c>
      <c r="U526" s="170">
        <f t="shared" si="288"/>
        <v>0.35447760325121064</v>
      </c>
      <c r="V526" s="170">
        <f t="shared" si="288"/>
        <v>0</v>
      </c>
      <c r="W526" s="170">
        <f t="shared" si="288"/>
        <v>0</v>
      </c>
      <c r="X526" s="170">
        <f t="shared" si="288"/>
        <v>0</v>
      </c>
      <c r="Y526" s="170">
        <f t="shared" si="288"/>
        <v>0.79915473357805933</v>
      </c>
      <c r="Z526" s="170">
        <f t="shared" si="288"/>
        <v>0</v>
      </c>
      <c r="AA526" s="170">
        <f t="shared" si="288"/>
        <v>0.34846666629415507</v>
      </c>
      <c r="AB526" s="170">
        <f t="shared" si="288"/>
        <v>0.77467902651060494</v>
      </c>
      <c r="AC526" s="170">
        <f t="shared" si="288"/>
        <v>0.14680221760659895</v>
      </c>
      <c r="AD526" s="170">
        <f t="shared" si="288"/>
        <v>0.30267013484526178</v>
      </c>
      <c r="AE526" s="170">
        <f t="shared" si="288"/>
        <v>0.16129733328094212</v>
      </c>
      <c r="AF526" s="170">
        <f t="shared" si="288"/>
        <v>0.18304740743906983</v>
      </c>
      <c r="AG526" s="170">
        <f t="shared" si="288"/>
        <v>0.29768872065210933</v>
      </c>
      <c r="AH526" s="170">
        <f t="shared" si="288"/>
        <v>0.366590971461147</v>
      </c>
      <c r="AI526" s="170">
        <f t="shared" si="288"/>
        <v>0.24414893661155879</v>
      </c>
      <c r="AJ526" s="170">
        <f t="shared" si="288"/>
        <v>0.78804905875094988</v>
      </c>
      <c r="AK526" s="170">
        <f t="shared" si="288"/>
        <v>0.34721402394717477</v>
      </c>
      <c r="AL526" s="170">
        <f t="shared" si="288"/>
        <v>0.32051097362289888</v>
      </c>
      <c r="AM526" s="170">
        <f t="shared" si="288"/>
        <v>0</v>
      </c>
      <c r="AN526" s="170">
        <f t="shared" si="288"/>
        <v>0</v>
      </c>
      <c r="AO526" s="170">
        <f t="shared" si="288"/>
        <v>0</v>
      </c>
      <c r="AP526" s="170">
        <f t="shared" si="288"/>
        <v>0</v>
      </c>
      <c r="AQ526" s="170">
        <f t="shared" si="288"/>
        <v>0</v>
      </c>
      <c r="AR526" s="170">
        <f t="shared" si="288"/>
        <v>0</v>
      </c>
      <c r="AS526" s="170">
        <f t="shared" ref="AS526:DN534" si="292">IF(AS505=0,0,AS505/AS$502)</f>
        <v>0</v>
      </c>
      <c r="AT526" s="170">
        <f t="shared" si="292"/>
        <v>0</v>
      </c>
      <c r="AU526" s="170">
        <f t="shared" si="292"/>
        <v>0</v>
      </c>
      <c r="AV526" s="170">
        <f t="shared" si="292"/>
        <v>0</v>
      </c>
      <c r="AW526" s="170">
        <f t="shared" si="292"/>
        <v>0</v>
      </c>
      <c r="AX526" s="170">
        <f t="shared" si="292"/>
        <v>0</v>
      </c>
      <c r="AY526" s="170">
        <f t="shared" si="292"/>
        <v>0</v>
      </c>
      <c r="AZ526" s="170">
        <f t="shared" si="292"/>
        <v>0</v>
      </c>
      <c r="BA526" s="170">
        <f t="shared" si="292"/>
        <v>0</v>
      </c>
      <c r="BB526" s="170">
        <f t="shared" si="292"/>
        <v>0</v>
      </c>
      <c r="BC526" s="170">
        <f t="shared" si="292"/>
        <v>0</v>
      </c>
      <c r="BD526" s="170">
        <f t="shared" si="292"/>
        <v>0</v>
      </c>
      <c r="BE526" s="170">
        <f t="shared" si="292"/>
        <v>0</v>
      </c>
      <c r="BF526" s="170">
        <f t="shared" si="292"/>
        <v>0</v>
      </c>
      <c r="BG526" s="170">
        <f t="shared" si="292"/>
        <v>0</v>
      </c>
      <c r="BH526" s="170">
        <f t="shared" si="292"/>
        <v>0</v>
      </c>
      <c r="BI526" s="170">
        <f t="shared" si="292"/>
        <v>0</v>
      </c>
      <c r="BJ526" s="170">
        <f t="shared" si="292"/>
        <v>0</v>
      </c>
      <c r="BK526" s="170">
        <f t="shared" si="292"/>
        <v>0</v>
      </c>
      <c r="BL526" s="170">
        <f t="shared" si="292"/>
        <v>0</v>
      </c>
      <c r="BM526" s="170">
        <f t="shared" si="292"/>
        <v>0</v>
      </c>
      <c r="BN526" s="170">
        <f t="shared" si="292"/>
        <v>0</v>
      </c>
      <c r="BO526" s="170">
        <f t="shared" si="292"/>
        <v>0</v>
      </c>
      <c r="BP526" s="170">
        <f t="shared" si="292"/>
        <v>0</v>
      </c>
      <c r="BQ526" s="170">
        <f t="shared" si="292"/>
        <v>0</v>
      </c>
      <c r="BR526" s="170">
        <f t="shared" si="292"/>
        <v>0</v>
      </c>
      <c r="BS526" s="170">
        <f t="shared" si="292"/>
        <v>0</v>
      </c>
      <c r="BT526" s="170">
        <f t="shared" si="292"/>
        <v>0</v>
      </c>
      <c r="BU526" s="170">
        <f t="shared" si="292"/>
        <v>0</v>
      </c>
      <c r="BV526" s="170">
        <f t="shared" si="292"/>
        <v>0</v>
      </c>
      <c r="BW526" s="170">
        <f t="shared" si="292"/>
        <v>0</v>
      </c>
      <c r="BX526" s="170">
        <f t="shared" si="292"/>
        <v>0</v>
      </c>
      <c r="BY526" s="170">
        <f t="shared" si="292"/>
        <v>0</v>
      </c>
      <c r="BZ526" s="170">
        <f t="shared" si="292"/>
        <v>0</v>
      </c>
      <c r="CA526" s="170">
        <f t="shared" si="292"/>
        <v>0</v>
      </c>
      <c r="CB526" s="170">
        <f t="shared" si="292"/>
        <v>0</v>
      </c>
      <c r="CC526" s="170">
        <f t="shared" si="292"/>
        <v>0</v>
      </c>
      <c r="CD526" s="170">
        <f t="shared" si="292"/>
        <v>0</v>
      </c>
      <c r="CE526" s="170">
        <f t="shared" si="292"/>
        <v>0</v>
      </c>
      <c r="CF526" s="170">
        <f t="shared" si="292"/>
        <v>0</v>
      </c>
      <c r="CG526" s="170">
        <f t="shared" si="292"/>
        <v>0</v>
      </c>
    </row>
    <row r="527" spans="1:85" ht="14.1" hidden="1" customHeight="1" x14ac:dyDescent="0.2">
      <c r="A527" s="156">
        <f t="shared" si="289"/>
        <v>44</v>
      </c>
      <c r="B527" s="157"/>
      <c r="C527" s="158"/>
      <c r="D527" s="159" t="str">
        <f t="shared" si="291"/>
        <v>(2</v>
      </c>
      <c r="E527" s="159" t="str">
        <f t="shared" si="291"/>
        <v xml:space="preserve">תעודות חוב מסחריות: </v>
      </c>
      <c r="F527" s="159"/>
      <c r="G527" s="159"/>
      <c r="H527" s="159"/>
      <c r="I527" s="160"/>
      <c r="J527" s="170">
        <f t="shared" si="290"/>
        <v>0</v>
      </c>
      <c r="K527" s="170">
        <f t="shared" si="290"/>
        <v>0</v>
      </c>
      <c r="L527" s="170">
        <f t="shared" si="290"/>
        <v>0</v>
      </c>
      <c r="M527" s="170">
        <f t="shared" si="290"/>
        <v>0</v>
      </c>
      <c r="N527" s="170">
        <f t="shared" si="290"/>
        <v>0</v>
      </c>
      <c r="O527" s="170">
        <f t="shared" si="290"/>
        <v>0</v>
      </c>
      <c r="P527" s="170">
        <f t="shared" si="290"/>
        <v>0</v>
      </c>
      <c r="Q527" s="170">
        <f t="shared" si="290"/>
        <v>0</v>
      </c>
      <c r="R527" s="170">
        <f t="shared" si="290"/>
        <v>0</v>
      </c>
      <c r="S527" s="170">
        <f t="shared" si="290"/>
        <v>0</v>
      </c>
      <c r="T527" s="170">
        <f t="shared" si="290"/>
        <v>0</v>
      </c>
      <c r="U527" s="170">
        <f t="shared" si="290"/>
        <v>0</v>
      </c>
      <c r="V527" s="170">
        <f t="shared" si="290"/>
        <v>0</v>
      </c>
      <c r="W527" s="170">
        <f t="shared" si="290"/>
        <v>0</v>
      </c>
      <c r="X527" s="170">
        <f t="shared" si="290"/>
        <v>0</v>
      </c>
      <c r="Y527" s="170">
        <f t="shared" si="290"/>
        <v>0</v>
      </c>
      <c r="Z527" s="170">
        <f t="shared" ref="Z527:CU535" si="293">IF(Z506=0,0,Z506/Z$502)</f>
        <v>0</v>
      </c>
      <c r="AA527" s="170">
        <f t="shared" si="293"/>
        <v>0</v>
      </c>
      <c r="AB527" s="170">
        <f t="shared" si="293"/>
        <v>0</v>
      </c>
      <c r="AC527" s="170">
        <f t="shared" si="293"/>
        <v>0</v>
      </c>
      <c r="AD527" s="170">
        <f t="shared" si="293"/>
        <v>0</v>
      </c>
      <c r="AE527" s="170">
        <f t="shared" si="293"/>
        <v>0</v>
      </c>
      <c r="AF527" s="170">
        <f t="shared" si="293"/>
        <v>0</v>
      </c>
      <c r="AG527" s="170">
        <f t="shared" si="293"/>
        <v>0</v>
      </c>
      <c r="AH527" s="170">
        <f t="shared" si="293"/>
        <v>0</v>
      </c>
      <c r="AI527" s="170">
        <f t="shared" si="293"/>
        <v>0</v>
      </c>
      <c r="AJ527" s="170">
        <f t="shared" si="293"/>
        <v>0</v>
      </c>
      <c r="AK527" s="170">
        <f t="shared" si="293"/>
        <v>0</v>
      </c>
      <c r="AL527" s="170">
        <f t="shared" si="293"/>
        <v>0</v>
      </c>
      <c r="AM527" s="170">
        <f t="shared" si="293"/>
        <v>0</v>
      </c>
      <c r="AN527" s="170">
        <f t="shared" si="293"/>
        <v>0</v>
      </c>
      <c r="AO527" s="170">
        <f t="shared" si="293"/>
        <v>0</v>
      </c>
      <c r="AP527" s="170">
        <f t="shared" si="293"/>
        <v>0</v>
      </c>
      <c r="AQ527" s="170">
        <f t="shared" si="293"/>
        <v>0</v>
      </c>
      <c r="AR527" s="170">
        <f t="shared" si="293"/>
        <v>0</v>
      </c>
      <c r="AS527" s="170">
        <f t="shared" si="293"/>
        <v>0</v>
      </c>
      <c r="AT527" s="170">
        <f t="shared" si="293"/>
        <v>0</v>
      </c>
      <c r="AU527" s="170">
        <f t="shared" si="293"/>
        <v>0</v>
      </c>
      <c r="AV527" s="170">
        <f t="shared" si="293"/>
        <v>0</v>
      </c>
      <c r="AW527" s="170">
        <f t="shared" si="293"/>
        <v>0</v>
      </c>
      <c r="AX527" s="170">
        <f t="shared" si="293"/>
        <v>0</v>
      </c>
      <c r="AY527" s="170">
        <f t="shared" si="293"/>
        <v>0</v>
      </c>
      <c r="AZ527" s="170">
        <f t="shared" si="293"/>
        <v>0</v>
      </c>
      <c r="BA527" s="170">
        <f t="shared" si="293"/>
        <v>0</v>
      </c>
      <c r="BB527" s="170">
        <f t="shared" si="293"/>
        <v>0</v>
      </c>
      <c r="BC527" s="170">
        <f t="shared" si="292"/>
        <v>0</v>
      </c>
      <c r="BD527" s="170">
        <f t="shared" si="292"/>
        <v>0</v>
      </c>
      <c r="BE527" s="170">
        <f t="shared" si="292"/>
        <v>0</v>
      </c>
      <c r="BF527" s="170">
        <f t="shared" si="292"/>
        <v>0</v>
      </c>
      <c r="BG527" s="170">
        <f t="shared" si="292"/>
        <v>0</v>
      </c>
      <c r="BH527" s="170">
        <f t="shared" si="292"/>
        <v>0</v>
      </c>
      <c r="BI527" s="170">
        <f t="shared" si="292"/>
        <v>0</v>
      </c>
      <c r="BJ527" s="170">
        <f t="shared" si="292"/>
        <v>0</v>
      </c>
      <c r="BK527" s="170">
        <f t="shared" si="292"/>
        <v>0</v>
      </c>
      <c r="BL527" s="170">
        <f t="shared" si="292"/>
        <v>0</v>
      </c>
      <c r="BM527" s="170">
        <f t="shared" si="292"/>
        <v>0</v>
      </c>
      <c r="BN527" s="170">
        <f t="shared" si="292"/>
        <v>0</v>
      </c>
      <c r="BO527" s="170">
        <f t="shared" si="292"/>
        <v>0</v>
      </c>
      <c r="BP527" s="170">
        <f t="shared" si="292"/>
        <v>0</v>
      </c>
      <c r="BQ527" s="170">
        <f t="shared" si="292"/>
        <v>0</v>
      </c>
      <c r="BR527" s="170">
        <f t="shared" si="292"/>
        <v>0</v>
      </c>
      <c r="BS527" s="170">
        <f t="shared" si="292"/>
        <v>0</v>
      </c>
      <c r="BT527" s="170">
        <f t="shared" si="292"/>
        <v>0</v>
      </c>
      <c r="BU527" s="170">
        <f t="shared" si="292"/>
        <v>0</v>
      </c>
      <c r="BV527" s="170">
        <f t="shared" si="292"/>
        <v>0</v>
      </c>
      <c r="BW527" s="170">
        <f t="shared" si="292"/>
        <v>0</v>
      </c>
      <c r="BX527" s="170">
        <f t="shared" si="292"/>
        <v>0</v>
      </c>
      <c r="BY527" s="170">
        <f t="shared" si="292"/>
        <v>0</v>
      </c>
      <c r="BZ527" s="170">
        <f t="shared" si="292"/>
        <v>0</v>
      </c>
      <c r="CA527" s="170">
        <f t="shared" si="292"/>
        <v>0</v>
      </c>
      <c r="CB527" s="170">
        <f t="shared" si="292"/>
        <v>0</v>
      </c>
      <c r="CC527" s="170">
        <f t="shared" si="292"/>
        <v>0</v>
      </c>
      <c r="CD527" s="170">
        <f t="shared" si="292"/>
        <v>0</v>
      </c>
      <c r="CE527" s="170">
        <f t="shared" si="292"/>
        <v>0</v>
      </c>
      <c r="CF527" s="170">
        <f t="shared" si="292"/>
        <v>0</v>
      </c>
      <c r="CG527" s="170">
        <f t="shared" si="293"/>
        <v>0</v>
      </c>
    </row>
    <row r="528" spans="1:85" ht="14.1" hidden="1" customHeight="1" x14ac:dyDescent="0.2">
      <c r="A528" s="156">
        <f t="shared" si="289"/>
        <v>96</v>
      </c>
      <c r="B528" s="157"/>
      <c r="C528" s="158"/>
      <c r="D528" s="159" t="str">
        <f t="shared" si="291"/>
        <v>(3</v>
      </c>
      <c r="E528" s="159" t="str">
        <f t="shared" si="291"/>
        <v>אג"ח קונצרני:</v>
      </c>
      <c r="F528" s="159"/>
      <c r="G528" s="159"/>
      <c r="H528" s="159"/>
      <c r="I528" s="160"/>
      <c r="J528" s="170">
        <f t="shared" si="290"/>
        <v>0.12987442357036952</v>
      </c>
      <c r="K528" s="170">
        <f t="shared" si="290"/>
        <v>0</v>
      </c>
      <c r="L528" s="170">
        <f t="shared" si="290"/>
        <v>2.6133965586069945E-2</v>
      </c>
      <c r="M528" s="170">
        <f t="shared" si="290"/>
        <v>6.5592625863678436E-2</v>
      </c>
      <c r="N528" s="170">
        <f t="shared" si="290"/>
        <v>0</v>
      </c>
      <c r="O528" s="170">
        <f t="shared" si="290"/>
        <v>8.3118612471174469E-2</v>
      </c>
      <c r="P528" s="170">
        <f t="shared" si="290"/>
        <v>0</v>
      </c>
      <c r="Q528" s="170">
        <f t="shared" si="290"/>
        <v>6.8276425918314718E-2</v>
      </c>
      <c r="R528" s="170">
        <f t="shared" si="290"/>
        <v>1.0128538518976561E-2</v>
      </c>
      <c r="S528" s="170">
        <f t="shared" si="290"/>
        <v>0.15935316148577972</v>
      </c>
      <c r="T528" s="170">
        <f t="shared" si="290"/>
        <v>0</v>
      </c>
      <c r="U528" s="170">
        <f t="shared" si="290"/>
        <v>0.17041136796768069</v>
      </c>
      <c r="V528" s="170">
        <f t="shared" si="290"/>
        <v>0</v>
      </c>
      <c r="W528" s="170">
        <f t="shared" si="290"/>
        <v>0</v>
      </c>
      <c r="X528" s="170">
        <f t="shared" si="290"/>
        <v>0</v>
      </c>
      <c r="Y528" s="170">
        <f t="shared" si="290"/>
        <v>6.9303134313281431E-2</v>
      </c>
      <c r="Z528" s="170">
        <f t="shared" si="293"/>
        <v>2.0728637719616251E-3</v>
      </c>
      <c r="AA528" s="170">
        <f t="shared" si="293"/>
        <v>0.1048838086212143</v>
      </c>
      <c r="AB528" s="170">
        <f t="shared" si="293"/>
        <v>0.1855127561802542</v>
      </c>
      <c r="AC528" s="170">
        <f t="shared" si="293"/>
        <v>2.2025966847599554E-2</v>
      </c>
      <c r="AD528" s="170">
        <f t="shared" si="293"/>
        <v>0.26537310307367046</v>
      </c>
      <c r="AE528" s="170">
        <f t="shared" si="293"/>
        <v>6.7966096043077281E-2</v>
      </c>
      <c r="AF528" s="170">
        <f t="shared" si="293"/>
        <v>0.12051369557603603</v>
      </c>
      <c r="AG528" s="170">
        <f t="shared" si="293"/>
        <v>0.12600712957201951</v>
      </c>
      <c r="AH528" s="170">
        <f t="shared" si="293"/>
        <v>7.1544585393445964E-2</v>
      </c>
      <c r="AI528" s="170">
        <f t="shared" si="293"/>
        <v>0.13881388235263817</v>
      </c>
      <c r="AJ528" s="170">
        <f t="shared" si="293"/>
        <v>0.17307402502013911</v>
      </c>
      <c r="AK528" s="170">
        <f t="shared" si="293"/>
        <v>0.23355661512851894</v>
      </c>
      <c r="AL528" s="170">
        <f t="shared" si="293"/>
        <v>3.8229450306926503E-2</v>
      </c>
      <c r="AM528" s="170">
        <f t="shared" si="293"/>
        <v>0</v>
      </c>
      <c r="AN528" s="170">
        <f t="shared" si="293"/>
        <v>0</v>
      </c>
      <c r="AO528" s="170">
        <f t="shared" si="293"/>
        <v>0</v>
      </c>
      <c r="AP528" s="170">
        <f t="shared" si="293"/>
        <v>0</v>
      </c>
      <c r="AQ528" s="170">
        <f t="shared" si="293"/>
        <v>0</v>
      </c>
      <c r="AR528" s="170">
        <f t="shared" si="293"/>
        <v>0</v>
      </c>
      <c r="AS528" s="170">
        <f t="shared" si="293"/>
        <v>0</v>
      </c>
      <c r="AT528" s="170">
        <f t="shared" si="293"/>
        <v>0</v>
      </c>
      <c r="AU528" s="170">
        <f t="shared" si="293"/>
        <v>0</v>
      </c>
      <c r="AV528" s="170">
        <f t="shared" si="293"/>
        <v>0</v>
      </c>
      <c r="AW528" s="170">
        <f t="shared" si="293"/>
        <v>0</v>
      </c>
      <c r="AX528" s="170">
        <f t="shared" si="293"/>
        <v>0</v>
      </c>
      <c r="AY528" s="170">
        <f t="shared" si="293"/>
        <v>0</v>
      </c>
      <c r="AZ528" s="170">
        <f t="shared" si="293"/>
        <v>0</v>
      </c>
      <c r="BA528" s="170">
        <f t="shared" si="293"/>
        <v>0</v>
      </c>
      <c r="BB528" s="170">
        <f t="shared" si="293"/>
        <v>0</v>
      </c>
      <c r="BC528" s="170">
        <f t="shared" si="292"/>
        <v>0</v>
      </c>
      <c r="BD528" s="170">
        <f t="shared" si="292"/>
        <v>0</v>
      </c>
      <c r="BE528" s="170">
        <f t="shared" si="292"/>
        <v>0</v>
      </c>
      <c r="BF528" s="170">
        <f t="shared" si="292"/>
        <v>0</v>
      </c>
      <c r="BG528" s="170">
        <f t="shared" si="292"/>
        <v>0</v>
      </c>
      <c r="BH528" s="170">
        <f t="shared" si="292"/>
        <v>0</v>
      </c>
      <c r="BI528" s="170">
        <f t="shared" si="292"/>
        <v>0</v>
      </c>
      <c r="BJ528" s="170">
        <f t="shared" si="292"/>
        <v>0</v>
      </c>
      <c r="BK528" s="170">
        <f t="shared" si="292"/>
        <v>0</v>
      </c>
      <c r="BL528" s="170">
        <f t="shared" si="292"/>
        <v>0</v>
      </c>
      <c r="BM528" s="170">
        <f t="shared" si="292"/>
        <v>0</v>
      </c>
      <c r="BN528" s="170">
        <f t="shared" si="292"/>
        <v>0</v>
      </c>
      <c r="BO528" s="170">
        <f t="shared" si="292"/>
        <v>0</v>
      </c>
      <c r="BP528" s="170">
        <f t="shared" si="292"/>
        <v>0</v>
      </c>
      <c r="BQ528" s="170">
        <f t="shared" si="292"/>
        <v>0</v>
      </c>
      <c r="BR528" s="170">
        <f t="shared" si="292"/>
        <v>0</v>
      </c>
      <c r="BS528" s="170">
        <f t="shared" si="292"/>
        <v>0</v>
      </c>
      <c r="BT528" s="170">
        <f t="shared" si="292"/>
        <v>0</v>
      </c>
      <c r="BU528" s="170">
        <f t="shared" si="292"/>
        <v>0</v>
      </c>
      <c r="BV528" s="170">
        <f t="shared" si="292"/>
        <v>0</v>
      </c>
      <c r="BW528" s="170">
        <f t="shared" si="292"/>
        <v>0</v>
      </c>
      <c r="BX528" s="170">
        <f t="shared" si="292"/>
        <v>0</v>
      </c>
      <c r="BY528" s="170">
        <f t="shared" si="292"/>
        <v>0</v>
      </c>
      <c r="BZ528" s="170">
        <f t="shared" si="292"/>
        <v>0</v>
      </c>
      <c r="CA528" s="170">
        <f t="shared" si="292"/>
        <v>0</v>
      </c>
      <c r="CB528" s="170">
        <f t="shared" si="292"/>
        <v>0</v>
      </c>
      <c r="CC528" s="170">
        <f t="shared" si="292"/>
        <v>0</v>
      </c>
      <c r="CD528" s="170">
        <f t="shared" si="292"/>
        <v>0</v>
      </c>
      <c r="CE528" s="170">
        <f t="shared" si="292"/>
        <v>0</v>
      </c>
      <c r="CF528" s="170">
        <f t="shared" si="292"/>
        <v>0</v>
      </c>
      <c r="CG528" s="170">
        <f t="shared" si="293"/>
        <v>0</v>
      </c>
    </row>
    <row r="529" spans="1:85" ht="14.1" hidden="1" customHeight="1" x14ac:dyDescent="0.2">
      <c r="A529" s="156">
        <f t="shared" si="289"/>
        <v>155</v>
      </c>
      <c r="B529" s="157"/>
      <c r="C529" s="158"/>
      <c r="D529" s="159" t="str">
        <f t="shared" si="291"/>
        <v>4)</v>
      </c>
      <c r="E529" s="159" t="str">
        <f t="shared" si="291"/>
        <v>מניות (למעט חברות מוחזקות)</v>
      </c>
      <c r="F529" s="159"/>
      <c r="G529" s="159"/>
      <c r="H529" s="159"/>
      <c r="I529" s="160"/>
      <c r="J529" s="170">
        <f t="shared" si="290"/>
        <v>0.19530383785377423</v>
      </c>
      <c r="K529" s="170">
        <f t="shared" si="290"/>
        <v>0</v>
      </c>
      <c r="L529" s="170">
        <f t="shared" si="290"/>
        <v>0.24741920362814895</v>
      </c>
      <c r="M529" s="170">
        <f t="shared" si="290"/>
        <v>0.29346648000897058</v>
      </c>
      <c r="N529" s="170">
        <f t="shared" si="290"/>
        <v>0</v>
      </c>
      <c r="O529" s="170">
        <f t="shared" si="290"/>
        <v>3.0236582962798565E-2</v>
      </c>
      <c r="P529" s="170">
        <f t="shared" si="290"/>
        <v>0.37880397542058941</v>
      </c>
      <c r="Q529" s="170">
        <f t="shared" si="290"/>
        <v>0.21125824488517</v>
      </c>
      <c r="R529" s="170">
        <f t="shared" si="290"/>
        <v>0</v>
      </c>
      <c r="S529" s="170">
        <f t="shared" si="290"/>
        <v>0</v>
      </c>
      <c r="T529" s="170">
        <f t="shared" si="290"/>
        <v>0.27487518235898872</v>
      </c>
      <c r="U529" s="170">
        <f t="shared" si="290"/>
        <v>0.13783758234691745</v>
      </c>
      <c r="V529" s="170">
        <f t="shared" si="290"/>
        <v>0</v>
      </c>
      <c r="W529" s="170">
        <f t="shared" si="290"/>
        <v>0</v>
      </c>
      <c r="X529" s="170">
        <f t="shared" si="290"/>
        <v>0</v>
      </c>
      <c r="Y529" s="170">
        <f t="shared" si="290"/>
        <v>4.6858754774888461E-3</v>
      </c>
      <c r="Z529" s="170">
        <f t="shared" si="293"/>
        <v>0.44830546973253249</v>
      </c>
      <c r="AA529" s="170">
        <f t="shared" si="293"/>
        <v>0.18450310828005911</v>
      </c>
      <c r="AB529" s="170">
        <f t="shared" si="293"/>
        <v>0</v>
      </c>
      <c r="AC529" s="170">
        <f t="shared" si="293"/>
        <v>0.37954980859394999</v>
      </c>
      <c r="AD529" s="170">
        <f t="shared" si="293"/>
        <v>0.19357686609278543</v>
      </c>
      <c r="AE529" s="170">
        <f t="shared" si="293"/>
        <v>0.31454211333058302</v>
      </c>
      <c r="AF529" s="170">
        <f t="shared" si="293"/>
        <v>0.25745321939190374</v>
      </c>
      <c r="AG529" s="170">
        <f t="shared" si="293"/>
        <v>0.18279875510394403</v>
      </c>
      <c r="AH529" s="170">
        <f t="shared" si="293"/>
        <v>0.12527577493393321</v>
      </c>
      <c r="AI529" s="170">
        <f t="shared" si="293"/>
        <v>0.13183333054818178</v>
      </c>
      <c r="AJ529" s="170">
        <f t="shared" si="293"/>
        <v>3.8242349985448121E-3</v>
      </c>
      <c r="AK529" s="170">
        <f t="shared" si="293"/>
        <v>0.20000920281330289</v>
      </c>
      <c r="AL529" s="170">
        <f t="shared" si="293"/>
        <v>0.37847305632517841</v>
      </c>
      <c r="AM529" s="170">
        <f t="shared" si="293"/>
        <v>0</v>
      </c>
      <c r="AN529" s="170">
        <f t="shared" si="293"/>
        <v>0</v>
      </c>
      <c r="AO529" s="170">
        <f t="shared" si="293"/>
        <v>0</v>
      </c>
      <c r="AP529" s="170">
        <f t="shared" si="293"/>
        <v>0</v>
      </c>
      <c r="AQ529" s="170">
        <f t="shared" si="293"/>
        <v>0</v>
      </c>
      <c r="AR529" s="170">
        <f t="shared" si="293"/>
        <v>0</v>
      </c>
      <c r="AS529" s="170">
        <f t="shared" si="293"/>
        <v>0</v>
      </c>
      <c r="AT529" s="170">
        <f t="shared" si="293"/>
        <v>0</v>
      </c>
      <c r="AU529" s="170">
        <f t="shared" si="293"/>
        <v>0</v>
      </c>
      <c r="AV529" s="170">
        <f t="shared" si="293"/>
        <v>0</v>
      </c>
      <c r="AW529" s="170">
        <f t="shared" si="293"/>
        <v>0</v>
      </c>
      <c r="AX529" s="170">
        <f t="shared" si="293"/>
        <v>0</v>
      </c>
      <c r="AY529" s="170">
        <f t="shared" si="293"/>
        <v>0</v>
      </c>
      <c r="AZ529" s="170">
        <f t="shared" si="293"/>
        <v>0</v>
      </c>
      <c r="BA529" s="170">
        <f t="shared" si="293"/>
        <v>0</v>
      </c>
      <c r="BB529" s="170">
        <f t="shared" si="293"/>
        <v>0</v>
      </c>
      <c r="BC529" s="170">
        <f t="shared" si="292"/>
        <v>0</v>
      </c>
      <c r="BD529" s="170">
        <f t="shared" si="292"/>
        <v>0</v>
      </c>
      <c r="BE529" s="170">
        <f t="shared" si="292"/>
        <v>0</v>
      </c>
      <c r="BF529" s="170">
        <f t="shared" si="292"/>
        <v>0</v>
      </c>
      <c r="BG529" s="170">
        <f t="shared" si="292"/>
        <v>0</v>
      </c>
      <c r="BH529" s="170">
        <f t="shared" si="292"/>
        <v>0</v>
      </c>
      <c r="BI529" s="170">
        <f t="shared" si="292"/>
        <v>0</v>
      </c>
      <c r="BJ529" s="170">
        <f t="shared" si="292"/>
        <v>0</v>
      </c>
      <c r="BK529" s="170">
        <f t="shared" si="292"/>
        <v>0</v>
      </c>
      <c r="BL529" s="170">
        <f t="shared" si="292"/>
        <v>0</v>
      </c>
      <c r="BM529" s="170">
        <f t="shared" si="292"/>
        <v>0</v>
      </c>
      <c r="BN529" s="170">
        <f t="shared" si="292"/>
        <v>0</v>
      </c>
      <c r="BO529" s="170">
        <f t="shared" si="292"/>
        <v>0</v>
      </c>
      <c r="BP529" s="170">
        <f t="shared" si="292"/>
        <v>0</v>
      </c>
      <c r="BQ529" s="170">
        <f t="shared" si="292"/>
        <v>0</v>
      </c>
      <c r="BR529" s="170">
        <f t="shared" si="292"/>
        <v>0</v>
      </c>
      <c r="BS529" s="170">
        <f t="shared" si="292"/>
        <v>0</v>
      </c>
      <c r="BT529" s="170">
        <f t="shared" si="292"/>
        <v>0</v>
      </c>
      <c r="BU529" s="170">
        <f t="shared" si="292"/>
        <v>0</v>
      </c>
      <c r="BV529" s="170">
        <f t="shared" si="292"/>
        <v>0</v>
      </c>
      <c r="BW529" s="170">
        <f t="shared" si="292"/>
        <v>0</v>
      </c>
      <c r="BX529" s="170">
        <f t="shared" si="292"/>
        <v>0</v>
      </c>
      <c r="BY529" s="170">
        <f t="shared" si="292"/>
        <v>0</v>
      </c>
      <c r="BZ529" s="170">
        <f t="shared" si="292"/>
        <v>0</v>
      </c>
      <c r="CA529" s="170">
        <f t="shared" si="292"/>
        <v>0</v>
      </c>
      <c r="CB529" s="170">
        <f t="shared" si="292"/>
        <v>0</v>
      </c>
      <c r="CC529" s="170">
        <f t="shared" si="292"/>
        <v>0</v>
      </c>
      <c r="CD529" s="170">
        <f t="shared" si="292"/>
        <v>0</v>
      </c>
      <c r="CE529" s="170">
        <f t="shared" si="292"/>
        <v>0</v>
      </c>
      <c r="CF529" s="170">
        <f t="shared" si="292"/>
        <v>0</v>
      </c>
      <c r="CG529" s="170">
        <f t="shared" si="293"/>
        <v>0</v>
      </c>
    </row>
    <row r="530" spans="1:85" ht="14.1" hidden="1" customHeight="1" x14ac:dyDescent="0.2">
      <c r="A530" s="156">
        <f t="shared" si="289"/>
        <v>175</v>
      </c>
      <c r="B530" s="157"/>
      <c r="C530" s="158"/>
      <c r="D530" s="159" t="str">
        <f t="shared" si="291"/>
        <v>5)</v>
      </c>
      <c r="E530" s="159" t="str">
        <f t="shared" si="291"/>
        <v>השקעות בקרנות סל</v>
      </c>
      <c r="F530" s="159"/>
      <c r="G530" s="159"/>
      <c r="H530" s="159"/>
      <c r="I530" s="160"/>
      <c r="J530" s="170">
        <f t="shared" si="290"/>
        <v>0.15699591253199974</v>
      </c>
      <c r="K530" s="170">
        <f t="shared" si="290"/>
        <v>0</v>
      </c>
      <c r="L530" s="170">
        <f t="shared" si="290"/>
        <v>9.6197390025598586E-2</v>
      </c>
      <c r="M530" s="170">
        <f t="shared" si="290"/>
        <v>9.9933305728177046E-2</v>
      </c>
      <c r="N530" s="170">
        <f t="shared" si="290"/>
        <v>0</v>
      </c>
      <c r="O530" s="170">
        <f t="shared" si="290"/>
        <v>5.8804759339279459E-3</v>
      </c>
      <c r="P530" s="170">
        <f t="shared" si="290"/>
        <v>0.48436188980247824</v>
      </c>
      <c r="Q530" s="170">
        <f t="shared" si="290"/>
        <v>0.20696505116577735</v>
      </c>
      <c r="R530" s="170">
        <f t="shared" si="290"/>
        <v>0</v>
      </c>
      <c r="S530" s="170">
        <f t="shared" si="290"/>
        <v>0</v>
      </c>
      <c r="T530" s="170">
        <f t="shared" si="290"/>
        <v>0.31955915803804524</v>
      </c>
      <c r="U530" s="170">
        <f t="shared" si="290"/>
        <v>0.16229254112472785</v>
      </c>
      <c r="V530" s="170">
        <f t="shared" si="290"/>
        <v>0</v>
      </c>
      <c r="W530" s="170">
        <f t="shared" si="290"/>
        <v>0</v>
      </c>
      <c r="X530" s="170">
        <f t="shared" si="290"/>
        <v>0</v>
      </c>
      <c r="Y530" s="170">
        <f t="shared" si="290"/>
        <v>1.8310645423029254E-2</v>
      </c>
      <c r="Z530" s="170">
        <f t="shared" si="293"/>
        <v>0.38254330483369131</v>
      </c>
      <c r="AA530" s="170">
        <f t="shared" si="293"/>
        <v>0.2760381967458046</v>
      </c>
      <c r="AB530" s="170">
        <f t="shared" si="293"/>
        <v>0</v>
      </c>
      <c r="AC530" s="170">
        <f t="shared" si="293"/>
        <v>0.29402235836132246</v>
      </c>
      <c r="AD530" s="170">
        <f t="shared" si="293"/>
        <v>0.12496229281245555</v>
      </c>
      <c r="AE530" s="170">
        <f t="shared" si="293"/>
        <v>0.12112471160285811</v>
      </c>
      <c r="AF530" s="170">
        <f t="shared" si="293"/>
        <v>0.16264429844843478</v>
      </c>
      <c r="AG530" s="170">
        <f t="shared" si="293"/>
        <v>0.1120653234536727</v>
      </c>
      <c r="AH530" s="170">
        <f t="shared" si="293"/>
        <v>0.17797758281950676</v>
      </c>
      <c r="AI530" s="170">
        <f t="shared" si="293"/>
        <v>0.45595727772249178</v>
      </c>
      <c r="AJ530" s="170">
        <f t="shared" si="293"/>
        <v>0</v>
      </c>
      <c r="AK530" s="170">
        <f t="shared" si="293"/>
        <v>1.1609419043479546E-3</v>
      </c>
      <c r="AL530" s="170">
        <f t="shared" si="293"/>
        <v>2.7140250382813079E-3</v>
      </c>
      <c r="AM530" s="170">
        <f t="shared" si="293"/>
        <v>0</v>
      </c>
      <c r="AN530" s="170">
        <f t="shared" si="293"/>
        <v>0</v>
      </c>
      <c r="AO530" s="170">
        <f t="shared" si="293"/>
        <v>0</v>
      </c>
      <c r="AP530" s="170">
        <f t="shared" si="293"/>
        <v>0</v>
      </c>
      <c r="AQ530" s="170">
        <f t="shared" si="293"/>
        <v>0</v>
      </c>
      <c r="AR530" s="170">
        <f t="shared" si="293"/>
        <v>0</v>
      </c>
      <c r="AS530" s="170">
        <f t="shared" si="293"/>
        <v>0</v>
      </c>
      <c r="AT530" s="170">
        <f t="shared" si="293"/>
        <v>0</v>
      </c>
      <c r="AU530" s="170">
        <f t="shared" si="293"/>
        <v>0</v>
      </c>
      <c r="AV530" s="170">
        <f t="shared" si="293"/>
        <v>0</v>
      </c>
      <c r="AW530" s="170">
        <f t="shared" si="293"/>
        <v>0</v>
      </c>
      <c r="AX530" s="170">
        <f t="shared" si="293"/>
        <v>0</v>
      </c>
      <c r="AY530" s="170">
        <f t="shared" si="293"/>
        <v>0</v>
      </c>
      <c r="AZ530" s="170">
        <f t="shared" si="293"/>
        <v>0</v>
      </c>
      <c r="BA530" s="170">
        <f t="shared" si="293"/>
        <v>0</v>
      </c>
      <c r="BB530" s="170">
        <f t="shared" si="293"/>
        <v>0</v>
      </c>
      <c r="BC530" s="170">
        <f t="shared" si="292"/>
        <v>0</v>
      </c>
      <c r="BD530" s="170">
        <f t="shared" si="292"/>
        <v>0</v>
      </c>
      <c r="BE530" s="170">
        <f t="shared" si="292"/>
        <v>0</v>
      </c>
      <c r="BF530" s="170">
        <f t="shared" si="292"/>
        <v>0</v>
      </c>
      <c r="BG530" s="170">
        <f t="shared" si="292"/>
        <v>0</v>
      </c>
      <c r="BH530" s="170">
        <f t="shared" si="292"/>
        <v>0</v>
      </c>
      <c r="BI530" s="170">
        <f t="shared" si="292"/>
        <v>0</v>
      </c>
      <c r="BJ530" s="170">
        <f t="shared" si="292"/>
        <v>0</v>
      </c>
      <c r="BK530" s="170">
        <f t="shared" si="292"/>
        <v>0</v>
      </c>
      <c r="BL530" s="170">
        <f t="shared" si="292"/>
        <v>0</v>
      </c>
      <c r="BM530" s="170">
        <f t="shared" si="292"/>
        <v>0</v>
      </c>
      <c r="BN530" s="170">
        <f t="shared" si="292"/>
        <v>0</v>
      </c>
      <c r="BO530" s="170">
        <f t="shared" si="292"/>
        <v>0</v>
      </c>
      <c r="BP530" s="170">
        <f t="shared" si="292"/>
        <v>0</v>
      </c>
      <c r="BQ530" s="170">
        <f t="shared" si="292"/>
        <v>0</v>
      </c>
      <c r="BR530" s="170">
        <f t="shared" si="292"/>
        <v>0</v>
      </c>
      <c r="BS530" s="170">
        <f t="shared" si="292"/>
        <v>0</v>
      </c>
      <c r="BT530" s="170">
        <f t="shared" si="292"/>
        <v>0</v>
      </c>
      <c r="BU530" s="170">
        <f t="shared" si="292"/>
        <v>0</v>
      </c>
      <c r="BV530" s="170">
        <f t="shared" si="292"/>
        <v>0</v>
      </c>
      <c r="BW530" s="170">
        <f t="shared" si="292"/>
        <v>0</v>
      </c>
      <c r="BX530" s="170">
        <f t="shared" si="292"/>
        <v>0</v>
      </c>
      <c r="BY530" s="170">
        <f t="shared" si="292"/>
        <v>0</v>
      </c>
      <c r="BZ530" s="170">
        <f t="shared" si="292"/>
        <v>0</v>
      </c>
      <c r="CA530" s="170">
        <f t="shared" si="292"/>
        <v>0</v>
      </c>
      <c r="CB530" s="170">
        <f t="shared" si="292"/>
        <v>0</v>
      </c>
      <c r="CC530" s="170">
        <f t="shared" si="292"/>
        <v>0</v>
      </c>
      <c r="CD530" s="170">
        <f t="shared" si="292"/>
        <v>0</v>
      </c>
      <c r="CE530" s="170">
        <f t="shared" si="292"/>
        <v>0</v>
      </c>
      <c r="CF530" s="170">
        <f t="shared" si="292"/>
        <v>0</v>
      </c>
      <c r="CG530" s="170">
        <f t="shared" si="293"/>
        <v>0</v>
      </c>
    </row>
    <row r="531" spans="1:85" ht="14.1" hidden="1" customHeight="1" x14ac:dyDescent="0.2">
      <c r="A531" s="156">
        <f t="shared" si="289"/>
        <v>189</v>
      </c>
      <c r="B531" s="157"/>
      <c r="C531" s="158"/>
      <c r="D531" s="159" t="str">
        <f t="shared" si="291"/>
        <v>6)</v>
      </c>
      <c r="E531" s="159" t="str">
        <f t="shared" si="291"/>
        <v>תעודות השתתפות בקרנות נאמנות</v>
      </c>
      <c r="F531" s="159"/>
      <c r="G531" s="159"/>
      <c r="H531" s="159"/>
      <c r="I531" s="160"/>
      <c r="J531" s="170">
        <f t="shared" si="290"/>
        <v>1.2756717910516233E-2</v>
      </c>
      <c r="K531" s="170">
        <f t="shared" si="290"/>
        <v>0</v>
      </c>
      <c r="L531" s="170">
        <f t="shared" si="290"/>
        <v>8.4611456140295197E-3</v>
      </c>
      <c r="M531" s="170">
        <f t="shared" si="290"/>
        <v>1.057611367895381E-2</v>
      </c>
      <c r="N531" s="170">
        <f t="shared" si="290"/>
        <v>0</v>
      </c>
      <c r="O531" s="170">
        <f t="shared" si="290"/>
        <v>1.7871542306346631E-3</v>
      </c>
      <c r="P531" s="170">
        <f t="shared" si="290"/>
        <v>3.3371397297849098E-3</v>
      </c>
      <c r="Q531" s="170">
        <f t="shared" si="290"/>
        <v>5.0030725928626157E-3</v>
      </c>
      <c r="R531" s="170">
        <f t="shared" si="290"/>
        <v>0</v>
      </c>
      <c r="S531" s="170">
        <f t="shared" si="290"/>
        <v>0</v>
      </c>
      <c r="T531" s="170">
        <f t="shared" si="290"/>
        <v>7.5412221586200631E-2</v>
      </c>
      <c r="U531" s="170">
        <f t="shared" si="290"/>
        <v>3.7508971748027073E-2</v>
      </c>
      <c r="V531" s="170">
        <f t="shared" si="290"/>
        <v>0</v>
      </c>
      <c r="W531" s="170">
        <f t="shared" si="290"/>
        <v>0</v>
      </c>
      <c r="X531" s="170">
        <f t="shared" si="290"/>
        <v>0</v>
      </c>
      <c r="Y531" s="170">
        <f t="shared" si="290"/>
        <v>0</v>
      </c>
      <c r="Z531" s="170">
        <f t="shared" si="293"/>
        <v>0</v>
      </c>
      <c r="AA531" s="170">
        <f t="shared" si="293"/>
        <v>0</v>
      </c>
      <c r="AB531" s="170">
        <f t="shared" si="293"/>
        <v>0</v>
      </c>
      <c r="AC531" s="170">
        <f t="shared" si="293"/>
        <v>0</v>
      </c>
      <c r="AD531" s="170">
        <f t="shared" si="293"/>
        <v>0</v>
      </c>
      <c r="AE531" s="170">
        <f t="shared" si="293"/>
        <v>1.0831616599066072E-2</v>
      </c>
      <c r="AF531" s="170">
        <f t="shared" si="293"/>
        <v>7.9261947193602807E-3</v>
      </c>
      <c r="AG531" s="170">
        <f t="shared" si="293"/>
        <v>4.6298705903116411E-3</v>
      </c>
      <c r="AH531" s="170">
        <f t="shared" si="293"/>
        <v>1.3175204192979522E-3</v>
      </c>
      <c r="AI531" s="170">
        <f t="shared" si="293"/>
        <v>0</v>
      </c>
      <c r="AJ531" s="170">
        <f t="shared" si="293"/>
        <v>0</v>
      </c>
      <c r="AK531" s="170">
        <f t="shared" si="293"/>
        <v>4.4696587044558535E-3</v>
      </c>
      <c r="AL531" s="170">
        <f t="shared" si="293"/>
        <v>7.0233050005868341E-3</v>
      </c>
      <c r="AM531" s="170">
        <f t="shared" si="293"/>
        <v>0</v>
      </c>
      <c r="AN531" s="170">
        <f t="shared" si="293"/>
        <v>0</v>
      </c>
      <c r="AO531" s="170">
        <f t="shared" si="293"/>
        <v>0</v>
      </c>
      <c r="AP531" s="170">
        <f t="shared" si="293"/>
        <v>0</v>
      </c>
      <c r="AQ531" s="170">
        <f t="shared" si="293"/>
        <v>0</v>
      </c>
      <c r="AR531" s="170">
        <f t="shared" si="293"/>
        <v>0</v>
      </c>
      <c r="AS531" s="170">
        <f t="shared" si="293"/>
        <v>0</v>
      </c>
      <c r="AT531" s="170">
        <f t="shared" si="293"/>
        <v>0</v>
      </c>
      <c r="AU531" s="170">
        <f t="shared" si="293"/>
        <v>0</v>
      </c>
      <c r="AV531" s="170">
        <f t="shared" si="293"/>
        <v>0</v>
      </c>
      <c r="AW531" s="170">
        <f t="shared" si="293"/>
        <v>0</v>
      </c>
      <c r="AX531" s="170">
        <f t="shared" si="293"/>
        <v>0</v>
      </c>
      <c r="AY531" s="170">
        <f t="shared" si="293"/>
        <v>0</v>
      </c>
      <c r="AZ531" s="170">
        <f t="shared" si="293"/>
        <v>0</v>
      </c>
      <c r="BA531" s="170">
        <f t="shared" si="293"/>
        <v>0</v>
      </c>
      <c r="BB531" s="170">
        <f t="shared" si="293"/>
        <v>0</v>
      </c>
      <c r="BC531" s="170">
        <f t="shared" si="292"/>
        <v>0</v>
      </c>
      <c r="BD531" s="170">
        <f t="shared" si="292"/>
        <v>0</v>
      </c>
      <c r="BE531" s="170">
        <f t="shared" si="292"/>
        <v>0</v>
      </c>
      <c r="BF531" s="170">
        <f t="shared" si="292"/>
        <v>0</v>
      </c>
      <c r="BG531" s="170">
        <f t="shared" si="292"/>
        <v>0</v>
      </c>
      <c r="BH531" s="170">
        <f t="shared" si="292"/>
        <v>0</v>
      </c>
      <c r="BI531" s="170">
        <f t="shared" si="292"/>
        <v>0</v>
      </c>
      <c r="BJ531" s="170">
        <f t="shared" si="292"/>
        <v>0</v>
      </c>
      <c r="BK531" s="170">
        <f t="shared" si="292"/>
        <v>0</v>
      </c>
      <c r="BL531" s="170">
        <f t="shared" si="292"/>
        <v>0</v>
      </c>
      <c r="BM531" s="170">
        <f t="shared" si="292"/>
        <v>0</v>
      </c>
      <c r="BN531" s="170">
        <f t="shared" si="292"/>
        <v>0</v>
      </c>
      <c r="BO531" s="170">
        <f t="shared" si="292"/>
        <v>0</v>
      </c>
      <c r="BP531" s="170">
        <f t="shared" si="292"/>
        <v>0</v>
      </c>
      <c r="BQ531" s="170">
        <f t="shared" si="292"/>
        <v>0</v>
      </c>
      <c r="BR531" s="170">
        <f t="shared" si="292"/>
        <v>0</v>
      </c>
      <c r="BS531" s="170">
        <f t="shared" si="292"/>
        <v>0</v>
      </c>
      <c r="BT531" s="170">
        <f t="shared" si="292"/>
        <v>0</v>
      </c>
      <c r="BU531" s="170">
        <f t="shared" si="292"/>
        <v>0</v>
      </c>
      <c r="BV531" s="170">
        <f t="shared" si="292"/>
        <v>0</v>
      </c>
      <c r="BW531" s="170">
        <f t="shared" si="292"/>
        <v>0</v>
      </c>
      <c r="BX531" s="170">
        <f t="shared" si="292"/>
        <v>0</v>
      </c>
      <c r="BY531" s="170">
        <f t="shared" si="292"/>
        <v>0</v>
      </c>
      <c r="BZ531" s="170">
        <f t="shared" si="292"/>
        <v>0</v>
      </c>
      <c r="CA531" s="170">
        <f t="shared" si="292"/>
        <v>0</v>
      </c>
      <c r="CB531" s="170">
        <f t="shared" si="292"/>
        <v>0</v>
      </c>
      <c r="CC531" s="170">
        <f t="shared" si="292"/>
        <v>0</v>
      </c>
      <c r="CD531" s="170">
        <f t="shared" si="292"/>
        <v>0</v>
      </c>
      <c r="CE531" s="170">
        <f t="shared" si="292"/>
        <v>0</v>
      </c>
      <c r="CF531" s="170">
        <f t="shared" si="292"/>
        <v>0</v>
      </c>
      <c r="CG531" s="170">
        <f t="shared" si="293"/>
        <v>0</v>
      </c>
    </row>
    <row r="532" spans="1:85" ht="14.1" hidden="1" customHeight="1" x14ac:dyDescent="0.2">
      <c r="A532" s="156">
        <f t="shared" si="289"/>
        <v>197</v>
      </c>
      <c r="B532" s="157"/>
      <c r="C532" s="158"/>
      <c r="D532" s="159" t="str">
        <f t="shared" si="291"/>
        <v>7)</v>
      </c>
      <c r="E532" s="159" t="str">
        <f t="shared" si="291"/>
        <v>קרנות השקעה</v>
      </c>
      <c r="F532" s="159"/>
      <c r="G532" s="159"/>
      <c r="H532" s="159"/>
      <c r="I532" s="160"/>
      <c r="J532" s="170">
        <f t="shared" si="290"/>
        <v>4.450992761401755E-2</v>
      </c>
      <c r="K532" s="170">
        <f t="shared" si="290"/>
        <v>0</v>
      </c>
      <c r="L532" s="170">
        <f t="shared" si="290"/>
        <v>0.11493370053447745</v>
      </c>
      <c r="M532" s="170">
        <f t="shared" si="290"/>
        <v>0.22258142670913927</v>
      </c>
      <c r="N532" s="170">
        <f t="shared" si="290"/>
        <v>0</v>
      </c>
      <c r="O532" s="170">
        <f t="shared" si="290"/>
        <v>3.2647762833677194E-2</v>
      </c>
      <c r="P532" s="170">
        <f t="shared" si="290"/>
        <v>2.1724020418550743E-2</v>
      </c>
      <c r="Q532" s="170">
        <f t="shared" si="290"/>
        <v>0.11432261833311451</v>
      </c>
      <c r="R532" s="170">
        <f t="shared" si="290"/>
        <v>0</v>
      </c>
      <c r="S532" s="170">
        <f t="shared" si="290"/>
        <v>0</v>
      </c>
      <c r="T532" s="170">
        <f t="shared" si="290"/>
        <v>0</v>
      </c>
      <c r="U532" s="170">
        <f t="shared" si="290"/>
        <v>1.0382494983782946E-3</v>
      </c>
      <c r="V532" s="170">
        <f t="shared" si="290"/>
        <v>0</v>
      </c>
      <c r="W532" s="170">
        <f t="shared" si="290"/>
        <v>0</v>
      </c>
      <c r="X532" s="170">
        <f t="shared" si="290"/>
        <v>0</v>
      </c>
      <c r="Y532" s="170">
        <f t="shared" si="290"/>
        <v>0</v>
      </c>
      <c r="Z532" s="170">
        <f t="shared" si="293"/>
        <v>0</v>
      </c>
      <c r="AA532" s="170">
        <f t="shared" si="293"/>
        <v>0</v>
      </c>
      <c r="AB532" s="170">
        <f t="shared" si="293"/>
        <v>2.9842160090247801E-3</v>
      </c>
      <c r="AC532" s="170">
        <f t="shared" si="293"/>
        <v>0</v>
      </c>
      <c r="AD532" s="170">
        <f t="shared" si="293"/>
        <v>3.2532280189863944E-3</v>
      </c>
      <c r="AE532" s="170">
        <f t="shared" si="293"/>
        <v>0.1864650277673198</v>
      </c>
      <c r="AF532" s="170">
        <f t="shared" si="293"/>
        <v>0.1448831684043069</v>
      </c>
      <c r="AG532" s="170">
        <f t="shared" si="293"/>
        <v>0.14543769326420022</v>
      </c>
      <c r="AH532" s="170">
        <f t="shared" si="293"/>
        <v>8.2735690171974532E-2</v>
      </c>
      <c r="AI532" s="170">
        <f t="shared" si="293"/>
        <v>0</v>
      </c>
      <c r="AJ532" s="170">
        <f t="shared" si="293"/>
        <v>0</v>
      </c>
      <c r="AK532" s="170">
        <f t="shared" si="293"/>
        <v>0</v>
      </c>
      <c r="AL532" s="170">
        <f t="shared" si="293"/>
        <v>0</v>
      </c>
      <c r="AM532" s="170">
        <f t="shared" si="293"/>
        <v>0</v>
      </c>
      <c r="AN532" s="170">
        <f t="shared" si="293"/>
        <v>0</v>
      </c>
      <c r="AO532" s="170">
        <f t="shared" si="293"/>
        <v>0</v>
      </c>
      <c r="AP532" s="170">
        <f t="shared" si="293"/>
        <v>0</v>
      </c>
      <c r="AQ532" s="170">
        <f t="shared" si="293"/>
        <v>0</v>
      </c>
      <c r="AR532" s="170">
        <f t="shared" si="293"/>
        <v>0</v>
      </c>
      <c r="AS532" s="170">
        <f t="shared" si="293"/>
        <v>0</v>
      </c>
      <c r="AT532" s="170">
        <f t="shared" si="293"/>
        <v>0</v>
      </c>
      <c r="AU532" s="170">
        <f t="shared" si="293"/>
        <v>0</v>
      </c>
      <c r="AV532" s="170">
        <f t="shared" si="293"/>
        <v>0</v>
      </c>
      <c r="AW532" s="170">
        <f t="shared" si="293"/>
        <v>0</v>
      </c>
      <c r="AX532" s="170">
        <f t="shared" si="293"/>
        <v>0</v>
      </c>
      <c r="AY532" s="170">
        <f t="shared" si="293"/>
        <v>0</v>
      </c>
      <c r="AZ532" s="170">
        <f t="shared" si="293"/>
        <v>0</v>
      </c>
      <c r="BA532" s="170">
        <f t="shared" si="293"/>
        <v>0</v>
      </c>
      <c r="BB532" s="170">
        <f t="shared" si="293"/>
        <v>0</v>
      </c>
      <c r="BC532" s="170">
        <f t="shared" si="292"/>
        <v>0</v>
      </c>
      <c r="BD532" s="170">
        <f t="shared" si="292"/>
        <v>0</v>
      </c>
      <c r="BE532" s="170">
        <f t="shared" si="292"/>
        <v>0</v>
      </c>
      <c r="BF532" s="170">
        <f t="shared" si="292"/>
        <v>0</v>
      </c>
      <c r="BG532" s="170">
        <f t="shared" si="292"/>
        <v>0</v>
      </c>
      <c r="BH532" s="170">
        <f t="shared" si="292"/>
        <v>0</v>
      </c>
      <c r="BI532" s="170">
        <f t="shared" si="292"/>
        <v>0</v>
      </c>
      <c r="BJ532" s="170">
        <f t="shared" si="292"/>
        <v>0</v>
      </c>
      <c r="BK532" s="170">
        <f t="shared" si="292"/>
        <v>0</v>
      </c>
      <c r="BL532" s="170">
        <f t="shared" si="292"/>
        <v>0</v>
      </c>
      <c r="BM532" s="170">
        <f t="shared" si="292"/>
        <v>0</v>
      </c>
      <c r="BN532" s="170">
        <f t="shared" si="292"/>
        <v>0</v>
      </c>
      <c r="BO532" s="170">
        <f t="shared" si="292"/>
        <v>0</v>
      </c>
      <c r="BP532" s="170">
        <f t="shared" si="292"/>
        <v>0</v>
      </c>
      <c r="BQ532" s="170">
        <f t="shared" si="292"/>
        <v>0</v>
      </c>
      <c r="BR532" s="170">
        <f t="shared" si="292"/>
        <v>0</v>
      </c>
      <c r="BS532" s="170">
        <f t="shared" si="292"/>
        <v>0</v>
      </c>
      <c r="BT532" s="170">
        <f t="shared" si="292"/>
        <v>0</v>
      </c>
      <c r="BU532" s="170">
        <f t="shared" si="292"/>
        <v>0</v>
      </c>
      <c r="BV532" s="170">
        <f t="shared" si="292"/>
        <v>0</v>
      </c>
      <c r="BW532" s="170">
        <f t="shared" si="292"/>
        <v>0</v>
      </c>
      <c r="BX532" s="170">
        <f t="shared" si="292"/>
        <v>0</v>
      </c>
      <c r="BY532" s="170">
        <f t="shared" si="292"/>
        <v>0</v>
      </c>
      <c r="BZ532" s="170">
        <f t="shared" si="292"/>
        <v>0</v>
      </c>
      <c r="CA532" s="170">
        <f t="shared" si="292"/>
        <v>0</v>
      </c>
      <c r="CB532" s="170">
        <f t="shared" si="292"/>
        <v>0</v>
      </c>
      <c r="CC532" s="170">
        <f t="shared" si="292"/>
        <v>0</v>
      </c>
      <c r="CD532" s="170">
        <f t="shared" si="292"/>
        <v>0</v>
      </c>
      <c r="CE532" s="170">
        <f t="shared" si="292"/>
        <v>0</v>
      </c>
      <c r="CF532" s="170">
        <f t="shared" si="292"/>
        <v>0</v>
      </c>
      <c r="CG532" s="170">
        <f t="shared" si="293"/>
        <v>0</v>
      </c>
    </row>
    <row r="533" spans="1:85" ht="14.1" hidden="1" customHeight="1" x14ac:dyDescent="0.2">
      <c r="A533" s="156">
        <f t="shared" si="289"/>
        <v>209</v>
      </c>
      <c r="B533" s="157"/>
      <c r="C533" s="158"/>
      <c r="D533" s="159" t="str">
        <f t="shared" si="291"/>
        <v>8)</v>
      </c>
      <c r="E533" s="159" t="str">
        <f t="shared" si="291"/>
        <v>כתבי אופציה (WARRANTS)</v>
      </c>
      <c r="F533" s="159"/>
      <c r="G533" s="159"/>
      <c r="H533" s="159"/>
      <c r="I533" s="160"/>
      <c r="J533" s="170">
        <f t="shared" si="290"/>
        <v>6.7108430309742006E-4</v>
      </c>
      <c r="K533" s="170">
        <f t="shared" si="290"/>
        <v>0</v>
      </c>
      <c r="L533" s="170">
        <f t="shared" si="290"/>
        <v>0</v>
      </c>
      <c r="M533" s="170">
        <f t="shared" si="290"/>
        <v>1.0808928171762045E-3</v>
      </c>
      <c r="N533" s="170">
        <f t="shared" si="290"/>
        <v>0</v>
      </c>
      <c r="O533" s="170">
        <f t="shared" si="290"/>
        <v>0</v>
      </c>
      <c r="P533" s="170">
        <f t="shared" si="290"/>
        <v>2.38289930362522E-3</v>
      </c>
      <c r="Q533" s="170">
        <f t="shared" si="290"/>
        <v>8.9568159664176871E-4</v>
      </c>
      <c r="R533" s="170">
        <f t="shared" si="290"/>
        <v>0</v>
      </c>
      <c r="S533" s="170">
        <f t="shared" si="290"/>
        <v>0</v>
      </c>
      <c r="T533" s="170">
        <f t="shared" si="290"/>
        <v>5.5342888132222528E-4</v>
      </c>
      <c r="U533" s="170">
        <f t="shared" si="290"/>
        <v>3.3574675403012325E-6</v>
      </c>
      <c r="V533" s="170">
        <f t="shared" si="290"/>
        <v>0</v>
      </c>
      <c r="W533" s="170">
        <f t="shared" si="290"/>
        <v>0</v>
      </c>
      <c r="X533" s="170">
        <f t="shared" si="290"/>
        <v>0</v>
      </c>
      <c r="Y533" s="170">
        <f t="shared" si="290"/>
        <v>0</v>
      </c>
      <c r="Z533" s="170">
        <f t="shared" si="293"/>
        <v>0</v>
      </c>
      <c r="AA533" s="170">
        <f t="shared" si="293"/>
        <v>0</v>
      </c>
      <c r="AB533" s="170">
        <f t="shared" si="293"/>
        <v>8.915699311657759E-6</v>
      </c>
      <c r="AC533" s="170">
        <f t="shared" si="293"/>
        <v>4.3867015380051074E-4</v>
      </c>
      <c r="AD533" s="170">
        <f t="shared" si="293"/>
        <v>3.2080397178656873E-4</v>
      </c>
      <c r="AE533" s="170">
        <f t="shared" si="293"/>
        <v>1.311261278563197E-3</v>
      </c>
      <c r="AF533" s="170">
        <f t="shared" si="293"/>
        <v>1.1690552683422243E-3</v>
      </c>
      <c r="AG533" s="170">
        <f t="shared" si="293"/>
        <v>1.054557792597476E-3</v>
      </c>
      <c r="AH533" s="170">
        <f t="shared" si="293"/>
        <v>1.4776953983909706E-3</v>
      </c>
      <c r="AI533" s="170">
        <f t="shared" si="293"/>
        <v>0</v>
      </c>
      <c r="AJ533" s="170">
        <f t="shared" si="293"/>
        <v>1.7410865249755641E-4</v>
      </c>
      <c r="AK533" s="170">
        <f t="shared" si="293"/>
        <v>2.3747329716944502E-3</v>
      </c>
      <c r="AL533" s="170">
        <f t="shared" si="293"/>
        <v>5.515227610769698E-3</v>
      </c>
      <c r="AM533" s="170">
        <f t="shared" si="293"/>
        <v>0</v>
      </c>
      <c r="AN533" s="170">
        <f t="shared" si="293"/>
        <v>0</v>
      </c>
      <c r="AO533" s="170">
        <f t="shared" si="293"/>
        <v>0</v>
      </c>
      <c r="AP533" s="170">
        <f t="shared" si="293"/>
        <v>0</v>
      </c>
      <c r="AQ533" s="170">
        <f t="shared" si="293"/>
        <v>0</v>
      </c>
      <c r="AR533" s="170">
        <f t="shared" si="293"/>
        <v>0</v>
      </c>
      <c r="AS533" s="170">
        <f t="shared" si="293"/>
        <v>0</v>
      </c>
      <c r="AT533" s="170">
        <f t="shared" si="293"/>
        <v>0</v>
      </c>
      <c r="AU533" s="170">
        <f t="shared" si="293"/>
        <v>0</v>
      </c>
      <c r="AV533" s="170">
        <f t="shared" si="293"/>
        <v>0</v>
      </c>
      <c r="AW533" s="170">
        <f t="shared" si="293"/>
        <v>0</v>
      </c>
      <c r="AX533" s="170">
        <f t="shared" si="293"/>
        <v>0</v>
      </c>
      <c r="AY533" s="170">
        <f t="shared" si="293"/>
        <v>0</v>
      </c>
      <c r="AZ533" s="170">
        <f t="shared" si="293"/>
        <v>0</v>
      </c>
      <c r="BA533" s="170">
        <f t="shared" si="293"/>
        <v>0</v>
      </c>
      <c r="BB533" s="170">
        <f t="shared" si="293"/>
        <v>0</v>
      </c>
      <c r="BC533" s="170">
        <f t="shared" si="292"/>
        <v>0</v>
      </c>
      <c r="BD533" s="170">
        <f t="shared" si="292"/>
        <v>0</v>
      </c>
      <c r="BE533" s="170">
        <f t="shared" si="292"/>
        <v>0</v>
      </c>
      <c r="BF533" s="170">
        <f t="shared" si="292"/>
        <v>0</v>
      </c>
      <c r="BG533" s="170">
        <f t="shared" si="292"/>
        <v>0</v>
      </c>
      <c r="BH533" s="170">
        <f t="shared" si="292"/>
        <v>0</v>
      </c>
      <c r="BI533" s="170">
        <f t="shared" si="292"/>
        <v>0</v>
      </c>
      <c r="BJ533" s="170">
        <f t="shared" si="292"/>
        <v>0</v>
      </c>
      <c r="BK533" s="170">
        <f t="shared" si="292"/>
        <v>0</v>
      </c>
      <c r="BL533" s="170">
        <f t="shared" si="292"/>
        <v>0</v>
      </c>
      <c r="BM533" s="170">
        <f t="shared" si="292"/>
        <v>0</v>
      </c>
      <c r="BN533" s="170">
        <f t="shared" si="292"/>
        <v>0</v>
      </c>
      <c r="BO533" s="170">
        <f t="shared" si="292"/>
        <v>0</v>
      </c>
      <c r="BP533" s="170">
        <f t="shared" si="292"/>
        <v>0</v>
      </c>
      <c r="BQ533" s="170">
        <f t="shared" si="292"/>
        <v>0</v>
      </c>
      <c r="BR533" s="170">
        <f t="shared" si="292"/>
        <v>0</v>
      </c>
      <c r="BS533" s="170">
        <f t="shared" si="292"/>
        <v>0</v>
      </c>
      <c r="BT533" s="170">
        <f t="shared" si="292"/>
        <v>0</v>
      </c>
      <c r="BU533" s="170">
        <f t="shared" si="292"/>
        <v>0</v>
      </c>
      <c r="BV533" s="170">
        <f t="shared" si="292"/>
        <v>0</v>
      </c>
      <c r="BW533" s="170">
        <f t="shared" si="292"/>
        <v>0</v>
      </c>
      <c r="BX533" s="170">
        <f t="shared" si="292"/>
        <v>0</v>
      </c>
      <c r="BY533" s="170">
        <f t="shared" si="292"/>
        <v>0</v>
      </c>
      <c r="BZ533" s="170">
        <f t="shared" si="292"/>
        <v>0</v>
      </c>
      <c r="CA533" s="170">
        <f t="shared" si="292"/>
        <v>0</v>
      </c>
      <c r="CB533" s="170">
        <f t="shared" si="292"/>
        <v>0</v>
      </c>
      <c r="CC533" s="170">
        <f t="shared" si="292"/>
        <v>0</v>
      </c>
      <c r="CD533" s="170">
        <f t="shared" si="292"/>
        <v>0</v>
      </c>
      <c r="CE533" s="170">
        <f t="shared" si="292"/>
        <v>0</v>
      </c>
      <c r="CF533" s="170">
        <f t="shared" si="292"/>
        <v>0</v>
      </c>
      <c r="CG533" s="170">
        <f t="shared" si="293"/>
        <v>0</v>
      </c>
    </row>
    <row r="534" spans="1:85" ht="14.1" hidden="1" customHeight="1" x14ac:dyDescent="0.2">
      <c r="A534" s="156">
        <f t="shared" si="289"/>
        <v>217</v>
      </c>
      <c r="B534" s="157"/>
      <c r="C534" s="158"/>
      <c r="D534" s="159" t="str">
        <f t="shared" si="291"/>
        <v>9)</v>
      </c>
      <c r="E534" s="159" t="str">
        <f t="shared" si="291"/>
        <v>חוזים עתידיים</v>
      </c>
      <c r="F534" s="159"/>
      <c r="G534" s="159"/>
      <c r="H534" s="159"/>
      <c r="I534" s="160"/>
      <c r="J534" s="170">
        <f t="shared" si="290"/>
        <v>1.7115434623703008E-2</v>
      </c>
      <c r="K534" s="170">
        <f t="shared" si="290"/>
        <v>0</v>
      </c>
      <c r="L534" s="170">
        <f t="shared" si="290"/>
        <v>1.074750537851335E-2</v>
      </c>
      <c r="M534" s="170">
        <f t="shared" si="290"/>
        <v>7.8024721719687591E-3</v>
      </c>
      <c r="N534" s="170">
        <f t="shared" si="290"/>
        <v>0</v>
      </c>
      <c r="O534" s="170">
        <f t="shared" si="290"/>
        <v>3.88362445644222E-3</v>
      </c>
      <c r="P534" s="170">
        <f t="shared" si="290"/>
        <v>1.9796654524336311E-2</v>
      </c>
      <c r="Q534" s="170">
        <f t="shared" si="290"/>
        <v>7.9939305415562458E-3</v>
      </c>
      <c r="R534" s="170">
        <f t="shared" si="290"/>
        <v>0</v>
      </c>
      <c r="S534" s="170">
        <f t="shared" si="290"/>
        <v>2.423959522647057E-3</v>
      </c>
      <c r="T534" s="170">
        <f t="shared" si="290"/>
        <v>4.9114463932419992E-2</v>
      </c>
      <c r="U534" s="170">
        <f t="shared" si="290"/>
        <v>2.9626727256992298E-2</v>
      </c>
      <c r="V534" s="170">
        <f t="shared" si="290"/>
        <v>0</v>
      </c>
      <c r="W534" s="170">
        <f t="shared" si="290"/>
        <v>0</v>
      </c>
      <c r="X534" s="170">
        <f t="shared" si="290"/>
        <v>0</v>
      </c>
      <c r="Y534" s="170">
        <f t="shared" si="290"/>
        <v>2.8228698620367089E-3</v>
      </c>
      <c r="Z534" s="170">
        <f t="shared" si="293"/>
        <v>0</v>
      </c>
      <c r="AA534" s="170">
        <f t="shared" si="293"/>
        <v>1.5253674025539254E-6</v>
      </c>
      <c r="AB534" s="170">
        <f t="shared" si="293"/>
        <v>0</v>
      </c>
      <c r="AC534" s="170">
        <f t="shared" si="293"/>
        <v>2.8083436237375276E-2</v>
      </c>
      <c r="AD534" s="170">
        <f t="shared" si="293"/>
        <v>1.6916843004408724E-2</v>
      </c>
      <c r="AE534" s="170">
        <f t="shared" si="293"/>
        <v>7.7908691130576767E-3</v>
      </c>
      <c r="AF534" s="170">
        <f t="shared" si="293"/>
        <v>1.3465195772754981E-2</v>
      </c>
      <c r="AG534" s="170">
        <f t="shared" si="293"/>
        <v>9.2852584171357593E-3</v>
      </c>
      <c r="AH534" s="170">
        <f t="shared" si="293"/>
        <v>3.1942491877429285E-3</v>
      </c>
      <c r="AI534" s="170">
        <f t="shared" si="293"/>
        <v>1.0251911764338386E-3</v>
      </c>
      <c r="AJ534" s="170">
        <f t="shared" si="293"/>
        <v>0</v>
      </c>
      <c r="AK534" s="170">
        <f t="shared" si="293"/>
        <v>3.1135521095328338E-2</v>
      </c>
      <c r="AL534" s="170">
        <f t="shared" si="293"/>
        <v>6.4830614201976888E-2</v>
      </c>
      <c r="AM534" s="170">
        <f t="shared" si="293"/>
        <v>0</v>
      </c>
      <c r="AN534" s="170">
        <f t="shared" si="293"/>
        <v>0</v>
      </c>
      <c r="AO534" s="170">
        <f t="shared" si="293"/>
        <v>0</v>
      </c>
      <c r="AP534" s="170">
        <f t="shared" si="293"/>
        <v>0</v>
      </c>
      <c r="AQ534" s="170">
        <f t="shared" si="293"/>
        <v>0</v>
      </c>
      <c r="AR534" s="170">
        <f t="shared" si="293"/>
        <v>0</v>
      </c>
      <c r="AS534" s="170">
        <f t="shared" si="293"/>
        <v>0</v>
      </c>
      <c r="AT534" s="170">
        <f t="shared" si="293"/>
        <v>0</v>
      </c>
      <c r="AU534" s="170">
        <f t="shared" si="293"/>
        <v>0</v>
      </c>
      <c r="AV534" s="170">
        <f t="shared" si="293"/>
        <v>0</v>
      </c>
      <c r="AW534" s="170">
        <f t="shared" si="293"/>
        <v>0</v>
      </c>
      <c r="AX534" s="170">
        <f t="shared" si="293"/>
        <v>0</v>
      </c>
      <c r="AY534" s="170">
        <f t="shared" si="293"/>
        <v>0</v>
      </c>
      <c r="AZ534" s="170">
        <f t="shared" si="293"/>
        <v>0</v>
      </c>
      <c r="BA534" s="170">
        <f t="shared" si="293"/>
        <v>0</v>
      </c>
      <c r="BB534" s="170">
        <f t="shared" si="293"/>
        <v>0</v>
      </c>
      <c r="BC534" s="170">
        <f t="shared" si="292"/>
        <v>0</v>
      </c>
      <c r="BD534" s="170">
        <f t="shared" si="292"/>
        <v>0</v>
      </c>
      <c r="BE534" s="170">
        <f t="shared" si="292"/>
        <v>0</v>
      </c>
      <c r="BF534" s="170">
        <f t="shared" si="292"/>
        <v>0</v>
      </c>
      <c r="BG534" s="170">
        <f t="shared" ref="BG534:CF541" si="294">IF(BG513=0,0,BG513/BG$502)</f>
        <v>0</v>
      </c>
      <c r="BH534" s="170">
        <f t="shared" si="294"/>
        <v>0</v>
      </c>
      <c r="BI534" s="170">
        <f t="shared" si="294"/>
        <v>0</v>
      </c>
      <c r="BJ534" s="170">
        <f t="shared" si="294"/>
        <v>0</v>
      </c>
      <c r="BK534" s="170">
        <f t="shared" si="294"/>
        <v>0</v>
      </c>
      <c r="BL534" s="170">
        <f t="shared" si="294"/>
        <v>0</v>
      </c>
      <c r="BM534" s="170">
        <f t="shared" si="294"/>
        <v>0</v>
      </c>
      <c r="BN534" s="170">
        <f t="shared" si="294"/>
        <v>0</v>
      </c>
      <c r="BO534" s="170">
        <f t="shared" si="294"/>
        <v>0</v>
      </c>
      <c r="BP534" s="170">
        <f t="shared" si="294"/>
        <v>0</v>
      </c>
      <c r="BQ534" s="170">
        <f t="shared" si="294"/>
        <v>0</v>
      </c>
      <c r="BR534" s="170">
        <f t="shared" si="294"/>
        <v>0</v>
      </c>
      <c r="BS534" s="170">
        <f t="shared" si="294"/>
        <v>0</v>
      </c>
      <c r="BT534" s="170">
        <f t="shared" si="294"/>
        <v>0</v>
      </c>
      <c r="BU534" s="170">
        <f t="shared" si="294"/>
        <v>0</v>
      </c>
      <c r="BV534" s="170">
        <f t="shared" si="294"/>
        <v>0</v>
      </c>
      <c r="BW534" s="170">
        <f t="shared" si="294"/>
        <v>0</v>
      </c>
      <c r="BX534" s="170">
        <f t="shared" si="294"/>
        <v>0</v>
      </c>
      <c r="BY534" s="170">
        <f t="shared" si="294"/>
        <v>0</v>
      </c>
      <c r="BZ534" s="170">
        <f t="shared" si="294"/>
        <v>0</v>
      </c>
      <c r="CA534" s="170">
        <f t="shared" si="294"/>
        <v>0</v>
      </c>
      <c r="CB534" s="170">
        <f t="shared" si="294"/>
        <v>0</v>
      </c>
      <c r="CC534" s="170">
        <f t="shared" si="294"/>
        <v>0</v>
      </c>
      <c r="CD534" s="170">
        <f t="shared" si="294"/>
        <v>0</v>
      </c>
      <c r="CE534" s="170">
        <f t="shared" si="294"/>
        <v>0</v>
      </c>
      <c r="CF534" s="170">
        <f t="shared" si="294"/>
        <v>0</v>
      </c>
      <c r="CG534" s="170">
        <f t="shared" si="293"/>
        <v>0</v>
      </c>
    </row>
    <row r="535" spans="1:85" ht="14.1" hidden="1" customHeight="1" x14ac:dyDescent="0.2">
      <c r="A535" s="156">
        <f t="shared" si="289"/>
        <v>234</v>
      </c>
      <c r="B535" s="157"/>
      <c r="C535" s="158"/>
      <c r="D535" s="159" t="str">
        <f t="shared" si="291"/>
        <v>10)</v>
      </c>
      <c r="E535" s="159" t="str">
        <f t="shared" si="291"/>
        <v>אופציות - (OPTIONS)</v>
      </c>
      <c r="F535" s="159"/>
      <c r="G535" s="159"/>
      <c r="H535" s="159"/>
      <c r="I535" s="160"/>
      <c r="J535" s="170">
        <f t="shared" si="290"/>
        <v>9.5148436424147097E-5</v>
      </c>
      <c r="K535" s="170">
        <f t="shared" si="290"/>
        <v>0</v>
      </c>
      <c r="L535" s="170">
        <f t="shared" si="290"/>
        <v>3.0206056638633035E-4</v>
      </c>
      <c r="M535" s="170">
        <f t="shared" si="290"/>
        <v>2.5020836109845694E-4</v>
      </c>
      <c r="N535" s="170">
        <f t="shared" si="290"/>
        <v>0</v>
      </c>
      <c r="O535" s="170">
        <f t="shared" si="290"/>
        <v>1.4318284365327688E-4</v>
      </c>
      <c r="P535" s="170">
        <f t="shared" si="290"/>
        <v>4.7777518563111839E-4</v>
      </c>
      <c r="Q535" s="170">
        <f t="shared" si="290"/>
        <v>2.452902121713378E-4</v>
      </c>
      <c r="R535" s="170">
        <f t="shared" si="290"/>
        <v>0</v>
      </c>
      <c r="S535" s="170">
        <f t="shared" si="290"/>
        <v>0</v>
      </c>
      <c r="T535" s="170">
        <f t="shared" si="290"/>
        <v>-1.2529519613362583E-8</v>
      </c>
      <c r="U535" s="170">
        <f t="shared" si="290"/>
        <v>-6.1081883692563358E-9</v>
      </c>
      <c r="V535" s="170">
        <f t="shared" si="290"/>
        <v>0</v>
      </c>
      <c r="W535" s="170">
        <f t="shared" si="290"/>
        <v>0</v>
      </c>
      <c r="X535" s="170">
        <f t="shared" si="290"/>
        <v>0</v>
      </c>
      <c r="Y535" s="170">
        <f t="shared" si="290"/>
        <v>0</v>
      </c>
      <c r="Z535" s="170">
        <f t="shared" si="293"/>
        <v>1.3288490664710673E-4</v>
      </c>
      <c r="AA535" s="170">
        <f t="shared" si="293"/>
        <v>1.2256811323140649E-4</v>
      </c>
      <c r="AB535" s="170">
        <f t="shared" si="293"/>
        <v>0</v>
      </c>
      <c r="AC535" s="170">
        <f t="shared" si="293"/>
        <v>0</v>
      </c>
      <c r="AD535" s="170">
        <f t="shared" si="293"/>
        <v>0</v>
      </c>
      <c r="AE535" s="170">
        <f t="shared" si="293"/>
        <v>2.7626631328249446E-4</v>
      </c>
      <c r="AF535" s="170">
        <f t="shared" si="293"/>
        <v>3.1349592379735974E-4</v>
      </c>
      <c r="AG535" s="170">
        <f t="shared" si="293"/>
        <v>2.5389650329915033E-4</v>
      </c>
      <c r="AH535" s="170">
        <f t="shared" si="293"/>
        <v>2.0081063896604947E-4</v>
      </c>
      <c r="AI535" s="170">
        <f t="shared" si="293"/>
        <v>0</v>
      </c>
      <c r="AJ535" s="170">
        <f t="shared" si="293"/>
        <v>0</v>
      </c>
      <c r="AK535" s="170">
        <f t="shared" si="293"/>
        <v>0</v>
      </c>
      <c r="AL535" s="170">
        <f t="shared" si="293"/>
        <v>0</v>
      </c>
      <c r="AM535" s="170">
        <f t="shared" si="293"/>
        <v>0</v>
      </c>
      <c r="AN535" s="170">
        <f t="shared" si="293"/>
        <v>0</v>
      </c>
      <c r="AO535" s="170">
        <f t="shared" ref="AO535:DJ541" si="295">IF(AO514=0,0,AO514/AO$502)</f>
        <v>0</v>
      </c>
      <c r="AP535" s="170">
        <f t="shared" si="295"/>
        <v>0</v>
      </c>
      <c r="AQ535" s="170">
        <f t="shared" si="295"/>
        <v>0</v>
      </c>
      <c r="AR535" s="170">
        <f t="shared" si="295"/>
        <v>0</v>
      </c>
      <c r="AS535" s="170">
        <f t="shared" si="295"/>
        <v>0</v>
      </c>
      <c r="AT535" s="170">
        <f t="shared" si="295"/>
        <v>0</v>
      </c>
      <c r="AU535" s="170">
        <f t="shared" si="295"/>
        <v>0</v>
      </c>
      <c r="AV535" s="170">
        <f t="shared" si="295"/>
        <v>0</v>
      </c>
      <c r="AW535" s="170">
        <f t="shared" si="295"/>
        <v>0</v>
      </c>
      <c r="AX535" s="170">
        <f t="shared" si="295"/>
        <v>0</v>
      </c>
      <c r="AY535" s="170">
        <f t="shared" si="295"/>
        <v>0</v>
      </c>
      <c r="AZ535" s="170">
        <f t="shared" si="295"/>
        <v>0</v>
      </c>
      <c r="BA535" s="170">
        <f t="shared" si="295"/>
        <v>0</v>
      </c>
      <c r="BB535" s="170">
        <f t="shared" si="295"/>
        <v>0</v>
      </c>
      <c r="BC535" s="170">
        <f t="shared" si="295"/>
        <v>0</v>
      </c>
      <c r="BD535" s="170">
        <f t="shared" si="295"/>
        <v>0</v>
      </c>
      <c r="BE535" s="170">
        <f t="shared" si="295"/>
        <v>0</v>
      </c>
      <c r="BF535" s="170">
        <f t="shared" si="295"/>
        <v>0</v>
      </c>
      <c r="BG535" s="170">
        <f t="shared" si="295"/>
        <v>0</v>
      </c>
      <c r="BH535" s="170">
        <f t="shared" si="295"/>
        <v>0</v>
      </c>
      <c r="BI535" s="170">
        <f t="shared" si="295"/>
        <v>0</v>
      </c>
      <c r="BJ535" s="170">
        <f t="shared" si="295"/>
        <v>0</v>
      </c>
      <c r="BK535" s="170">
        <f t="shared" si="295"/>
        <v>0</v>
      </c>
      <c r="BL535" s="170">
        <f t="shared" si="295"/>
        <v>0</v>
      </c>
      <c r="BM535" s="170">
        <f t="shared" si="295"/>
        <v>0</v>
      </c>
      <c r="BN535" s="170">
        <f t="shared" si="295"/>
        <v>0</v>
      </c>
      <c r="BO535" s="170">
        <f t="shared" si="295"/>
        <v>0</v>
      </c>
      <c r="BP535" s="170">
        <f t="shared" si="295"/>
        <v>0</v>
      </c>
      <c r="BQ535" s="170">
        <f t="shared" si="295"/>
        <v>0</v>
      </c>
      <c r="BR535" s="170">
        <f t="shared" si="295"/>
        <v>0</v>
      </c>
      <c r="BS535" s="170">
        <f t="shared" si="295"/>
        <v>0</v>
      </c>
      <c r="BT535" s="170">
        <f t="shared" si="295"/>
        <v>0</v>
      </c>
      <c r="BU535" s="170">
        <f t="shared" si="295"/>
        <v>0</v>
      </c>
      <c r="BV535" s="170">
        <f t="shared" si="295"/>
        <v>0</v>
      </c>
      <c r="BW535" s="170">
        <f t="shared" si="295"/>
        <v>0</v>
      </c>
      <c r="BX535" s="170">
        <f t="shared" si="295"/>
        <v>0</v>
      </c>
      <c r="BY535" s="170">
        <f t="shared" si="295"/>
        <v>0</v>
      </c>
      <c r="BZ535" s="170">
        <f t="shared" si="295"/>
        <v>0</v>
      </c>
      <c r="CA535" s="170">
        <f t="shared" si="295"/>
        <v>0</v>
      </c>
      <c r="CB535" s="170">
        <f t="shared" si="294"/>
        <v>0</v>
      </c>
      <c r="CC535" s="170">
        <f t="shared" si="294"/>
        <v>0</v>
      </c>
      <c r="CD535" s="170">
        <f t="shared" si="294"/>
        <v>0</v>
      </c>
      <c r="CE535" s="170">
        <f t="shared" si="294"/>
        <v>0</v>
      </c>
      <c r="CF535" s="170">
        <f t="shared" si="294"/>
        <v>0</v>
      </c>
      <c r="CG535" s="170">
        <f t="shared" si="295"/>
        <v>0</v>
      </c>
    </row>
    <row r="536" spans="1:85" ht="14.1" hidden="1" customHeight="1" x14ac:dyDescent="0.2">
      <c r="A536" s="156">
        <f t="shared" si="289"/>
        <v>280</v>
      </c>
      <c r="B536" s="157"/>
      <c r="C536" s="158"/>
      <c r="D536" s="159" t="str">
        <f t="shared" si="291"/>
        <v>11)</v>
      </c>
      <c r="E536" s="159" t="str">
        <f t="shared" si="291"/>
        <v>מוצרים מובנים</v>
      </c>
      <c r="F536" s="159"/>
      <c r="G536" s="159"/>
      <c r="H536" s="159"/>
      <c r="I536" s="160"/>
      <c r="J536" s="170">
        <f t="shared" si="290"/>
        <v>0</v>
      </c>
      <c r="K536" s="170">
        <f t="shared" si="290"/>
        <v>0</v>
      </c>
      <c r="L536" s="170">
        <f t="shared" si="290"/>
        <v>0</v>
      </c>
      <c r="M536" s="170">
        <f t="shared" si="290"/>
        <v>0</v>
      </c>
      <c r="N536" s="170">
        <f t="shared" si="290"/>
        <v>0</v>
      </c>
      <c r="O536" s="170">
        <f t="shared" si="290"/>
        <v>0</v>
      </c>
      <c r="P536" s="170">
        <f t="shared" si="290"/>
        <v>0</v>
      </c>
      <c r="Q536" s="170">
        <f t="shared" si="290"/>
        <v>0</v>
      </c>
      <c r="R536" s="170">
        <f t="shared" si="290"/>
        <v>0</v>
      </c>
      <c r="S536" s="170">
        <f t="shared" si="290"/>
        <v>0</v>
      </c>
      <c r="T536" s="170">
        <f t="shared" si="290"/>
        <v>0</v>
      </c>
      <c r="U536" s="170">
        <f t="shared" si="290"/>
        <v>0</v>
      </c>
      <c r="V536" s="170">
        <f t="shared" si="290"/>
        <v>0</v>
      </c>
      <c r="W536" s="170">
        <f t="shared" si="290"/>
        <v>0</v>
      </c>
      <c r="X536" s="170">
        <f t="shared" si="290"/>
        <v>0</v>
      </c>
      <c r="Y536" s="170">
        <f t="shared" si="290"/>
        <v>0</v>
      </c>
      <c r="Z536" s="170">
        <f t="shared" ref="Z536:CU539" si="296">IF(Z515=0,0,Z515/Z$502)</f>
        <v>0</v>
      </c>
      <c r="AA536" s="170">
        <f t="shared" si="296"/>
        <v>0</v>
      </c>
      <c r="AB536" s="170">
        <f t="shared" si="296"/>
        <v>0</v>
      </c>
      <c r="AC536" s="170">
        <f t="shared" si="296"/>
        <v>0</v>
      </c>
      <c r="AD536" s="170">
        <f t="shared" si="296"/>
        <v>0</v>
      </c>
      <c r="AE536" s="170">
        <f t="shared" si="296"/>
        <v>0</v>
      </c>
      <c r="AF536" s="170">
        <f t="shared" si="296"/>
        <v>0</v>
      </c>
      <c r="AG536" s="170">
        <f t="shared" si="296"/>
        <v>0</v>
      </c>
      <c r="AH536" s="170">
        <f t="shared" si="296"/>
        <v>0</v>
      </c>
      <c r="AI536" s="170">
        <f t="shared" si="296"/>
        <v>0</v>
      </c>
      <c r="AJ536" s="170">
        <f t="shared" si="296"/>
        <v>0</v>
      </c>
      <c r="AK536" s="170">
        <f t="shared" si="296"/>
        <v>0</v>
      </c>
      <c r="AL536" s="170">
        <f t="shared" si="296"/>
        <v>0</v>
      </c>
      <c r="AM536" s="170">
        <f t="shared" si="296"/>
        <v>0</v>
      </c>
      <c r="AN536" s="170">
        <f t="shared" si="296"/>
        <v>0</v>
      </c>
      <c r="AO536" s="170">
        <f t="shared" si="296"/>
        <v>0</v>
      </c>
      <c r="AP536" s="170">
        <f t="shared" si="296"/>
        <v>0</v>
      </c>
      <c r="AQ536" s="170">
        <f t="shared" si="296"/>
        <v>0</v>
      </c>
      <c r="AR536" s="170">
        <f t="shared" si="296"/>
        <v>0</v>
      </c>
      <c r="AS536" s="170">
        <f t="shared" si="296"/>
        <v>0</v>
      </c>
      <c r="AT536" s="170">
        <f t="shared" si="296"/>
        <v>0</v>
      </c>
      <c r="AU536" s="170">
        <f t="shared" si="296"/>
        <v>0</v>
      </c>
      <c r="AV536" s="170">
        <f t="shared" si="296"/>
        <v>0</v>
      </c>
      <c r="AW536" s="170">
        <f t="shared" si="296"/>
        <v>0</v>
      </c>
      <c r="AX536" s="170">
        <f t="shared" si="296"/>
        <v>0</v>
      </c>
      <c r="AY536" s="170">
        <f t="shared" si="296"/>
        <v>0</v>
      </c>
      <c r="AZ536" s="170">
        <f t="shared" si="296"/>
        <v>0</v>
      </c>
      <c r="BA536" s="170">
        <f t="shared" si="296"/>
        <v>0</v>
      </c>
      <c r="BB536" s="170">
        <f t="shared" si="296"/>
        <v>0</v>
      </c>
      <c r="BC536" s="170">
        <f t="shared" si="295"/>
        <v>0</v>
      </c>
      <c r="BD536" s="170">
        <f t="shared" si="295"/>
        <v>0</v>
      </c>
      <c r="BE536" s="170">
        <f t="shared" si="295"/>
        <v>0</v>
      </c>
      <c r="BF536" s="170">
        <f t="shared" si="295"/>
        <v>0</v>
      </c>
      <c r="BG536" s="170">
        <f t="shared" si="295"/>
        <v>0</v>
      </c>
      <c r="BH536" s="170">
        <f t="shared" si="295"/>
        <v>0</v>
      </c>
      <c r="BI536" s="170">
        <f t="shared" si="295"/>
        <v>0</v>
      </c>
      <c r="BJ536" s="170">
        <f t="shared" si="295"/>
        <v>0</v>
      </c>
      <c r="BK536" s="170">
        <f t="shared" si="295"/>
        <v>0</v>
      </c>
      <c r="BL536" s="170">
        <f t="shared" si="295"/>
        <v>0</v>
      </c>
      <c r="BM536" s="170">
        <f t="shared" si="295"/>
        <v>0</v>
      </c>
      <c r="BN536" s="170">
        <f t="shared" si="295"/>
        <v>0</v>
      </c>
      <c r="BO536" s="170">
        <f t="shared" si="295"/>
        <v>0</v>
      </c>
      <c r="BP536" s="170">
        <f t="shared" si="295"/>
        <v>0</v>
      </c>
      <c r="BQ536" s="170">
        <f t="shared" si="295"/>
        <v>0</v>
      </c>
      <c r="BR536" s="170">
        <f t="shared" si="295"/>
        <v>0</v>
      </c>
      <c r="BS536" s="170">
        <f t="shared" si="295"/>
        <v>0</v>
      </c>
      <c r="BT536" s="170">
        <f t="shared" si="295"/>
        <v>0</v>
      </c>
      <c r="BU536" s="170">
        <f t="shared" si="295"/>
        <v>0</v>
      </c>
      <c r="BV536" s="170">
        <f t="shared" si="295"/>
        <v>0</v>
      </c>
      <c r="BW536" s="170">
        <f t="shared" si="295"/>
        <v>0</v>
      </c>
      <c r="BX536" s="170">
        <f t="shared" si="295"/>
        <v>0</v>
      </c>
      <c r="BY536" s="170">
        <f t="shared" si="295"/>
        <v>0</v>
      </c>
      <c r="BZ536" s="170">
        <f t="shared" si="295"/>
        <v>0</v>
      </c>
      <c r="CA536" s="170">
        <f t="shared" si="295"/>
        <v>0</v>
      </c>
      <c r="CB536" s="170">
        <f t="shared" si="294"/>
        <v>0</v>
      </c>
      <c r="CC536" s="170">
        <f t="shared" si="294"/>
        <v>0</v>
      </c>
      <c r="CD536" s="170">
        <f t="shared" si="294"/>
        <v>0</v>
      </c>
      <c r="CE536" s="170">
        <f t="shared" si="294"/>
        <v>0</v>
      </c>
      <c r="CF536" s="170">
        <f t="shared" si="294"/>
        <v>0</v>
      </c>
      <c r="CG536" s="170">
        <f t="shared" si="296"/>
        <v>0</v>
      </c>
    </row>
    <row r="537" spans="1:85" ht="14.1" hidden="1" customHeight="1" x14ac:dyDescent="0.2">
      <c r="A537" s="156">
        <f t="shared" si="289"/>
        <v>392</v>
      </c>
      <c r="B537" s="157"/>
      <c r="C537" s="158" t="str">
        <f t="shared" ref="C537:D541" si="297">VLOOKUP($A537,$A$10:$M$500,C$500,0)</f>
        <v xml:space="preserve">ג. </v>
      </c>
      <c r="D537" s="159" t="str">
        <f t="shared" si="297"/>
        <v>הלוואות (למעט לחברות מוחזקות):</v>
      </c>
      <c r="E537" s="159"/>
      <c r="F537" s="159"/>
      <c r="G537" s="159"/>
      <c r="H537" s="159"/>
      <c r="I537" s="160"/>
      <c r="J537" s="170">
        <f t="shared" si="290"/>
        <v>1.4304259965684863E-2</v>
      </c>
      <c r="K537" s="170">
        <f t="shared" si="290"/>
        <v>0</v>
      </c>
      <c r="L537" s="170">
        <f t="shared" si="290"/>
        <v>8.9192731062189279E-3</v>
      </c>
      <c r="M537" s="170">
        <f t="shared" si="290"/>
        <v>1.4234186916329427E-2</v>
      </c>
      <c r="N537" s="170">
        <f t="shared" si="290"/>
        <v>0</v>
      </c>
      <c r="O537" s="170">
        <f t="shared" si="290"/>
        <v>1.2191548557500388E-2</v>
      </c>
      <c r="P537" s="170">
        <f t="shared" si="290"/>
        <v>7.8372923864479668E-4</v>
      </c>
      <c r="Q537" s="170">
        <f t="shared" si="290"/>
        <v>1.9225805593589496E-2</v>
      </c>
      <c r="R537" s="170">
        <f t="shared" si="290"/>
        <v>9.8390394457612291E-3</v>
      </c>
      <c r="S537" s="170">
        <f t="shared" si="290"/>
        <v>6.674450478793871E-3</v>
      </c>
      <c r="T537" s="170">
        <f t="shared" si="290"/>
        <v>0</v>
      </c>
      <c r="U537" s="170">
        <f t="shared" si="290"/>
        <v>2.0142535031796825E-2</v>
      </c>
      <c r="V537" s="170">
        <f t="shared" si="290"/>
        <v>0</v>
      </c>
      <c r="W537" s="170">
        <f t="shared" si="290"/>
        <v>0</v>
      </c>
      <c r="X537" s="170">
        <f t="shared" si="290"/>
        <v>0</v>
      </c>
      <c r="Y537" s="170">
        <f t="shared" si="290"/>
        <v>6.0797205135629875E-3</v>
      </c>
      <c r="Z537" s="170">
        <f t="shared" si="296"/>
        <v>0</v>
      </c>
      <c r="AA537" s="170">
        <f t="shared" si="296"/>
        <v>1.2764988683910539E-2</v>
      </c>
      <c r="AB537" s="170">
        <f t="shared" si="296"/>
        <v>1.0601880943975033E-2</v>
      </c>
      <c r="AC537" s="170">
        <f t="shared" si="296"/>
        <v>0</v>
      </c>
      <c r="AD537" s="170">
        <f t="shared" si="296"/>
        <v>1.6957040165704276E-2</v>
      </c>
      <c r="AE537" s="170">
        <f t="shared" si="296"/>
        <v>1.3572614756404644E-2</v>
      </c>
      <c r="AF537" s="170">
        <f t="shared" si="296"/>
        <v>9.4093476311232771E-3</v>
      </c>
      <c r="AG537" s="170">
        <f t="shared" si="296"/>
        <v>1.1333016647262072E-2</v>
      </c>
      <c r="AH537" s="170">
        <f t="shared" si="296"/>
        <v>2.2387605620292315E-3</v>
      </c>
      <c r="AI537" s="170">
        <f t="shared" si="296"/>
        <v>0</v>
      </c>
      <c r="AJ537" s="170">
        <f t="shared" si="296"/>
        <v>8.5489107049557746E-4</v>
      </c>
      <c r="AK537" s="170">
        <f t="shared" si="296"/>
        <v>1.5047052444667726E-2</v>
      </c>
      <c r="AL537" s="170">
        <f t="shared" si="296"/>
        <v>0</v>
      </c>
      <c r="AM537" s="170">
        <f t="shared" si="296"/>
        <v>0</v>
      </c>
      <c r="AN537" s="170">
        <f t="shared" si="296"/>
        <v>0</v>
      </c>
      <c r="AO537" s="170">
        <f t="shared" si="296"/>
        <v>0</v>
      </c>
      <c r="AP537" s="170">
        <f t="shared" si="296"/>
        <v>0</v>
      </c>
      <c r="AQ537" s="170">
        <f t="shared" si="296"/>
        <v>0</v>
      </c>
      <c r="AR537" s="170">
        <f t="shared" si="296"/>
        <v>0</v>
      </c>
      <c r="AS537" s="170">
        <f t="shared" si="296"/>
        <v>0</v>
      </c>
      <c r="AT537" s="170">
        <f t="shared" si="296"/>
        <v>0</v>
      </c>
      <c r="AU537" s="170">
        <f t="shared" si="296"/>
        <v>0</v>
      </c>
      <c r="AV537" s="170">
        <f t="shared" si="296"/>
        <v>0</v>
      </c>
      <c r="AW537" s="170">
        <f t="shared" si="296"/>
        <v>0</v>
      </c>
      <c r="AX537" s="170">
        <f t="shared" si="296"/>
        <v>0</v>
      </c>
      <c r="AY537" s="170">
        <f t="shared" si="296"/>
        <v>0</v>
      </c>
      <c r="AZ537" s="170">
        <f t="shared" si="296"/>
        <v>0</v>
      </c>
      <c r="BA537" s="170">
        <f t="shared" si="296"/>
        <v>0</v>
      </c>
      <c r="BB537" s="170">
        <f t="shared" si="296"/>
        <v>0</v>
      </c>
      <c r="BC537" s="170">
        <f t="shared" si="295"/>
        <v>0</v>
      </c>
      <c r="BD537" s="170">
        <f t="shared" si="295"/>
        <v>0</v>
      </c>
      <c r="BE537" s="170">
        <f t="shared" si="295"/>
        <v>0</v>
      </c>
      <c r="BF537" s="170">
        <f t="shared" si="295"/>
        <v>0</v>
      </c>
      <c r="BG537" s="170">
        <f t="shared" si="295"/>
        <v>0</v>
      </c>
      <c r="BH537" s="170">
        <f t="shared" si="295"/>
        <v>0</v>
      </c>
      <c r="BI537" s="170">
        <f t="shared" si="295"/>
        <v>0</v>
      </c>
      <c r="BJ537" s="170">
        <f t="shared" si="295"/>
        <v>0</v>
      </c>
      <c r="BK537" s="170">
        <f t="shared" si="295"/>
        <v>0</v>
      </c>
      <c r="BL537" s="170">
        <f t="shared" si="295"/>
        <v>0</v>
      </c>
      <c r="BM537" s="170">
        <f t="shared" si="295"/>
        <v>0</v>
      </c>
      <c r="BN537" s="170">
        <f t="shared" si="295"/>
        <v>0</v>
      </c>
      <c r="BO537" s="170">
        <f t="shared" si="295"/>
        <v>0</v>
      </c>
      <c r="BP537" s="170">
        <f t="shared" si="295"/>
        <v>0</v>
      </c>
      <c r="BQ537" s="170">
        <f t="shared" si="295"/>
        <v>0</v>
      </c>
      <c r="BR537" s="170">
        <f t="shared" si="295"/>
        <v>0</v>
      </c>
      <c r="BS537" s="170">
        <f t="shared" si="295"/>
        <v>0</v>
      </c>
      <c r="BT537" s="170">
        <f t="shared" si="295"/>
        <v>0</v>
      </c>
      <c r="BU537" s="170">
        <f t="shared" si="295"/>
        <v>0</v>
      </c>
      <c r="BV537" s="170">
        <f t="shared" si="295"/>
        <v>0</v>
      </c>
      <c r="BW537" s="170">
        <f t="shared" si="295"/>
        <v>0</v>
      </c>
      <c r="BX537" s="170">
        <f t="shared" si="295"/>
        <v>0</v>
      </c>
      <c r="BY537" s="170">
        <f t="shared" si="295"/>
        <v>0</v>
      </c>
      <c r="BZ537" s="170">
        <f t="shared" si="295"/>
        <v>0</v>
      </c>
      <c r="CA537" s="170">
        <f t="shared" si="295"/>
        <v>0</v>
      </c>
      <c r="CB537" s="170">
        <f t="shared" si="294"/>
        <v>0</v>
      </c>
      <c r="CC537" s="170">
        <f t="shared" si="294"/>
        <v>0</v>
      </c>
      <c r="CD537" s="170">
        <f t="shared" si="294"/>
        <v>0</v>
      </c>
      <c r="CE537" s="170">
        <f t="shared" si="294"/>
        <v>0</v>
      </c>
      <c r="CF537" s="170">
        <f t="shared" si="294"/>
        <v>0</v>
      </c>
      <c r="CG537" s="170">
        <f t="shared" si="296"/>
        <v>0</v>
      </c>
    </row>
    <row r="538" spans="1:85" ht="14.1" hidden="1" customHeight="1" x14ac:dyDescent="0.2">
      <c r="A538" s="156">
        <f t="shared" si="289"/>
        <v>417</v>
      </c>
      <c r="B538" s="157"/>
      <c r="C538" s="158" t="str">
        <f t="shared" si="297"/>
        <v xml:space="preserve">ד. </v>
      </c>
      <c r="D538" s="159" t="str">
        <f t="shared" si="297"/>
        <v>פיקדונות בבנקים ובמוסדות כספיים</v>
      </c>
      <c r="E538" s="159"/>
      <c r="F538" s="159"/>
      <c r="G538" s="159"/>
      <c r="H538" s="159"/>
      <c r="I538" s="160"/>
      <c r="J538" s="170">
        <f t="shared" si="290"/>
        <v>0</v>
      </c>
      <c r="K538" s="170">
        <f t="shared" si="290"/>
        <v>0</v>
      </c>
      <c r="L538" s="170">
        <f t="shared" si="290"/>
        <v>0</v>
      </c>
      <c r="M538" s="170">
        <f t="shared" si="290"/>
        <v>0</v>
      </c>
      <c r="N538" s="170">
        <f t="shared" si="290"/>
        <v>0</v>
      </c>
      <c r="O538" s="170">
        <f t="shared" si="290"/>
        <v>0</v>
      </c>
      <c r="P538" s="170">
        <f t="shared" si="290"/>
        <v>0</v>
      </c>
      <c r="Q538" s="170">
        <f t="shared" si="290"/>
        <v>0</v>
      </c>
      <c r="R538" s="170">
        <f t="shared" si="290"/>
        <v>0</v>
      </c>
      <c r="S538" s="170">
        <f t="shared" si="290"/>
        <v>0</v>
      </c>
      <c r="T538" s="170">
        <f t="shared" si="290"/>
        <v>0</v>
      </c>
      <c r="U538" s="170">
        <f t="shared" si="290"/>
        <v>0</v>
      </c>
      <c r="V538" s="170">
        <f t="shared" si="290"/>
        <v>0</v>
      </c>
      <c r="W538" s="170">
        <f t="shared" si="290"/>
        <v>0</v>
      </c>
      <c r="X538" s="170">
        <f t="shared" si="290"/>
        <v>0</v>
      </c>
      <c r="Y538" s="170">
        <f t="shared" si="290"/>
        <v>0</v>
      </c>
      <c r="Z538" s="170">
        <f t="shared" si="296"/>
        <v>0</v>
      </c>
      <c r="AA538" s="170">
        <f t="shared" si="296"/>
        <v>0</v>
      </c>
      <c r="AB538" s="170">
        <f t="shared" si="296"/>
        <v>0</v>
      </c>
      <c r="AC538" s="170">
        <f t="shared" si="296"/>
        <v>0</v>
      </c>
      <c r="AD538" s="170">
        <f t="shared" si="296"/>
        <v>0</v>
      </c>
      <c r="AE538" s="170">
        <f t="shared" si="296"/>
        <v>0</v>
      </c>
      <c r="AF538" s="170">
        <f t="shared" si="296"/>
        <v>0</v>
      </c>
      <c r="AG538" s="170">
        <f t="shared" si="296"/>
        <v>0</v>
      </c>
      <c r="AH538" s="170">
        <f t="shared" si="296"/>
        <v>0</v>
      </c>
      <c r="AI538" s="170">
        <f t="shared" si="296"/>
        <v>0</v>
      </c>
      <c r="AJ538" s="170">
        <f t="shared" si="296"/>
        <v>0</v>
      </c>
      <c r="AK538" s="170">
        <f t="shared" si="296"/>
        <v>0</v>
      </c>
      <c r="AL538" s="170">
        <f t="shared" si="296"/>
        <v>0</v>
      </c>
      <c r="AM538" s="170">
        <f t="shared" si="296"/>
        <v>0</v>
      </c>
      <c r="AN538" s="170">
        <f t="shared" si="296"/>
        <v>0</v>
      </c>
      <c r="AO538" s="170">
        <f t="shared" si="296"/>
        <v>0</v>
      </c>
      <c r="AP538" s="170">
        <f t="shared" si="296"/>
        <v>0</v>
      </c>
      <c r="AQ538" s="170">
        <f t="shared" si="296"/>
        <v>0</v>
      </c>
      <c r="AR538" s="170">
        <f t="shared" si="296"/>
        <v>0</v>
      </c>
      <c r="AS538" s="170">
        <f t="shared" si="296"/>
        <v>0</v>
      </c>
      <c r="AT538" s="170">
        <f t="shared" si="296"/>
        <v>0</v>
      </c>
      <c r="AU538" s="170">
        <f t="shared" si="296"/>
        <v>0</v>
      </c>
      <c r="AV538" s="170">
        <f t="shared" si="296"/>
        <v>0</v>
      </c>
      <c r="AW538" s="170">
        <f t="shared" si="296"/>
        <v>0</v>
      </c>
      <c r="AX538" s="170">
        <f t="shared" si="296"/>
        <v>0</v>
      </c>
      <c r="AY538" s="170">
        <f t="shared" si="296"/>
        <v>0</v>
      </c>
      <c r="AZ538" s="170">
        <f t="shared" si="296"/>
        <v>0</v>
      </c>
      <c r="BA538" s="170">
        <f t="shared" si="296"/>
        <v>0</v>
      </c>
      <c r="BB538" s="170">
        <f t="shared" si="296"/>
        <v>0</v>
      </c>
      <c r="BC538" s="170">
        <f t="shared" si="295"/>
        <v>0</v>
      </c>
      <c r="BD538" s="170">
        <f t="shared" si="295"/>
        <v>0</v>
      </c>
      <c r="BE538" s="170">
        <f t="shared" si="295"/>
        <v>0</v>
      </c>
      <c r="BF538" s="170">
        <f t="shared" si="295"/>
        <v>0</v>
      </c>
      <c r="BG538" s="170">
        <f t="shared" si="295"/>
        <v>0</v>
      </c>
      <c r="BH538" s="170">
        <f t="shared" si="295"/>
        <v>0</v>
      </c>
      <c r="BI538" s="170">
        <f t="shared" si="295"/>
        <v>0</v>
      </c>
      <c r="BJ538" s="170">
        <f t="shared" si="295"/>
        <v>0</v>
      </c>
      <c r="BK538" s="170">
        <f t="shared" si="295"/>
        <v>0</v>
      </c>
      <c r="BL538" s="170">
        <f t="shared" si="295"/>
        <v>0</v>
      </c>
      <c r="BM538" s="170">
        <f t="shared" si="295"/>
        <v>0</v>
      </c>
      <c r="BN538" s="170">
        <f t="shared" si="295"/>
        <v>0</v>
      </c>
      <c r="BO538" s="170">
        <f t="shared" si="295"/>
        <v>0</v>
      </c>
      <c r="BP538" s="170">
        <f t="shared" si="295"/>
        <v>0</v>
      </c>
      <c r="BQ538" s="170">
        <f t="shared" si="295"/>
        <v>0</v>
      </c>
      <c r="BR538" s="170">
        <f t="shared" si="295"/>
        <v>0</v>
      </c>
      <c r="BS538" s="170">
        <f t="shared" si="295"/>
        <v>0</v>
      </c>
      <c r="BT538" s="170">
        <f t="shared" si="295"/>
        <v>0</v>
      </c>
      <c r="BU538" s="170">
        <f t="shared" si="295"/>
        <v>0</v>
      </c>
      <c r="BV538" s="170">
        <f t="shared" si="295"/>
        <v>0</v>
      </c>
      <c r="BW538" s="170">
        <f t="shared" si="295"/>
        <v>0</v>
      </c>
      <c r="BX538" s="170">
        <f t="shared" si="295"/>
        <v>0</v>
      </c>
      <c r="BY538" s="170">
        <f t="shared" si="295"/>
        <v>0</v>
      </c>
      <c r="BZ538" s="170">
        <f t="shared" si="295"/>
        <v>0</v>
      </c>
      <c r="CA538" s="170">
        <f t="shared" si="295"/>
        <v>0</v>
      </c>
      <c r="CB538" s="170">
        <f t="shared" si="294"/>
        <v>0</v>
      </c>
      <c r="CC538" s="170">
        <f t="shared" si="294"/>
        <v>0</v>
      </c>
      <c r="CD538" s="170">
        <f t="shared" si="294"/>
        <v>0</v>
      </c>
      <c r="CE538" s="170">
        <f t="shared" si="294"/>
        <v>0</v>
      </c>
      <c r="CF538" s="170">
        <f t="shared" si="294"/>
        <v>0</v>
      </c>
      <c r="CG538" s="170">
        <f t="shared" si="296"/>
        <v>0</v>
      </c>
    </row>
    <row r="539" spans="1:85" ht="14.1" hidden="1" customHeight="1" x14ac:dyDescent="0.2">
      <c r="A539" s="156">
        <f t="shared" si="289"/>
        <v>454</v>
      </c>
      <c r="B539" s="157"/>
      <c r="C539" s="158" t="str">
        <f t="shared" si="297"/>
        <v>ה.</v>
      </c>
      <c r="D539" s="159" t="str">
        <f t="shared" si="297"/>
        <v>השקעות בחברות מוחזקות:</v>
      </c>
      <c r="E539" s="159"/>
      <c r="F539" s="159"/>
      <c r="G539" s="159"/>
      <c r="H539" s="159"/>
      <c r="I539" s="160"/>
      <c r="J539" s="170">
        <f t="shared" si="290"/>
        <v>0</v>
      </c>
      <c r="K539" s="170">
        <f t="shared" si="290"/>
        <v>0</v>
      </c>
      <c r="L539" s="170">
        <f t="shared" si="290"/>
        <v>0</v>
      </c>
      <c r="M539" s="170">
        <f t="shared" si="290"/>
        <v>0</v>
      </c>
      <c r="N539" s="170">
        <f t="shared" si="290"/>
        <v>0</v>
      </c>
      <c r="O539" s="170">
        <f t="shared" si="290"/>
        <v>0</v>
      </c>
      <c r="P539" s="170">
        <f t="shared" si="290"/>
        <v>0</v>
      </c>
      <c r="Q539" s="170">
        <f t="shared" si="290"/>
        <v>0</v>
      </c>
      <c r="R539" s="170">
        <f t="shared" si="290"/>
        <v>0</v>
      </c>
      <c r="S539" s="170">
        <f t="shared" si="290"/>
        <v>0</v>
      </c>
      <c r="T539" s="170">
        <f t="shared" si="290"/>
        <v>0</v>
      </c>
      <c r="U539" s="170">
        <f t="shared" si="290"/>
        <v>0</v>
      </c>
      <c r="V539" s="170">
        <f t="shared" si="290"/>
        <v>0</v>
      </c>
      <c r="W539" s="170">
        <f t="shared" si="290"/>
        <v>0</v>
      </c>
      <c r="X539" s="170">
        <f t="shared" si="290"/>
        <v>0</v>
      </c>
      <c r="Y539" s="170">
        <f t="shared" si="290"/>
        <v>0</v>
      </c>
      <c r="Z539" s="170">
        <f t="shared" si="296"/>
        <v>0</v>
      </c>
      <c r="AA539" s="170">
        <f t="shared" si="296"/>
        <v>0</v>
      </c>
      <c r="AB539" s="170">
        <f t="shared" si="296"/>
        <v>0</v>
      </c>
      <c r="AC539" s="170">
        <f t="shared" si="296"/>
        <v>0</v>
      </c>
      <c r="AD539" s="170">
        <f t="shared" si="296"/>
        <v>0</v>
      </c>
      <c r="AE539" s="170">
        <f t="shared" si="296"/>
        <v>0</v>
      </c>
      <c r="AF539" s="170">
        <f t="shared" si="296"/>
        <v>0</v>
      </c>
      <c r="AG539" s="170">
        <f t="shared" si="296"/>
        <v>0</v>
      </c>
      <c r="AH539" s="170">
        <f t="shared" si="296"/>
        <v>0</v>
      </c>
      <c r="AI539" s="170">
        <f t="shared" si="296"/>
        <v>0</v>
      </c>
      <c r="AJ539" s="170">
        <f t="shared" si="296"/>
        <v>0</v>
      </c>
      <c r="AK539" s="170">
        <f t="shared" si="296"/>
        <v>0</v>
      </c>
      <c r="AL539" s="170">
        <f t="shared" si="296"/>
        <v>0</v>
      </c>
      <c r="AM539" s="170">
        <f t="shared" si="296"/>
        <v>0</v>
      </c>
      <c r="AN539" s="170">
        <f t="shared" si="296"/>
        <v>0</v>
      </c>
      <c r="AO539" s="170">
        <f t="shared" si="296"/>
        <v>0</v>
      </c>
      <c r="AP539" s="170">
        <f t="shared" si="296"/>
        <v>0</v>
      </c>
      <c r="AQ539" s="170">
        <f t="shared" si="296"/>
        <v>0</v>
      </c>
      <c r="AR539" s="170">
        <f t="shared" si="296"/>
        <v>0</v>
      </c>
      <c r="AS539" s="170">
        <f t="shared" si="296"/>
        <v>0</v>
      </c>
      <c r="AT539" s="170">
        <f t="shared" si="296"/>
        <v>0</v>
      </c>
      <c r="AU539" s="170">
        <f t="shared" si="296"/>
        <v>0</v>
      </c>
      <c r="AV539" s="170">
        <f t="shared" si="296"/>
        <v>0</v>
      </c>
      <c r="AW539" s="170">
        <f t="shared" si="296"/>
        <v>0</v>
      </c>
      <c r="AX539" s="170">
        <f t="shared" si="296"/>
        <v>0</v>
      </c>
      <c r="AY539" s="170">
        <f t="shared" si="296"/>
        <v>0</v>
      </c>
      <c r="AZ539" s="170">
        <f t="shared" si="296"/>
        <v>0</v>
      </c>
      <c r="BA539" s="170">
        <f t="shared" si="296"/>
        <v>0</v>
      </c>
      <c r="BB539" s="170">
        <f t="shared" si="296"/>
        <v>0</v>
      </c>
      <c r="BC539" s="170">
        <f t="shared" si="295"/>
        <v>0</v>
      </c>
      <c r="BD539" s="170">
        <f t="shared" si="295"/>
        <v>0</v>
      </c>
      <c r="BE539" s="170">
        <f t="shared" si="295"/>
        <v>0</v>
      </c>
      <c r="BF539" s="170">
        <f t="shared" si="295"/>
        <v>0</v>
      </c>
      <c r="BG539" s="170">
        <f t="shared" si="295"/>
        <v>0</v>
      </c>
      <c r="BH539" s="170">
        <f t="shared" si="295"/>
        <v>0</v>
      </c>
      <c r="BI539" s="170">
        <f t="shared" si="295"/>
        <v>0</v>
      </c>
      <c r="BJ539" s="170">
        <f t="shared" si="295"/>
        <v>0</v>
      </c>
      <c r="BK539" s="170">
        <f t="shared" si="295"/>
        <v>0</v>
      </c>
      <c r="BL539" s="170">
        <f t="shared" si="295"/>
        <v>0</v>
      </c>
      <c r="BM539" s="170">
        <f t="shared" si="295"/>
        <v>0</v>
      </c>
      <c r="BN539" s="170">
        <f t="shared" si="295"/>
        <v>0</v>
      </c>
      <c r="BO539" s="170">
        <f t="shared" si="295"/>
        <v>0</v>
      </c>
      <c r="BP539" s="170">
        <f t="shared" si="295"/>
        <v>0</v>
      </c>
      <c r="BQ539" s="170">
        <f t="shared" si="295"/>
        <v>0</v>
      </c>
      <c r="BR539" s="170">
        <f t="shared" si="295"/>
        <v>0</v>
      </c>
      <c r="BS539" s="170">
        <f t="shared" si="295"/>
        <v>0</v>
      </c>
      <c r="BT539" s="170">
        <f t="shared" si="295"/>
        <v>0</v>
      </c>
      <c r="BU539" s="170">
        <f t="shared" si="295"/>
        <v>0</v>
      </c>
      <c r="BV539" s="170">
        <f t="shared" si="295"/>
        <v>0</v>
      </c>
      <c r="BW539" s="170">
        <f t="shared" si="295"/>
        <v>0</v>
      </c>
      <c r="BX539" s="170">
        <f t="shared" si="295"/>
        <v>0</v>
      </c>
      <c r="BY539" s="170">
        <f t="shared" si="295"/>
        <v>0</v>
      </c>
      <c r="BZ539" s="170">
        <f t="shared" si="295"/>
        <v>0</v>
      </c>
      <c r="CA539" s="170">
        <f t="shared" si="295"/>
        <v>0</v>
      </c>
      <c r="CB539" s="170">
        <f t="shared" si="294"/>
        <v>0</v>
      </c>
      <c r="CC539" s="170">
        <f t="shared" si="294"/>
        <v>0</v>
      </c>
      <c r="CD539" s="170">
        <f t="shared" si="294"/>
        <v>0</v>
      </c>
      <c r="CE539" s="170">
        <f t="shared" si="294"/>
        <v>0</v>
      </c>
      <c r="CF539" s="170">
        <f t="shared" si="294"/>
        <v>0</v>
      </c>
      <c r="CG539" s="170">
        <f t="shared" si="296"/>
        <v>0</v>
      </c>
    </row>
    <row r="540" spans="1:85" ht="14.1" hidden="1" customHeight="1" x14ac:dyDescent="0.2">
      <c r="A540" s="156">
        <f t="shared" si="289"/>
        <v>486</v>
      </c>
      <c r="B540" s="157"/>
      <c r="C540" s="158" t="str">
        <f t="shared" si="297"/>
        <v>ו.</v>
      </c>
      <c r="D540" s="159" t="str">
        <f t="shared" si="297"/>
        <v>זכויות במקרקעין</v>
      </c>
      <c r="E540" s="159"/>
      <c r="F540" s="159"/>
      <c r="G540" s="159"/>
      <c r="H540" s="159"/>
      <c r="I540" s="160"/>
      <c r="J540" s="170">
        <f>IF(J519=0,0,J519/J$502)</f>
        <v>7.0030251291889351E-3</v>
      </c>
      <c r="K540" s="170">
        <f>IF(K519=0,0,K519/K$502)</f>
        <v>0</v>
      </c>
      <c r="L540" s="170">
        <f t="shared" ref="L540:CG541" si="298">IF(L519=0,0,L519/L$502)</f>
        <v>0</v>
      </c>
      <c r="M540" s="170">
        <f t="shared" si="298"/>
        <v>4.6163597529889265E-2</v>
      </c>
      <c r="N540" s="170">
        <f t="shared" si="298"/>
        <v>0</v>
      </c>
      <c r="O540" s="170">
        <f t="shared" si="298"/>
        <v>0</v>
      </c>
      <c r="P540" s="170">
        <f t="shared" si="298"/>
        <v>0</v>
      </c>
      <c r="Q540" s="170">
        <f t="shared" si="298"/>
        <v>1.8459538597876773E-2</v>
      </c>
      <c r="R540" s="170">
        <f t="shared" si="298"/>
        <v>0</v>
      </c>
      <c r="S540" s="170">
        <f t="shared" si="298"/>
        <v>0</v>
      </c>
      <c r="T540" s="170">
        <f t="shared" si="298"/>
        <v>0</v>
      </c>
      <c r="U540" s="170">
        <f t="shared" si="298"/>
        <v>0</v>
      </c>
      <c r="V540" s="170">
        <f t="shared" si="298"/>
        <v>0</v>
      </c>
      <c r="W540" s="170">
        <f t="shared" si="298"/>
        <v>0</v>
      </c>
      <c r="X540" s="170">
        <f t="shared" si="298"/>
        <v>0</v>
      </c>
      <c r="Y540" s="170">
        <f t="shared" si="298"/>
        <v>0</v>
      </c>
      <c r="Z540" s="170">
        <f t="shared" si="298"/>
        <v>0</v>
      </c>
      <c r="AA540" s="170">
        <f t="shared" si="298"/>
        <v>0</v>
      </c>
      <c r="AB540" s="170">
        <f t="shared" si="298"/>
        <v>0</v>
      </c>
      <c r="AC540" s="170">
        <f t="shared" si="298"/>
        <v>0</v>
      </c>
      <c r="AD540" s="170">
        <f t="shared" si="298"/>
        <v>0</v>
      </c>
      <c r="AE540" s="170">
        <f t="shared" si="298"/>
        <v>0</v>
      </c>
      <c r="AF540" s="170">
        <f t="shared" si="298"/>
        <v>0</v>
      </c>
      <c r="AG540" s="170">
        <f t="shared" si="298"/>
        <v>0</v>
      </c>
      <c r="AH540" s="170">
        <f t="shared" si="298"/>
        <v>0</v>
      </c>
      <c r="AI540" s="170">
        <f t="shared" si="298"/>
        <v>0</v>
      </c>
      <c r="AJ540" s="170">
        <f t="shared" si="298"/>
        <v>0</v>
      </c>
      <c r="AK540" s="170">
        <f t="shared" si="298"/>
        <v>0</v>
      </c>
      <c r="AL540" s="170">
        <f t="shared" si="298"/>
        <v>0</v>
      </c>
      <c r="AM540" s="170">
        <f t="shared" si="298"/>
        <v>0</v>
      </c>
      <c r="AN540" s="170">
        <f t="shared" si="298"/>
        <v>0</v>
      </c>
      <c r="AO540" s="170">
        <f t="shared" si="298"/>
        <v>0</v>
      </c>
      <c r="AP540" s="170">
        <f t="shared" si="298"/>
        <v>0</v>
      </c>
      <c r="AQ540" s="170">
        <f t="shared" si="298"/>
        <v>0</v>
      </c>
      <c r="AR540" s="170">
        <f t="shared" si="298"/>
        <v>0</v>
      </c>
      <c r="AS540" s="170">
        <f t="shared" si="298"/>
        <v>0</v>
      </c>
      <c r="AT540" s="170">
        <f t="shared" si="298"/>
        <v>0</v>
      </c>
      <c r="AU540" s="170">
        <f t="shared" si="298"/>
        <v>0</v>
      </c>
      <c r="AV540" s="170">
        <f t="shared" si="298"/>
        <v>0</v>
      </c>
      <c r="AW540" s="170">
        <f t="shared" si="298"/>
        <v>0</v>
      </c>
      <c r="AX540" s="170">
        <f t="shared" si="298"/>
        <v>0</v>
      </c>
      <c r="AY540" s="170">
        <f t="shared" si="298"/>
        <v>0</v>
      </c>
      <c r="AZ540" s="170">
        <f t="shared" si="298"/>
        <v>0</v>
      </c>
      <c r="BA540" s="170">
        <f t="shared" si="298"/>
        <v>0</v>
      </c>
      <c r="BB540" s="170">
        <f t="shared" si="298"/>
        <v>0</v>
      </c>
      <c r="BC540" s="170">
        <f t="shared" si="295"/>
        <v>0</v>
      </c>
      <c r="BD540" s="170">
        <f t="shared" si="295"/>
        <v>0</v>
      </c>
      <c r="BE540" s="170">
        <f t="shared" si="295"/>
        <v>0</v>
      </c>
      <c r="BF540" s="170">
        <f t="shared" si="295"/>
        <v>0</v>
      </c>
      <c r="BG540" s="170">
        <f t="shared" si="295"/>
        <v>0</v>
      </c>
      <c r="BH540" s="170">
        <f t="shared" si="295"/>
        <v>0</v>
      </c>
      <c r="BI540" s="170">
        <f t="shared" si="295"/>
        <v>0</v>
      </c>
      <c r="BJ540" s="170">
        <f t="shared" si="295"/>
        <v>0</v>
      </c>
      <c r="BK540" s="170">
        <f t="shared" si="295"/>
        <v>0</v>
      </c>
      <c r="BL540" s="170">
        <f t="shared" si="295"/>
        <v>0</v>
      </c>
      <c r="BM540" s="170">
        <f t="shared" si="295"/>
        <v>0</v>
      </c>
      <c r="BN540" s="170">
        <f t="shared" si="295"/>
        <v>0</v>
      </c>
      <c r="BO540" s="170">
        <f t="shared" si="295"/>
        <v>0</v>
      </c>
      <c r="BP540" s="170">
        <f t="shared" si="295"/>
        <v>0</v>
      </c>
      <c r="BQ540" s="170">
        <f t="shared" si="295"/>
        <v>0</v>
      </c>
      <c r="BR540" s="170">
        <f t="shared" si="295"/>
        <v>0</v>
      </c>
      <c r="BS540" s="170">
        <f t="shared" si="295"/>
        <v>0</v>
      </c>
      <c r="BT540" s="170">
        <f t="shared" si="295"/>
        <v>0</v>
      </c>
      <c r="BU540" s="170">
        <f t="shared" si="295"/>
        <v>0</v>
      </c>
      <c r="BV540" s="170">
        <f t="shared" si="295"/>
        <v>0</v>
      </c>
      <c r="BW540" s="170">
        <f t="shared" si="295"/>
        <v>0</v>
      </c>
      <c r="BX540" s="170">
        <f t="shared" si="295"/>
        <v>0</v>
      </c>
      <c r="BY540" s="170">
        <f t="shared" si="295"/>
        <v>0</v>
      </c>
      <c r="BZ540" s="170">
        <f t="shared" si="295"/>
        <v>0</v>
      </c>
      <c r="CA540" s="170">
        <f t="shared" si="295"/>
        <v>0</v>
      </c>
      <c r="CB540" s="170">
        <f t="shared" si="294"/>
        <v>0</v>
      </c>
      <c r="CC540" s="170">
        <f t="shared" si="294"/>
        <v>0</v>
      </c>
      <c r="CD540" s="170">
        <f t="shared" si="294"/>
        <v>0</v>
      </c>
      <c r="CE540" s="170">
        <f t="shared" si="294"/>
        <v>0</v>
      </c>
      <c r="CF540" s="170">
        <f t="shared" si="294"/>
        <v>0</v>
      </c>
      <c r="CG540" s="170">
        <f t="shared" si="298"/>
        <v>0</v>
      </c>
    </row>
    <row r="541" spans="1:85" ht="14.1" hidden="1" customHeight="1" x14ac:dyDescent="0.2">
      <c r="A541" s="162">
        <f t="shared" si="289"/>
        <v>494</v>
      </c>
      <c r="B541" s="163"/>
      <c r="C541" s="164" t="str">
        <f t="shared" si="297"/>
        <v>ז.</v>
      </c>
      <c r="D541" s="165" t="str">
        <f t="shared" si="297"/>
        <v>השקעות אחרות</v>
      </c>
      <c r="E541" s="165"/>
      <c r="F541" s="165"/>
      <c r="G541" s="165"/>
      <c r="H541" s="165"/>
      <c r="I541" s="166"/>
      <c r="J541" s="172">
        <f>IF(J520=0,0,J520/J$502)</f>
        <v>0</v>
      </c>
      <c r="K541" s="173">
        <f>IF(K520=0,0,K520/K$502)</f>
        <v>0</v>
      </c>
      <c r="L541" s="173">
        <f t="shared" si="298"/>
        <v>0</v>
      </c>
      <c r="M541" s="173">
        <f t="shared" si="298"/>
        <v>0</v>
      </c>
      <c r="N541" s="173">
        <f t="shared" si="298"/>
        <v>0</v>
      </c>
      <c r="O541" s="173">
        <f t="shared" si="298"/>
        <v>0</v>
      </c>
      <c r="P541" s="173">
        <f t="shared" si="298"/>
        <v>0</v>
      </c>
      <c r="Q541" s="173">
        <f t="shared" si="298"/>
        <v>0</v>
      </c>
      <c r="R541" s="173">
        <f t="shared" si="298"/>
        <v>0</v>
      </c>
      <c r="S541" s="173">
        <f t="shared" si="298"/>
        <v>0</v>
      </c>
      <c r="T541" s="173">
        <f t="shared" si="298"/>
        <v>0</v>
      </c>
      <c r="U541" s="173">
        <f t="shared" si="298"/>
        <v>0</v>
      </c>
      <c r="V541" s="173">
        <f t="shared" si="298"/>
        <v>0</v>
      </c>
      <c r="W541" s="173">
        <f t="shared" si="298"/>
        <v>0</v>
      </c>
      <c r="X541" s="173">
        <f t="shared" si="298"/>
        <v>0</v>
      </c>
      <c r="Y541" s="173">
        <f t="shared" si="298"/>
        <v>0</v>
      </c>
      <c r="Z541" s="173">
        <f t="shared" si="298"/>
        <v>0</v>
      </c>
      <c r="AA541" s="173">
        <f t="shared" si="298"/>
        <v>0</v>
      </c>
      <c r="AB541" s="173">
        <f t="shared" si="298"/>
        <v>0</v>
      </c>
      <c r="AC541" s="173">
        <f t="shared" si="298"/>
        <v>0</v>
      </c>
      <c r="AD541" s="173">
        <f t="shared" si="298"/>
        <v>0</v>
      </c>
      <c r="AE541" s="173">
        <f t="shared" si="298"/>
        <v>0</v>
      </c>
      <c r="AF541" s="173">
        <f t="shared" si="298"/>
        <v>0</v>
      </c>
      <c r="AG541" s="173">
        <f t="shared" si="298"/>
        <v>0</v>
      </c>
      <c r="AH541" s="173">
        <f t="shared" si="298"/>
        <v>0</v>
      </c>
      <c r="AI541" s="173">
        <f t="shared" si="298"/>
        <v>0</v>
      </c>
      <c r="AJ541" s="173">
        <f t="shared" si="298"/>
        <v>0</v>
      </c>
      <c r="AK541" s="173">
        <f t="shared" si="298"/>
        <v>0</v>
      </c>
      <c r="AL541" s="173">
        <f t="shared" si="298"/>
        <v>0</v>
      </c>
      <c r="AM541" s="173">
        <f t="shared" si="298"/>
        <v>0</v>
      </c>
      <c r="AN541" s="173">
        <f t="shared" si="298"/>
        <v>0</v>
      </c>
      <c r="AO541" s="173">
        <f t="shared" si="298"/>
        <v>0</v>
      </c>
      <c r="AP541" s="173">
        <f t="shared" si="298"/>
        <v>0</v>
      </c>
      <c r="AQ541" s="173">
        <f t="shared" si="298"/>
        <v>0</v>
      </c>
      <c r="AR541" s="173">
        <f t="shared" si="298"/>
        <v>0</v>
      </c>
      <c r="AS541" s="173">
        <f t="shared" si="298"/>
        <v>0</v>
      </c>
      <c r="AT541" s="173">
        <f t="shared" si="298"/>
        <v>0</v>
      </c>
      <c r="AU541" s="173">
        <f t="shared" si="298"/>
        <v>0</v>
      </c>
      <c r="AV541" s="173">
        <f t="shared" si="298"/>
        <v>0</v>
      </c>
      <c r="AW541" s="173">
        <f t="shared" si="298"/>
        <v>0</v>
      </c>
      <c r="AX541" s="173">
        <f t="shared" si="298"/>
        <v>0</v>
      </c>
      <c r="AY541" s="173">
        <f t="shared" si="298"/>
        <v>0</v>
      </c>
      <c r="AZ541" s="173">
        <f t="shared" si="298"/>
        <v>0</v>
      </c>
      <c r="BA541" s="173">
        <f t="shared" si="298"/>
        <v>0</v>
      </c>
      <c r="BB541" s="173">
        <f t="shared" si="298"/>
        <v>0</v>
      </c>
      <c r="BC541" s="173">
        <f t="shared" si="295"/>
        <v>0</v>
      </c>
      <c r="BD541" s="173">
        <f t="shared" si="295"/>
        <v>0</v>
      </c>
      <c r="BE541" s="173">
        <f t="shared" si="295"/>
        <v>0</v>
      </c>
      <c r="BF541" s="173">
        <f t="shared" si="295"/>
        <v>0</v>
      </c>
      <c r="BG541" s="173">
        <f t="shared" si="295"/>
        <v>0</v>
      </c>
      <c r="BH541" s="173">
        <f t="shared" si="295"/>
        <v>0</v>
      </c>
      <c r="BI541" s="173">
        <f t="shared" si="295"/>
        <v>0</v>
      </c>
      <c r="BJ541" s="173">
        <f t="shared" si="295"/>
        <v>0</v>
      </c>
      <c r="BK541" s="173">
        <f t="shared" si="295"/>
        <v>0</v>
      </c>
      <c r="BL541" s="173">
        <f t="shared" si="295"/>
        <v>0</v>
      </c>
      <c r="BM541" s="173">
        <f t="shared" si="295"/>
        <v>0</v>
      </c>
      <c r="BN541" s="173">
        <f t="shared" si="295"/>
        <v>0</v>
      </c>
      <c r="BO541" s="173">
        <f t="shared" si="295"/>
        <v>0</v>
      </c>
      <c r="BP541" s="173">
        <f t="shared" si="295"/>
        <v>0</v>
      </c>
      <c r="BQ541" s="173">
        <f t="shared" si="295"/>
        <v>0</v>
      </c>
      <c r="BR541" s="173">
        <f t="shared" si="295"/>
        <v>0</v>
      </c>
      <c r="BS541" s="173">
        <f t="shared" si="295"/>
        <v>0</v>
      </c>
      <c r="BT541" s="173">
        <f t="shared" si="295"/>
        <v>0</v>
      </c>
      <c r="BU541" s="173">
        <f t="shared" si="295"/>
        <v>0</v>
      </c>
      <c r="BV541" s="173">
        <f t="shared" si="295"/>
        <v>0</v>
      </c>
      <c r="BW541" s="173">
        <f t="shared" si="295"/>
        <v>0</v>
      </c>
      <c r="BX541" s="173">
        <f t="shared" si="295"/>
        <v>0</v>
      </c>
      <c r="BY541" s="173">
        <f t="shared" si="295"/>
        <v>0</v>
      </c>
      <c r="BZ541" s="173">
        <f t="shared" si="295"/>
        <v>0</v>
      </c>
      <c r="CA541" s="173">
        <f t="shared" si="295"/>
        <v>0</v>
      </c>
      <c r="CB541" s="173">
        <f t="shared" si="294"/>
        <v>0</v>
      </c>
      <c r="CC541" s="173">
        <f t="shared" si="294"/>
        <v>0</v>
      </c>
      <c r="CD541" s="173">
        <f t="shared" si="294"/>
        <v>0</v>
      </c>
      <c r="CE541" s="173">
        <f t="shared" si="294"/>
        <v>0</v>
      </c>
      <c r="CF541" s="173">
        <f t="shared" si="294"/>
        <v>0</v>
      </c>
      <c r="CG541" s="173">
        <f t="shared" si="298"/>
        <v>0</v>
      </c>
    </row>
    <row r="542" spans="1:85" ht="14.1" hidden="1" customHeight="1" x14ac:dyDescent="0.2">
      <c r="J542" s="43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6"/>
      <c r="AG542" s="176"/>
      <c r="AH542" s="176"/>
      <c r="AI542" s="176"/>
      <c r="AJ542" s="176"/>
      <c r="AK542" s="176"/>
      <c r="AL542" s="176"/>
      <c r="AM542" s="176"/>
      <c r="AN542" s="176"/>
      <c r="AO542" s="176"/>
      <c r="AP542" s="176"/>
      <c r="AQ542" s="176"/>
      <c r="AR542" s="176"/>
      <c r="AS542" s="176"/>
      <c r="AT542" s="176"/>
      <c r="AU542" s="176"/>
      <c r="AV542" s="176"/>
      <c r="AW542" s="176"/>
      <c r="AX542" s="176"/>
      <c r="AY542" s="176"/>
      <c r="AZ542" s="176"/>
      <c r="BA542" s="176"/>
      <c r="BB542" s="176"/>
      <c r="BC542" s="176"/>
      <c r="BD542" s="176"/>
      <c r="BE542" s="176"/>
      <c r="BF542" s="176"/>
      <c r="BG542" s="176"/>
      <c r="BH542" s="176"/>
      <c r="BI542" s="176"/>
      <c r="BJ542" s="176"/>
      <c r="BK542" s="176"/>
      <c r="BL542" s="176"/>
      <c r="BM542" s="176"/>
      <c r="BN542" s="176"/>
      <c r="BO542" s="176"/>
      <c r="BP542" s="176"/>
      <c r="BQ542" s="176"/>
      <c r="BR542" s="176"/>
      <c r="BS542" s="176"/>
      <c r="BT542" s="176"/>
      <c r="BU542" s="176"/>
      <c r="BV542" s="176"/>
      <c r="BW542" s="176"/>
      <c r="BX542" s="176"/>
      <c r="BY542" s="176"/>
      <c r="BZ542" s="176"/>
      <c r="CA542" s="176"/>
      <c r="CB542" s="176"/>
      <c r="CC542" s="176"/>
      <c r="CD542" s="176"/>
      <c r="CE542" s="176"/>
      <c r="CF542" s="176"/>
      <c r="CG542" s="176"/>
    </row>
    <row r="543" spans="1:85" ht="14.1" customHeight="1" x14ac:dyDescent="0.2">
      <c r="J543" s="43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76"/>
      <c r="AJ543" s="176"/>
      <c r="AK543" s="176"/>
      <c r="AL543" s="176"/>
      <c r="AM543" s="176"/>
      <c r="AN543" s="176"/>
      <c r="AO543" s="176"/>
      <c r="AP543" s="176"/>
      <c r="AQ543" s="176"/>
      <c r="AR543" s="176"/>
      <c r="AS543" s="176"/>
      <c r="AT543" s="176"/>
      <c r="AU543" s="176"/>
      <c r="AV543" s="176"/>
      <c r="AW543" s="176"/>
      <c r="AX543" s="176"/>
      <c r="AY543" s="176"/>
      <c r="AZ543" s="176"/>
      <c r="BA543" s="176"/>
      <c r="BB543" s="176"/>
      <c r="BC543" s="176"/>
      <c r="BD543" s="176"/>
      <c r="BE543" s="176"/>
      <c r="BF543" s="176"/>
      <c r="BG543" s="176"/>
      <c r="BH543" s="176"/>
      <c r="BI543" s="176"/>
      <c r="BJ543" s="176"/>
      <c r="BK543" s="176"/>
      <c r="BL543" s="176"/>
      <c r="BM543" s="176"/>
      <c r="BN543" s="176"/>
      <c r="BO543" s="176"/>
      <c r="BP543" s="176"/>
      <c r="BQ543" s="176"/>
      <c r="BR543" s="176"/>
      <c r="BS543" s="176"/>
      <c r="BT543" s="176"/>
      <c r="BU543" s="176"/>
      <c r="BV543" s="176"/>
      <c r="BW543" s="176"/>
      <c r="BX543" s="176"/>
      <c r="BY543" s="176"/>
      <c r="BZ543" s="176"/>
      <c r="CA543" s="176"/>
      <c r="CB543" s="176"/>
      <c r="CC543" s="176"/>
      <c r="CD543" s="176"/>
      <c r="CE543" s="176"/>
      <c r="CF543" s="176"/>
      <c r="CG543" s="176"/>
    </row>
    <row r="544" spans="1:85" ht="14.1" customHeight="1" x14ac:dyDescent="0.2">
      <c r="J544" s="43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6"/>
      <c r="AG544" s="176"/>
      <c r="AH544" s="176"/>
      <c r="AI544" s="176"/>
      <c r="AJ544" s="176"/>
      <c r="AK544" s="176"/>
      <c r="AL544" s="176"/>
      <c r="AM544" s="176"/>
      <c r="AN544" s="176"/>
      <c r="AO544" s="176"/>
      <c r="AP544" s="176"/>
      <c r="AQ544" s="176"/>
      <c r="AR544" s="176"/>
      <c r="AS544" s="176"/>
      <c r="AT544" s="176"/>
      <c r="AU544" s="176"/>
      <c r="AV544" s="176"/>
      <c r="AW544" s="176"/>
      <c r="AX544" s="176"/>
      <c r="AY544" s="176"/>
      <c r="AZ544" s="176"/>
      <c r="BA544" s="176"/>
      <c r="BB544" s="176"/>
      <c r="BC544" s="176"/>
      <c r="BD544" s="176"/>
      <c r="BE544" s="176"/>
      <c r="BF544" s="176"/>
      <c r="BG544" s="176"/>
      <c r="BH544" s="176"/>
      <c r="BI544" s="176"/>
      <c r="BJ544" s="176"/>
      <c r="BK544" s="176"/>
      <c r="BL544" s="17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6"/>
      <c r="BW544" s="176"/>
      <c r="BX544" s="176"/>
      <c r="BY544" s="176"/>
      <c r="BZ544" s="176"/>
      <c r="CA544" s="176"/>
      <c r="CB544" s="176"/>
      <c r="CC544" s="176"/>
      <c r="CD544" s="176"/>
      <c r="CE544" s="176"/>
      <c r="CF544" s="176"/>
      <c r="CG544" s="176"/>
    </row>
    <row r="545" spans="10:85" ht="14.1" customHeight="1" x14ac:dyDescent="0.2">
      <c r="J545" s="43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  <c r="AX545" s="176"/>
      <c r="AY545" s="176"/>
      <c r="AZ545" s="176"/>
      <c r="BA545" s="176"/>
      <c r="BB545" s="176"/>
      <c r="BC545" s="176"/>
      <c r="BD545" s="176"/>
      <c r="BE545" s="176"/>
      <c r="BF545" s="176"/>
      <c r="BG545" s="176"/>
      <c r="BH545" s="176"/>
      <c r="BI545" s="176"/>
      <c r="BJ545" s="176"/>
      <c r="BK545" s="176"/>
      <c r="BL545" s="17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6"/>
      <c r="BW545" s="176"/>
      <c r="BX545" s="176"/>
      <c r="BY545" s="176"/>
      <c r="BZ545" s="176"/>
      <c r="CA545" s="176"/>
      <c r="CB545" s="176"/>
      <c r="CC545" s="176"/>
      <c r="CD545" s="176"/>
      <c r="CE545" s="176"/>
      <c r="CF545" s="176"/>
      <c r="CG545" s="176"/>
    </row>
    <row r="546" spans="10:85" ht="14.1" customHeight="1" x14ac:dyDescent="0.2">
      <c r="J546" s="43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6"/>
      <c r="AT546" s="176"/>
      <c r="AU546" s="176"/>
      <c r="AV546" s="176"/>
      <c r="AW546" s="176"/>
      <c r="AX546" s="176"/>
      <c r="AY546" s="176"/>
      <c r="AZ546" s="176"/>
      <c r="BA546" s="176"/>
      <c r="BB546" s="176"/>
      <c r="BC546" s="176"/>
      <c r="BD546" s="176"/>
      <c r="BE546" s="176"/>
      <c r="BF546" s="176"/>
      <c r="BG546" s="176"/>
      <c r="BH546" s="176"/>
      <c r="BI546" s="176"/>
      <c r="BJ546" s="176"/>
      <c r="BK546" s="176"/>
      <c r="BL546" s="176"/>
      <c r="BM546" s="176"/>
      <c r="BN546" s="176"/>
      <c r="BO546" s="176"/>
      <c r="BP546" s="176"/>
      <c r="BQ546" s="176"/>
      <c r="BR546" s="176"/>
      <c r="BS546" s="176"/>
      <c r="BT546" s="176"/>
      <c r="BU546" s="176"/>
      <c r="BV546" s="176"/>
      <c r="BW546" s="176"/>
      <c r="BX546" s="176"/>
      <c r="BY546" s="176"/>
      <c r="BZ546" s="176"/>
      <c r="CA546" s="176"/>
      <c r="CB546" s="176"/>
      <c r="CC546" s="176"/>
      <c r="CD546" s="176"/>
      <c r="CE546" s="176"/>
      <c r="CF546" s="176"/>
      <c r="CG546" s="176"/>
    </row>
    <row r="547" spans="10:85" ht="14.1" customHeight="1" x14ac:dyDescent="0.2">
      <c r="J547" s="43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6"/>
      <c r="AT547" s="176"/>
      <c r="AU547" s="176"/>
      <c r="AV547" s="176"/>
      <c r="AW547" s="176"/>
      <c r="AX547" s="176"/>
      <c r="AY547" s="176"/>
      <c r="AZ547" s="176"/>
      <c r="BA547" s="176"/>
      <c r="BB547" s="176"/>
      <c r="BC547" s="176"/>
      <c r="BD547" s="176"/>
      <c r="BE547" s="176"/>
      <c r="BF547" s="176"/>
      <c r="BG547" s="176"/>
      <c r="BH547" s="176"/>
      <c r="BI547" s="176"/>
      <c r="BJ547" s="176"/>
      <c r="BK547" s="176"/>
      <c r="BL547" s="176"/>
      <c r="BM547" s="176"/>
      <c r="BN547" s="176"/>
      <c r="BO547" s="176"/>
      <c r="BP547" s="176"/>
      <c r="BQ547" s="176"/>
      <c r="BR547" s="176"/>
      <c r="BS547" s="176"/>
      <c r="BT547" s="176"/>
      <c r="BU547" s="176"/>
      <c r="BV547" s="176"/>
      <c r="BW547" s="176"/>
      <c r="BX547" s="176"/>
      <c r="BY547" s="176"/>
      <c r="BZ547" s="176"/>
      <c r="CA547" s="176"/>
      <c r="CB547" s="176"/>
      <c r="CC547" s="176"/>
      <c r="CD547" s="176"/>
      <c r="CE547" s="176"/>
      <c r="CF547" s="176"/>
      <c r="CG547" s="176"/>
    </row>
    <row r="548" spans="10:85" ht="14.1" customHeight="1" x14ac:dyDescent="0.2">
      <c r="J548" s="43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6"/>
      <c r="AT548" s="176"/>
      <c r="AU548" s="176"/>
      <c r="AV548" s="176"/>
      <c r="AW548" s="176"/>
      <c r="AX548" s="176"/>
      <c r="AY548" s="176"/>
      <c r="AZ548" s="176"/>
      <c r="BA548" s="176"/>
      <c r="BB548" s="176"/>
      <c r="BC548" s="176"/>
      <c r="BD548" s="176"/>
      <c r="BE548" s="176"/>
      <c r="BF548" s="176"/>
      <c r="BG548" s="176"/>
      <c r="BH548" s="176"/>
      <c r="BI548" s="176"/>
      <c r="BJ548" s="176"/>
      <c r="BK548" s="176"/>
      <c r="BL548" s="176"/>
      <c r="BM548" s="176"/>
      <c r="BN548" s="176"/>
      <c r="BO548" s="176"/>
      <c r="BP548" s="176"/>
      <c r="BQ548" s="176"/>
      <c r="BR548" s="176"/>
      <c r="BS548" s="176"/>
      <c r="BT548" s="176"/>
      <c r="BU548" s="176"/>
      <c r="BV548" s="176"/>
      <c r="BW548" s="176"/>
      <c r="BX548" s="176"/>
      <c r="BY548" s="176"/>
      <c r="BZ548" s="176"/>
      <c r="CA548" s="176"/>
      <c r="CB548" s="176"/>
      <c r="CC548" s="176"/>
      <c r="CD548" s="176"/>
      <c r="CE548" s="176"/>
      <c r="CF548" s="176"/>
      <c r="CG548" s="176"/>
    </row>
    <row r="549" spans="10:85" ht="14.1" customHeight="1" x14ac:dyDescent="0.2">
      <c r="J549" s="43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6"/>
      <c r="AT549" s="176"/>
      <c r="AU549" s="176"/>
      <c r="AV549" s="176"/>
      <c r="AW549" s="176"/>
      <c r="AX549" s="176"/>
      <c r="AY549" s="176"/>
      <c r="AZ549" s="176"/>
      <c r="BA549" s="176"/>
      <c r="BB549" s="176"/>
      <c r="BC549" s="176"/>
      <c r="BD549" s="176"/>
      <c r="BE549" s="176"/>
      <c r="BF549" s="176"/>
      <c r="BG549" s="176"/>
      <c r="BH549" s="176"/>
      <c r="BI549" s="176"/>
      <c r="BJ549" s="176"/>
      <c r="BK549" s="176"/>
      <c r="BL549" s="176"/>
      <c r="BM549" s="176"/>
      <c r="BN549" s="176"/>
      <c r="BO549" s="176"/>
      <c r="BP549" s="176"/>
      <c r="BQ549" s="176"/>
      <c r="BR549" s="176"/>
      <c r="BS549" s="176"/>
      <c r="BT549" s="176"/>
      <c r="BU549" s="176"/>
      <c r="BV549" s="176"/>
      <c r="BW549" s="176"/>
      <c r="BX549" s="176"/>
      <c r="BY549" s="176"/>
      <c r="BZ549" s="176"/>
      <c r="CA549" s="176"/>
      <c r="CB549" s="176"/>
      <c r="CC549" s="176"/>
      <c r="CD549" s="176"/>
      <c r="CE549" s="176"/>
      <c r="CF549" s="176"/>
      <c r="CG549" s="176"/>
    </row>
    <row r="550" spans="10:85" ht="14.1" customHeight="1" x14ac:dyDescent="0.2">
      <c r="J550" s="43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6"/>
      <c r="AT550" s="176"/>
      <c r="AU550" s="176"/>
      <c r="AV550" s="176"/>
      <c r="AW550" s="176"/>
      <c r="AX550" s="176"/>
      <c r="AY550" s="176"/>
      <c r="AZ550" s="176"/>
      <c r="BA550" s="176"/>
      <c r="BB550" s="176"/>
      <c r="BC550" s="176"/>
      <c r="BD550" s="176"/>
      <c r="BE550" s="176"/>
      <c r="BF550" s="176"/>
      <c r="BG550" s="176"/>
      <c r="BH550" s="176"/>
      <c r="BI550" s="176"/>
      <c r="BJ550" s="176"/>
      <c r="BK550" s="176"/>
      <c r="BL550" s="176"/>
      <c r="BM550" s="176"/>
      <c r="BN550" s="176"/>
      <c r="BO550" s="176"/>
      <c r="BP550" s="176"/>
      <c r="BQ550" s="176"/>
      <c r="BR550" s="176"/>
      <c r="BS550" s="176"/>
      <c r="BT550" s="176"/>
      <c r="BU550" s="176"/>
      <c r="BV550" s="176"/>
      <c r="BW550" s="176"/>
      <c r="BX550" s="176"/>
      <c r="BY550" s="176"/>
      <c r="BZ550" s="176"/>
      <c r="CA550" s="176"/>
      <c r="CB550" s="176"/>
      <c r="CC550" s="176"/>
      <c r="CD550" s="176"/>
      <c r="CE550" s="176"/>
      <c r="CF550" s="176"/>
      <c r="CG550" s="176"/>
    </row>
    <row r="551" spans="10:85" ht="14.1" customHeight="1" x14ac:dyDescent="0.2">
      <c r="J551" s="43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76"/>
      <c r="AT551" s="176"/>
      <c r="AU551" s="176"/>
      <c r="AV551" s="176"/>
      <c r="AW551" s="176"/>
      <c r="AX551" s="176"/>
      <c r="AY551" s="176"/>
      <c r="AZ551" s="176"/>
      <c r="BA551" s="176"/>
      <c r="BB551" s="176"/>
      <c r="BC551" s="176"/>
      <c r="BD551" s="176"/>
      <c r="BE551" s="176"/>
      <c r="BF551" s="176"/>
      <c r="BG551" s="176"/>
      <c r="BH551" s="176"/>
      <c r="BI551" s="176"/>
      <c r="BJ551" s="176"/>
      <c r="BK551" s="176"/>
      <c r="BL551" s="176"/>
      <c r="BM551" s="176"/>
      <c r="BN551" s="176"/>
      <c r="BO551" s="176"/>
      <c r="BP551" s="176"/>
      <c r="BQ551" s="176"/>
      <c r="BR551" s="176"/>
      <c r="BS551" s="176"/>
      <c r="BT551" s="176"/>
      <c r="BU551" s="176"/>
      <c r="BV551" s="176"/>
      <c r="BW551" s="176"/>
      <c r="BX551" s="176"/>
      <c r="BY551" s="176"/>
      <c r="BZ551" s="176"/>
      <c r="CA551" s="176"/>
      <c r="CB551" s="176"/>
      <c r="CC551" s="176"/>
      <c r="CD551" s="176"/>
      <c r="CE551" s="176"/>
      <c r="CF551" s="176"/>
      <c r="CG551" s="176"/>
    </row>
    <row r="552" spans="10:85" ht="14.1" customHeight="1" x14ac:dyDescent="0.2">
      <c r="J552" s="43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76"/>
      <c r="AT552" s="176"/>
      <c r="AU552" s="176"/>
      <c r="AV552" s="176"/>
      <c r="AW552" s="176"/>
      <c r="AX552" s="176"/>
      <c r="AY552" s="176"/>
      <c r="AZ552" s="176"/>
      <c r="BA552" s="176"/>
      <c r="BB552" s="176"/>
      <c r="BC552" s="176"/>
      <c r="BD552" s="176"/>
      <c r="BE552" s="176"/>
      <c r="BF552" s="176"/>
      <c r="BG552" s="176"/>
      <c r="BH552" s="176"/>
      <c r="BI552" s="176"/>
      <c r="BJ552" s="176"/>
      <c r="BK552" s="176"/>
      <c r="BL552" s="176"/>
      <c r="BM552" s="176"/>
      <c r="BN552" s="176"/>
      <c r="BO552" s="176"/>
      <c r="BP552" s="176"/>
      <c r="BQ552" s="176"/>
      <c r="BR552" s="176"/>
      <c r="BS552" s="176"/>
      <c r="BT552" s="176"/>
      <c r="BU552" s="176"/>
      <c r="BV552" s="176"/>
      <c r="BW552" s="176"/>
      <c r="BX552" s="176"/>
      <c r="BY552" s="176"/>
      <c r="BZ552" s="176"/>
      <c r="CA552" s="176"/>
      <c r="CB552" s="176"/>
      <c r="CC552" s="176"/>
      <c r="CD552" s="176"/>
      <c r="CE552" s="176"/>
      <c r="CF552" s="176"/>
      <c r="CG552" s="176"/>
    </row>
    <row r="553" spans="10:85" ht="14.1" customHeight="1" x14ac:dyDescent="0.2">
      <c r="J553" s="43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76"/>
      <c r="AT553" s="176"/>
      <c r="AU553" s="176"/>
      <c r="AV553" s="176"/>
      <c r="AW553" s="176"/>
      <c r="AX553" s="176"/>
      <c r="AY553" s="176"/>
      <c r="AZ553" s="176"/>
      <c r="BA553" s="176"/>
      <c r="BB553" s="176"/>
      <c r="BC553" s="176"/>
      <c r="BD553" s="176"/>
      <c r="BE553" s="176"/>
      <c r="BF553" s="176"/>
      <c r="BG553" s="176"/>
      <c r="BH553" s="176"/>
      <c r="BI553" s="176"/>
      <c r="BJ553" s="176"/>
      <c r="BK553" s="176"/>
      <c r="BL553" s="176"/>
      <c r="BM553" s="176"/>
      <c r="BN553" s="176"/>
      <c r="BO553" s="176"/>
      <c r="BP553" s="176"/>
      <c r="BQ553" s="176"/>
      <c r="BR553" s="176"/>
      <c r="BS553" s="176"/>
      <c r="BT553" s="176"/>
      <c r="BU553" s="176"/>
      <c r="BV553" s="176"/>
      <c r="BW553" s="176"/>
      <c r="BX553" s="176"/>
      <c r="BY553" s="176"/>
      <c r="BZ553" s="176"/>
      <c r="CA553" s="176"/>
      <c r="CB553" s="176"/>
      <c r="CC553" s="176"/>
      <c r="CD553" s="176"/>
      <c r="CE553" s="176"/>
      <c r="CF553" s="176"/>
      <c r="CG553" s="176"/>
    </row>
    <row r="554" spans="10:85" ht="14.1" customHeight="1" x14ac:dyDescent="0.2">
      <c r="J554" s="43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6"/>
      <c r="AG554" s="176"/>
      <c r="AH554" s="176"/>
      <c r="AI554" s="176"/>
      <c r="AJ554" s="176"/>
      <c r="AK554" s="176"/>
      <c r="AL554" s="176"/>
      <c r="AM554" s="176"/>
      <c r="AN554" s="176"/>
      <c r="AO554" s="176"/>
      <c r="AP554" s="176"/>
      <c r="AQ554" s="176"/>
      <c r="AR554" s="176"/>
      <c r="AS554" s="176"/>
      <c r="AT554" s="176"/>
      <c r="AU554" s="176"/>
      <c r="AV554" s="176"/>
      <c r="AW554" s="176"/>
      <c r="AX554" s="176"/>
      <c r="AY554" s="176"/>
      <c r="AZ554" s="176"/>
      <c r="BA554" s="176"/>
      <c r="BB554" s="176"/>
      <c r="BC554" s="176"/>
      <c r="BD554" s="176"/>
      <c r="BE554" s="176"/>
      <c r="BF554" s="176"/>
      <c r="BG554" s="176"/>
      <c r="BH554" s="176"/>
      <c r="BI554" s="176"/>
      <c r="BJ554" s="176"/>
      <c r="BK554" s="176"/>
      <c r="BL554" s="176"/>
      <c r="BM554" s="176"/>
      <c r="BN554" s="176"/>
      <c r="BO554" s="176"/>
      <c r="BP554" s="176"/>
      <c r="BQ554" s="176"/>
      <c r="BR554" s="176"/>
      <c r="BS554" s="176"/>
      <c r="BT554" s="176"/>
      <c r="BU554" s="176"/>
      <c r="BV554" s="176"/>
      <c r="BW554" s="176"/>
      <c r="BX554" s="176"/>
      <c r="BY554" s="176"/>
      <c r="BZ554" s="176"/>
      <c r="CA554" s="176"/>
      <c r="CB554" s="176"/>
      <c r="CC554" s="176"/>
      <c r="CD554" s="176"/>
      <c r="CE554" s="176"/>
      <c r="CF554" s="176"/>
      <c r="CG554" s="176"/>
    </row>
    <row r="555" spans="10:85" ht="14.1" customHeight="1" x14ac:dyDescent="0.2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</row>
    <row r="556" spans="10:85" ht="14.1" customHeight="1" x14ac:dyDescent="0.2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</row>
    <row r="557" spans="10:85" ht="14.1" customHeight="1" x14ac:dyDescent="0.2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</row>
    <row r="558" spans="10:85" ht="14.1" customHeight="1" x14ac:dyDescent="0.2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</row>
    <row r="559" spans="10:85" ht="14.1" customHeight="1" x14ac:dyDescent="0.2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</row>
    <row r="560" spans="10:85" ht="14.1" customHeight="1" x14ac:dyDescent="0.2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</row>
    <row r="561" spans="10:85" ht="14.1" customHeight="1" x14ac:dyDescent="0.2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</row>
    <row r="562" spans="10:85" ht="14.1" customHeight="1" x14ac:dyDescent="0.2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</row>
    <row r="563" spans="10:85" ht="14.1" customHeight="1" x14ac:dyDescent="0.2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</row>
    <row r="564" spans="10:85" ht="14.1" customHeight="1" x14ac:dyDescent="0.2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</row>
    <row r="565" spans="10:85" ht="14.1" customHeight="1" x14ac:dyDescent="0.2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</row>
    <row r="566" spans="10:85" ht="14.1" customHeight="1" x14ac:dyDescent="0.2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</row>
    <row r="567" spans="10:85" ht="14.1" customHeight="1" x14ac:dyDescent="0.2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</row>
    <row r="568" spans="10:85" ht="14.1" customHeight="1" x14ac:dyDescent="0.2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</row>
    <row r="569" spans="10:85" ht="14.1" customHeight="1" x14ac:dyDescent="0.2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</row>
    <row r="570" spans="10:85" ht="14.1" customHeight="1" x14ac:dyDescent="0.2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</row>
    <row r="571" spans="10:85" ht="14.1" customHeight="1" x14ac:dyDescent="0.2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</row>
    <row r="572" spans="10:85" ht="14.1" customHeight="1" x14ac:dyDescent="0.2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</row>
    <row r="573" spans="10:85" ht="14.1" customHeight="1" x14ac:dyDescent="0.2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</row>
    <row r="574" spans="10:85" ht="14.1" customHeight="1" x14ac:dyDescent="0.2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</row>
    <row r="575" spans="10:85" ht="14.1" customHeight="1" x14ac:dyDescent="0.2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</row>
    <row r="576" spans="10:85" ht="14.1" customHeight="1" x14ac:dyDescent="0.2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</row>
    <row r="577" spans="10:85" ht="14.1" customHeight="1" x14ac:dyDescent="0.2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</row>
    <row r="578" spans="10:85" ht="14.1" customHeight="1" x14ac:dyDescent="0.2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</row>
    <row r="579" spans="10:85" ht="14.1" customHeight="1" x14ac:dyDescent="0.2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</row>
    <row r="580" spans="10:85" ht="14.1" customHeight="1" x14ac:dyDescent="0.2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</row>
    <row r="581" spans="10:85" ht="14.1" customHeight="1" x14ac:dyDescent="0.2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</row>
    <row r="582" spans="10:85" ht="14.1" customHeight="1" x14ac:dyDescent="0.2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</row>
    <row r="583" spans="10:85" ht="14.1" customHeight="1" x14ac:dyDescent="0.2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</row>
    <row r="584" spans="10:85" ht="14.1" customHeight="1" x14ac:dyDescent="0.2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</row>
    <row r="585" spans="10:85" ht="14.1" customHeight="1" x14ac:dyDescent="0.2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</row>
    <row r="586" spans="10:85" ht="14.1" customHeight="1" x14ac:dyDescent="0.2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</row>
    <row r="587" spans="10:85" ht="14.1" customHeight="1" x14ac:dyDescent="0.2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</row>
    <row r="588" spans="10:85" ht="14.1" customHeight="1" x14ac:dyDescent="0.2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</row>
    <row r="589" spans="10:85" ht="14.1" customHeight="1" x14ac:dyDescent="0.2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</row>
    <row r="590" spans="10:85" ht="14.1" customHeight="1" x14ac:dyDescent="0.2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</row>
    <row r="591" spans="10:85" ht="14.1" customHeight="1" x14ac:dyDescent="0.2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</row>
    <row r="592" spans="10:85" ht="14.1" customHeight="1" x14ac:dyDescent="0.2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</row>
    <row r="593" spans="10:85" ht="14.1" customHeight="1" x14ac:dyDescent="0.2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</row>
    <row r="594" spans="10:85" ht="14.1" customHeight="1" x14ac:dyDescent="0.2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</row>
    <row r="595" spans="10:85" ht="14.1" customHeight="1" x14ac:dyDescent="0.2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</row>
    <row r="596" spans="10:85" ht="14.1" customHeight="1" x14ac:dyDescent="0.2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</row>
    <row r="597" spans="10:85" ht="14.1" customHeight="1" x14ac:dyDescent="0.2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</row>
    <row r="598" spans="10:85" ht="14.1" customHeight="1" x14ac:dyDescent="0.2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</row>
    <row r="599" spans="10:85" ht="14.1" customHeight="1" x14ac:dyDescent="0.2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</row>
    <row r="600" spans="10:85" ht="14.1" customHeight="1" x14ac:dyDescent="0.2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</row>
    <row r="601" spans="10:85" ht="14.1" customHeight="1" x14ac:dyDescent="0.2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</row>
    <row r="602" spans="10:85" ht="14.1" customHeight="1" x14ac:dyDescent="0.2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</row>
    <row r="603" spans="10:85" ht="14.1" customHeight="1" x14ac:dyDescent="0.2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</row>
    <row r="604" spans="10:85" ht="14.1" customHeight="1" x14ac:dyDescent="0.2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</row>
    <row r="605" spans="10:85" ht="14.1" customHeight="1" x14ac:dyDescent="0.2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</row>
    <row r="606" spans="10:85" ht="14.1" customHeight="1" x14ac:dyDescent="0.2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</row>
    <row r="607" spans="10:85" ht="14.1" customHeight="1" x14ac:dyDescent="0.2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</row>
    <row r="608" spans="10:85" ht="14.1" customHeight="1" x14ac:dyDescent="0.2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</row>
    <row r="609" spans="10:85" ht="14.1" customHeight="1" x14ac:dyDescent="0.2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</row>
    <row r="610" spans="10:85" ht="14.1" customHeight="1" x14ac:dyDescent="0.2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</row>
    <row r="611" spans="10:85" ht="14.1" customHeight="1" x14ac:dyDescent="0.2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</row>
    <row r="612" spans="10:85" ht="14.1" customHeight="1" x14ac:dyDescent="0.2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</row>
    <row r="613" spans="10:85" ht="14.1" customHeight="1" x14ac:dyDescent="0.2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</row>
    <row r="614" spans="10:85" ht="14.1" customHeight="1" x14ac:dyDescent="0.2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</row>
    <row r="615" spans="10:85" ht="14.1" customHeight="1" x14ac:dyDescent="0.2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</row>
    <row r="616" spans="10:85" ht="14.1" customHeight="1" x14ac:dyDescent="0.2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</row>
    <row r="617" spans="10:85" ht="14.1" customHeight="1" x14ac:dyDescent="0.2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</row>
    <row r="618" spans="10:85" ht="14.1" customHeight="1" x14ac:dyDescent="0.2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</row>
    <row r="619" spans="10:85" ht="14.1" customHeight="1" x14ac:dyDescent="0.2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</row>
    <row r="620" spans="10:85" ht="14.1" customHeight="1" x14ac:dyDescent="0.2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</row>
    <row r="621" spans="10:85" ht="14.1" customHeight="1" x14ac:dyDescent="0.2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</row>
    <row r="622" spans="10:85" ht="14.1" customHeight="1" x14ac:dyDescent="0.2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</row>
    <row r="623" spans="10:85" ht="14.1" customHeight="1" x14ac:dyDescent="0.2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</row>
    <row r="624" spans="10:85" ht="14.1" customHeight="1" x14ac:dyDescent="0.2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</row>
    <row r="625" spans="10:85" ht="14.1" customHeight="1" x14ac:dyDescent="0.2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</row>
    <row r="626" spans="10:85" ht="14.1" customHeight="1" x14ac:dyDescent="0.2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</row>
    <row r="627" spans="10:85" ht="14.1" customHeight="1" x14ac:dyDescent="0.2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</row>
    <row r="628" spans="10:85" ht="14.1" customHeight="1" x14ac:dyDescent="0.2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</row>
    <row r="629" spans="10:85" ht="14.1" customHeight="1" x14ac:dyDescent="0.2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</row>
    <row r="630" spans="10:85" ht="14.1" customHeight="1" x14ac:dyDescent="0.2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</row>
    <row r="631" spans="10:85" ht="14.1" customHeight="1" x14ac:dyDescent="0.2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</row>
    <row r="632" spans="10:85" ht="14.1" customHeight="1" x14ac:dyDescent="0.2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</row>
    <row r="633" spans="10:85" ht="14.1" customHeight="1" x14ac:dyDescent="0.2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</row>
    <row r="634" spans="10:85" ht="14.1" customHeight="1" x14ac:dyDescent="0.2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</row>
    <row r="635" spans="10:85" ht="14.1" customHeight="1" x14ac:dyDescent="0.2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</row>
    <row r="636" spans="10:85" ht="14.1" customHeight="1" x14ac:dyDescent="0.2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</row>
    <row r="637" spans="10:85" ht="14.1" customHeight="1" x14ac:dyDescent="0.2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</row>
    <row r="638" spans="10:85" ht="14.1" customHeight="1" x14ac:dyDescent="0.2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</row>
    <row r="639" spans="10:85" ht="14.1" customHeight="1" x14ac:dyDescent="0.2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</row>
    <row r="640" spans="10:85" ht="14.1" customHeight="1" x14ac:dyDescent="0.2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</row>
    <row r="641" spans="10:85" ht="14.1" customHeight="1" x14ac:dyDescent="0.2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</row>
    <row r="642" spans="10:85" ht="14.1" customHeight="1" x14ac:dyDescent="0.2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</row>
    <row r="643" spans="10:85" ht="14.1" customHeight="1" x14ac:dyDescent="0.2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</row>
    <row r="644" spans="10:85" ht="14.1" customHeight="1" x14ac:dyDescent="0.2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</row>
    <row r="645" spans="10:85" ht="14.1" customHeight="1" x14ac:dyDescent="0.2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</row>
    <row r="646" spans="10:85" ht="14.1" customHeight="1" x14ac:dyDescent="0.2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</row>
    <row r="647" spans="10:85" ht="14.1" customHeight="1" x14ac:dyDescent="0.2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</row>
    <row r="648" spans="10:85" ht="14.1" customHeight="1" x14ac:dyDescent="0.2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</row>
    <row r="649" spans="10:85" ht="14.1" customHeight="1" x14ac:dyDescent="0.2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</row>
    <row r="650" spans="10:85" ht="14.1" customHeight="1" x14ac:dyDescent="0.2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</row>
    <row r="651" spans="10:85" ht="14.1" customHeight="1" x14ac:dyDescent="0.2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</row>
    <row r="652" spans="10:85" ht="14.1" customHeight="1" x14ac:dyDescent="0.2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</row>
    <row r="653" spans="10:85" ht="14.1" customHeight="1" x14ac:dyDescent="0.2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</row>
    <row r="654" spans="10:85" ht="14.1" customHeight="1" x14ac:dyDescent="0.2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</row>
    <row r="655" spans="10:85" ht="14.1" customHeight="1" x14ac:dyDescent="0.2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</row>
    <row r="656" spans="10:85" ht="14.1" customHeight="1" x14ac:dyDescent="0.2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</row>
    <row r="657" spans="10:85" ht="14.1" customHeight="1" x14ac:dyDescent="0.2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</row>
    <row r="658" spans="10:85" ht="14.1" customHeight="1" x14ac:dyDescent="0.2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</row>
    <row r="659" spans="10:85" ht="14.1" customHeight="1" x14ac:dyDescent="0.2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</row>
    <row r="660" spans="10:85" ht="14.1" customHeight="1" x14ac:dyDescent="0.2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</row>
    <row r="661" spans="10:85" ht="14.1" customHeight="1" x14ac:dyDescent="0.2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</row>
    <row r="662" spans="10:85" ht="14.1" customHeight="1" x14ac:dyDescent="0.2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</row>
    <row r="663" spans="10:85" ht="14.1" customHeight="1" x14ac:dyDescent="0.2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</row>
    <row r="664" spans="10:85" ht="14.1" customHeight="1" x14ac:dyDescent="0.2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</row>
    <row r="665" spans="10:85" ht="14.1" customHeight="1" x14ac:dyDescent="0.2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</row>
    <row r="666" spans="10:85" ht="14.1" customHeight="1" x14ac:dyDescent="0.2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</row>
    <row r="667" spans="10:85" ht="14.1" customHeight="1" x14ac:dyDescent="0.2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</row>
    <row r="668" spans="10:85" ht="14.1" customHeight="1" x14ac:dyDescent="0.2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</row>
    <row r="669" spans="10:85" ht="14.1" customHeight="1" x14ac:dyDescent="0.2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</row>
    <row r="670" spans="10:85" ht="14.1" customHeight="1" x14ac:dyDescent="0.2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</row>
    <row r="671" spans="10:85" ht="14.1" customHeight="1" x14ac:dyDescent="0.2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</row>
    <row r="672" spans="10:85" ht="14.1" customHeight="1" x14ac:dyDescent="0.2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</row>
    <row r="673" spans="10:85" ht="14.1" customHeight="1" x14ac:dyDescent="0.2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</row>
    <row r="674" spans="10:85" ht="14.1" customHeight="1" x14ac:dyDescent="0.2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</row>
    <row r="675" spans="10:85" ht="14.1" customHeight="1" x14ac:dyDescent="0.2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</row>
    <row r="676" spans="10:85" ht="14.1" customHeight="1" x14ac:dyDescent="0.2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</row>
    <row r="677" spans="10:85" ht="14.1" customHeight="1" x14ac:dyDescent="0.2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</row>
    <row r="678" spans="10:85" ht="14.1" customHeight="1" x14ac:dyDescent="0.2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</row>
    <row r="679" spans="10:85" ht="14.1" customHeight="1" x14ac:dyDescent="0.2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</row>
    <row r="680" spans="10:85" ht="14.1" customHeight="1" x14ac:dyDescent="0.2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</row>
    <row r="681" spans="10:85" ht="14.1" customHeight="1" x14ac:dyDescent="0.2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</row>
    <row r="682" spans="10:85" ht="14.1" customHeight="1" x14ac:dyDescent="0.2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</row>
    <row r="683" spans="10:85" ht="14.1" customHeight="1" x14ac:dyDescent="0.2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</row>
    <row r="684" spans="10:85" ht="14.1" customHeight="1" x14ac:dyDescent="0.2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</row>
    <row r="685" spans="10:85" ht="14.1" customHeight="1" x14ac:dyDescent="0.2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</row>
    <row r="686" spans="10:85" ht="14.1" customHeight="1" x14ac:dyDescent="0.2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</row>
    <row r="687" spans="10:85" ht="14.1" customHeight="1" x14ac:dyDescent="0.2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</row>
    <row r="688" spans="10:85" ht="14.1" customHeight="1" x14ac:dyDescent="0.2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</row>
    <row r="689" spans="10:85" ht="14.1" customHeight="1" x14ac:dyDescent="0.2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</row>
    <row r="690" spans="10:85" ht="14.1" customHeight="1" x14ac:dyDescent="0.2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</row>
    <row r="691" spans="10:85" ht="14.1" customHeight="1" x14ac:dyDescent="0.2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</row>
    <row r="692" spans="10:85" ht="14.1" customHeight="1" x14ac:dyDescent="0.2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</row>
    <row r="693" spans="10:85" ht="14.1" customHeight="1" x14ac:dyDescent="0.2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</row>
    <row r="694" spans="10:85" ht="14.1" customHeight="1" x14ac:dyDescent="0.2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</row>
    <row r="695" spans="10:85" ht="14.1" customHeight="1" x14ac:dyDescent="0.2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</row>
    <row r="696" spans="10:85" ht="14.1" customHeight="1" x14ac:dyDescent="0.2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</row>
    <row r="697" spans="10:85" ht="14.1" customHeight="1" x14ac:dyDescent="0.2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</row>
    <row r="698" spans="10:85" ht="14.1" customHeight="1" x14ac:dyDescent="0.2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</row>
    <row r="699" spans="10:85" ht="14.1" customHeight="1" x14ac:dyDescent="0.2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</row>
    <row r="700" spans="10:85" ht="14.1" customHeight="1" x14ac:dyDescent="0.2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</row>
    <row r="701" spans="10:85" ht="14.1" customHeight="1" x14ac:dyDescent="0.2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</row>
    <row r="702" spans="10:85" ht="14.1" customHeight="1" x14ac:dyDescent="0.2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</row>
    <row r="703" spans="10:85" ht="14.1" customHeight="1" x14ac:dyDescent="0.2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</row>
    <row r="704" spans="10:85" ht="14.1" customHeight="1" x14ac:dyDescent="0.2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</row>
    <row r="705" spans="10:85" ht="14.1" customHeight="1" x14ac:dyDescent="0.2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</row>
    <row r="706" spans="10:85" ht="14.1" customHeight="1" x14ac:dyDescent="0.2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</row>
    <row r="707" spans="10:85" ht="14.1" customHeight="1" x14ac:dyDescent="0.2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</row>
    <row r="708" spans="10:85" ht="14.1" customHeight="1" x14ac:dyDescent="0.2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</row>
    <row r="709" spans="10:85" ht="14.1" customHeight="1" x14ac:dyDescent="0.2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</row>
    <row r="710" spans="10:85" ht="14.1" customHeight="1" x14ac:dyDescent="0.2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</row>
    <row r="711" spans="10:85" ht="14.1" customHeight="1" x14ac:dyDescent="0.2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</row>
    <row r="712" spans="10:85" ht="14.1" customHeight="1" x14ac:dyDescent="0.2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</row>
    <row r="713" spans="10:85" ht="14.1" customHeight="1" x14ac:dyDescent="0.2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</row>
    <row r="714" spans="10:85" ht="14.1" customHeight="1" x14ac:dyDescent="0.2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</row>
    <row r="715" spans="10:85" ht="14.1" customHeight="1" x14ac:dyDescent="0.2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</row>
    <row r="716" spans="10:85" ht="14.1" customHeight="1" x14ac:dyDescent="0.2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</row>
    <row r="717" spans="10:85" ht="14.1" customHeight="1" x14ac:dyDescent="0.2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</row>
    <row r="718" spans="10:85" ht="14.1" customHeight="1" x14ac:dyDescent="0.2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</row>
    <row r="719" spans="10:85" ht="14.1" customHeight="1" x14ac:dyDescent="0.2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</row>
    <row r="720" spans="10:85" ht="14.1" customHeight="1" x14ac:dyDescent="0.2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</row>
    <row r="721" spans="10:85" ht="14.1" customHeight="1" x14ac:dyDescent="0.2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</row>
    <row r="722" spans="10:85" ht="14.1" customHeight="1" x14ac:dyDescent="0.2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</row>
    <row r="723" spans="10:85" ht="14.1" customHeight="1" x14ac:dyDescent="0.2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</row>
    <row r="724" spans="10:85" ht="14.1" customHeight="1" x14ac:dyDescent="0.2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</row>
    <row r="725" spans="10:85" ht="14.1" customHeight="1" x14ac:dyDescent="0.2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</row>
    <row r="726" spans="10:85" ht="14.1" customHeight="1" x14ac:dyDescent="0.2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</row>
    <row r="727" spans="10:85" ht="14.1" customHeight="1" x14ac:dyDescent="0.2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</row>
    <row r="728" spans="10:85" ht="14.1" customHeight="1" x14ac:dyDescent="0.2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</row>
    <row r="729" spans="10:85" ht="14.1" customHeight="1" x14ac:dyDescent="0.2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</row>
    <row r="730" spans="10:85" ht="14.1" customHeight="1" x14ac:dyDescent="0.2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</row>
    <row r="731" spans="10:85" ht="14.1" customHeight="1" x14ac:dyDescent="0.2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</row>
    <row r="732" spans="10:85" ht="14.1" customHeight="1" x14ac:dyDescent="0.2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</row>
    <row r="733" spans="10:85" ht="14.1" customHeight="1" x14ac:dyDescent="0.2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</row>
    <row r="734" spans="10:85" ht="14.1" customHeight="1" x14ac:dyDescent="0.2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</row>
    <row r="735" spans="10:85" ht="14.1" customHeight="1" x14ac:dyDescent="0.2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</row>
    <row r="736" spans="10:85" ht="14.1" customHeight="1" x14ac:dyDescent="0.2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</row>
    <row r="737" spans="10:85" ht="14.1" customHeight="1" x14ac:dyDescent="0.2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</row>
    <row r="738" spans="10:85" ht="14.1" customHeight="1" x14ac:dyDescent="0.2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</row>
    <row r="739" spans="10:85" ht="14.1" customHeight="1" x14ac:dyDescent="0.2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</row>
    <row r="740" spans="10:85" ht="14.1" customHeight="1" x14ac:dyDescent="0.2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</row>
    <row r="741" spans="10:85" ht="14.1" customHeight="1" x14ac:dyDescent="0.2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</row>
    <row r="742" spans="10:85" ht="14.1" customHeight="1" x14ac:dyDescent="0.2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</row>
    <row r="743" spans="10:85" ht="14.1" customHeight="1" x14ac:dyDescent="0.2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</row>
    <row r="744" spans="10:85" ht="14.1" customHeight="1" x14ac:dyDescent="0.2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</row>
    <row r="745" spans="10:85" ht="14.1" customHeight="1" x14ac:dyDescent="0.2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</row>
    <row r="746" spans="10:85" ht="14.1" customHeight="1" x14ac:dyDescent="0.2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</row>
    <row r="747" spans="10:85" ht="14.1" customHeight="1" x14ac:dyDescent="0.2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</row>
    <row r="748" spans="10:85" ht="14.1" customHeight="1" x14ac:dyDescent="0.2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</row>
    <row r="749" spans="10:85" ht="14.1" customHeight="1" x14ac:dyDescent="0.2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</row>
    <row r="750" spans="10:85" ht="14.1" customHeight="1" x14ac:dyDescent="0.2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</row>
    <row r="751" spans="10:85" ht="14.1" customHeight="1" x14ac:dyDescent="0.2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</row>
    <row r="752" spans="10:85" ht="14.1" customHeight="1" x14ac:dyDescent="0.2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</row>
    <row r="753" spans="10:85" ht="14.1" customHeight="1" x14ac:dyDescent="0.2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</row>
    <row r="754" spans="10:85" ht="14.1" customHeight="1" x14ac:dyDescent="0.2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</row>
    <row r="755" spans="10:85" ht="14.1" customHeight="1" x14ac:dyDescent="0.2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</row>
    <row r="756" spans="10:85" ht="14.1" customHeight="1" x14ac:dyDescent="0.2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</row>
    <row r="757" spans="10:85" ht="14.1" customHeight="1" x14ac:dyDescent="0.2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</row>
    <row r="758" spans="10:85" ht="14.1" customHeight="1" x14ac:dyDescent="0.2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</row>
    <row r="759" spans="10:85" ht="14.1" customHeight="1" x14ac:dyDescent="0.2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</row>
    <row r="760" spans="10:85" ht="14.1" customHeight="1" x14ac:dyDescent="0.2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</row>
    <row r="761" spans="10:85" ht="14.1" customHeight="1" x14ac:dyDescent="0.2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</row>
    <row r="762" spans="10:85" ht="14.1" customHeight="1" x14ac:dyDescent="0.2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</row>
    <row r="763" spans="10:85" ht="14.1" customHeight="1" x14ac:dyDescent="0.2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</row>
    <row r="764" spans="10:85" ht="14.1" customHeight="1" x14ac:dyDescent="0.2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</row>
    <row r="765" spans="10:85" ht="14.1" customHeight="1" x14ac:dyDescent="0.2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</row>
    <row r="766" spans="10:85" ht="14.1" customHeight="1" x14ac:dyDescent="0.2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</row>
    <row r="767" spans="10:85" ht="14.1" customHeight="1" x14ac:dyDescent="0.2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</row>
    <row r="768" spans="10:85" ht="14.1" customHeight="1" x14ac:dyDescent="0.2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</row>
    <row r="769" spans="10:85" ht="14.1" customHeight="1" x14ac:dyDescent="0.2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</row>
    <row r="770" spans="10:85" ht="14.1" customHeight="1" x14ac:dyDescent="0.2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</row>
    <row r="771" spans="10:85" ht="14.1" customHeight="1" x14ac:dyDescent="0.2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</row>
    <row r="772" spans="10:85" ht="14.1" customHeight="1" x14ac:dyDescent="0.2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</row>
    <row r="773" spans="10:85" ht="14.1" customHeight="1" x14ac:dyDescent="0.2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</row>
    <row r="774" spans="10:85" ht="14.1" customHeight="1" x14ac:dyDescent="0.2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</row>
    <row r="775" spans="10:85" ht="14.1" customHeight="1" x14ac:dyDescent="0.2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</row>
    <row r="776" spans="10:85" ht="14.1" customHeight="1" x14ac:dyDescent="0.2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</row>
    <row r="777" spans="10:85" ht="14.1" customHeight="1" x14ac:dyDescent="0.2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</row>
    <row r="778" spans="10:85" ht="14.1" customHeight="1" x14ac:dyDescent="0.2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</row>
    <row r="779" spans="10:85" ht="14.1" customHeight="1" x14ac:dyDescent="0.2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</row>
    <row r="780" spans="10:85" ht="14.1" customHeight="1" x14ac:dyDescent="0.2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</row>
    <row r="781" spans="10:85" ht="14.1" customHeight="1" x14ac:dyDescent="0.2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</row>
    <row r="782" spans="10:85" ht="14.1" customHeight="1" x14ac:dyDescent="0.2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</row>
    <row r="783" spans="10:85" ht="14.1" customHeight="1" x14ac:dyDescent="0.2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</row>
    <row r="784" spans="10:85" ht="14.1" customHeight="1" x14ac:dyDescent="0.2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</row>
    <row r="785" spans="10:85" ht="14.1" customHeight="1" x14ac:dyDescent="0.2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</row>
    <row r="786" spans="10:85" ht="14.1" customHeight="1" x14ac:dyDescent="0.2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</row>
    <row r="787" spans="10:85" ht="14.1" customHeight="1" x14ac:dyDescent="0.2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</row>
    <row r="788" spans="10:85" ht="14.1" customHeight="1" x14ac:dyDescent="0.2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</row>
    <row r="789" spans="10:85" ht="14.1" customHeight="1" x14ac:dyDescent="0.2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</row>
    <row r="790" spans="10:85" ht="14.1" customHeight="1" x14ac:dyDescent="0.2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</row>
    <row r="791" spans="10:85" ht="14.1" customHeight="1" x14ac:dyDescent="0.2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</row>
    <row r="792" spans="10:85" ht="14.1" customHeight="1" x14ac:dyDescent="0.2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</row>
    <row r="793" spans="10:85" ht="14.1" customHeight="1" x14ac:dyDescent="0.2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</row>
    <row r="794" spans="10:85" ht="14.1" customHeight="1" x14ac:dyDescent="0.2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</row>
    <row r="795" spans="10:85" ht="14.1" customHeight="1" x14ac:dyDescent="0.2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</row>
    <row r="796" spans="10:85" ht="14.1" customHeight="1" x14ac:dyDescent="0.2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</row>
    <row r="797" spans="10:85" ht="14.1" customHeight="1" x14ac:dyDescent="0.2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</row>
    <row r="798" spans="10:85" ht="14.1" customHeight="1" x14ac:dyDescent="0.2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</row>
    <row r="799" spans="10:85" ht="14.1" customHeight="1" x14ac:dyDescent="0.2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</row>
    <row r="800" spans="10:85" ht="14.1" customHeight="1" x14ac:dyDescent="0.2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</row>
    <row r="801" spans="10:85" ht="14.1" customHeight="1" x14ac:dyDescent="0.2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</row>
    <row r="802" spans="10:85" ht="14.1" customHeight="1" x14ac:dyDescent="0.2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</row>
    <row r="803" spans="10:85" ht="14.1" customHeight="1" x14ac:dyDescent="0.2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</row>
    <row r="804" spans="10:85" ht="14.1" customHeight="1" x14ac:dyDescent="0.2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</row>
    <row r="805" spans="10:85" ht="14.1" customHeight="1" x14ac:dyDescent="0.2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</row>
    <row r="806" spans="10:85" ht="14.1" customHeight="1" x14ac:dyDescent="0.2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</row>
    <row r="807" spans="10:85" ht="14.1" customHeight="1" x14ac:dyDescent="0.2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</row>
    <row r="808" spans="10:85" ht="14.1" customHeight="1" x14ac:dyDescent="0.2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</row>
    <row r="809" spans="10:85" ht="14.1" customHeight="1" x14ac:dyDescent="0.2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</row>
    <row r="810" spans="10:85" ht="14.1" customHeight="1" x14ac:dyDescent="0.2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</row>
    <row r="811" spans="10:85" ht="14.1" customHeight="1" x14ac:dyDescent="0.2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</row>
    <row r="812" spans="10:85" ht="14.1" customHeight="1" x14ac:dyDescent="0.2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</row>
    <row r="813" spans="10:85" ht="14.1" customHeight="1" x14ac:dyDescent="0.2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</row>
    <row r="814" spans="10:85" ht="14.1" customHeight="1" x14ac:dyDescent="0.2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</row>
    <row r="815" spans="10:85" ht="14.1" customHeight="1" x14ac:dyDescent="0.2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</row>
    <row r="816" spans="10:85" ht="14.1" customHeight="1" x14ac:dyDescent="0.2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</row>
    <row r="817" spans="10:85" ht="14.1" customHeight="1" x14ac:dyDescent="0.2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</row>
    <row r="818" spans="10:85" ht="14.1" customHeight="1" x14ac:dyDescent="0.2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</row>
    <row r="819" spans="10:85" ht="14.1" customHeight="1" x14ac:dyDescent="0.2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</row>
    <row r="820" spans="10:85" ht="14.1" customHeight="1" x14ac:dyDescent="0.2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</row>
    <row r="821" spans="10:85" ht="14.1" customHeight="1" x14ac:dyDescent="0.2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</row>
    <row r="822" spans="10:85" ht="14.1" customHeight="1" x14ac:dyDescent="0.2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</row>
    <row r="823" spans="10:85" ht="14.1" customHeight="1" x14ac:dyDescent="0.2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</row>
    <row r="824" spans="10:85" ht="14.1" customHeight="1" x14ac:dyDescent="0.2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</row>
    <row r="825" spans="10:85" ht="14.1" customHeight="1" x14ac:dyDescent="0.2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</row>
    <row r="826" spans="10:85" ht="14.1" customHeight="1" x14ac:dyDescent="0.2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</row>
    <row r="827" spans="10:85" ht="14.1" customHeight="1" x14ac:dyDescent="0.2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</row>
    <row r="828" spans="10:85" ht="14.1" customHeight="1" x14ac:dyDescent="0.2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</row>
    <row r="829" spans="10:85" ht="14.1" customHeight="1" x14ac:dyDescent="0.2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</row>
    <row r="830" spans="10:85" ht="14.1" customHeight="1" x14ac:dyDescent="0.2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</row>
    <row r="831" spans="10:85" ht="14.1" customHeight="1" x14ac:dyDescent="0.2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</row>
    <row r="832" spans="10:85" ht="14.1" customHeight="1" x14ac:dyDescent="0.2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</row>
    <row r="833" spans="10:85" ht="14.1" customHeight="1" x14ac:dyDescent="0.2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</row>
    <row r="834" spans="10:85" ht="14.1" customHeight="1" x14ac:dyDescent="0.2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</row>
    <row r="835" spans="10:85" ht="14.1" customHeight="1" x14ac:dyDescent="0.2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</row>
    <row r="836" spans="10:85" ht="14.1" customHeight="1" x14ac:dyDescent="0.2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</row>
    <row r="837" spans="10:85" ht="14.1" customHeight="1" x14ac:dyDescent="0.2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</row>
    <row r="838" spans="10:85" ht="14.1" customHeight="1" x14ac:dyDescent="0.2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</row>
    <row r="839" spans="10:85" ht="14.1" customHeight="1" x14ac:dyDescent="0.2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</row>
    <row r="840" spans="10:85" ht="14.1" customHeight="1" x14ac:dyDescent="0.2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</row>
    <row r="841" spans="10:85" ht="14.1" customHeight="1" x14ac:dyDescent="0.2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</row>
    <row r="842" spans="10:85" ht="14.1" customHeight="1" x14ac:dyDescent="0.2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</row>
    <row r="843" spans="10:85" ht="14.1" customHeight="1" x14ac:dyDescent="0.2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</row>
    <row r="844" spans="10:85" ht="14.1" customHeight="1" x14ac:dyDescent="0.2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</row>
    <row r="845" spans="10:85" ht="14.1" customHeight="1" x14ac:dyDescent="0.2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</row>
    <row r="846" spans="10:85" ht="14.1" customHeight="1" x14ac:dyDescent="0.2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</row>
    <row r="847" spans="10:85" ht="14.1" customHeight="1" x14ac:dyDescent="0.2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</row>
    <row r="848" spans="10:85" ht="14.1" customHeight="1" x14ac:dyDescent="0.2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</row>
    <row r="849" spans="10:85" ht="14.1" customHeight="1" x14ac:dyDescent="0.2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</row>
    <row r="850" spans="10:85" ht="14.1" customHeight="1" x14ac:dyDescent="0.2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</row>
    <row r="851" spans="10:85" ht="14.1" customHeight="1" x14ac:dyDescent="0.2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</row>
    <row r="852" spans="10:85" ht="14.1" customHeight="1" x14ac:dyDescent="0.2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</row>
    <row r="853" spans="10:85" ht="14.1" customHeight="1" x14ac:dyDescent="0.2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</row>
    <row r="854" spans="10:85" ht="14.1" customHeight="1" x14ac:dyDescent="0.2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</row>
    <row r="855" spans="10:85" ht="14.1" customHeight="1" x14ac:dyDescent="0.2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</row>
    <row r="856" spans="10:85" ht="14.1" customHeight="1" x14ac:dyDescent="0.2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</row>
    <row r="857" spans="10:85" ht="14.1" customHeight="1" x14ac:dyDescent="0.2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</row>
    <row r="858" spans="10:85" ht="14.1" customHeight="1" x14ac:dyDescent="0.2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</row>
    <row r="859" spans="10:85" ht="14.1" customHeight="1" x14ac:dyDescent="0.2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</row>
    <row r="860" spans="10:85" ht="14.1" customHeight="1" x14ac:dyDescent="0.2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</row>
    <row r="861" spans="10:85" ht="14.1" customHeight="1" x14ac:dyDescent="0.2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</row>
    <row r="862" spans="10:85" ht="14.1" customHeight="1" x14ac:dyDescent="0.2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</row>
    <row r="863" spans="10:85" ht="14.1" customHeight="1" x14ac:dyDescent="0.2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</row>
    <row r="864" spans="10:85" ht="14.1" customHeight="1" x14ac:dyDescent="0.2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</row>
    <row r="865" spans="10:85" ht="14.1" customHeight="1" x14ac:dyDescent="0.2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</row>
    <row r="866" spans="10:85" ht="14.1" customHeight="1" x14ac:dyDescent="0.2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</row>
    <row r="867" spans="10:85" ht="14.1" customHeight="1" x14ac:dyDescent="0.2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</row>
    <row r="868" spans="10:85" ht="14.1" customHeight="1" x14ac:dyDescent="0.2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</row>
    <row r="869" spans="10:85" ht="14.1" customHeight="1" x14ac:dyDescent="0.2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</row>
    <row r="870" spans="10:85" ht="14.1" customHeight="1" x14ac:dyDescent="0.2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</row>
    <row r="871" spans="10:85" ht="14.1" customHeight="1" x14ac:dyDescent="0.2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</row>
    <row r="872" spans="10:85" ht="14.1" customHeight="1" x14ac:dyDescent="0.2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</row>
    <row r="873" spans="10:85" ht="14.1" customHeight="1" x14ac:dyDescent="0.2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</row>
    <row r="874" spans="10:85" ht="14.1" customHeight="1" x14ac:dyDescent="0.2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</row>
    <row r="875" spans="10:85" ht="14.1" customHeight="1" x14ac:dyDescent="0.2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</row>
    <row r="876" spans="10:85" ht="14.1" customHeight="1" x14ac:dyDescent="0.2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</row>
    <row r="877" spans="10:85" ht="14.1" customHeight="1" x14ac:dyDescent="0.2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</row>
    <row r="878" spans="10:85" ht="14.1" customHeight="1" x14ac:dyDescent="0.2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</row>
    <row r="879" spans="10:85" ht="14.1" customHeight="1" x14ac:dyDescent="0.2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</row>
    <row r="880" spans="10:85" ht="14.1" customHeight="1" x14ac:dyDescent="0.2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</row>
    <row r="881" spans="10:85" ht="14.1" customHeight="1" x14ac:dyDescent="0.2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</row>
    <row r="882" spans="10:85" ht="14.1" customHeight="1" x14ac:dyDescent="0.2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</row>
    <row r="883" spans="10:85" ht="14.1" customHeight="1" x14ac:dyDescent="0.2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</row>
    <row r="884" spans="10:85" ht="14.1" customHeight="1" x14ac:dyDescent="0.2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</row>
    <row r="885" spans="10:85" ht="14.1" customHeight="1" x14ac:dyDescent="0.2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</row>
    <row r="886" spans="10:85" ht="14.1" customHeight="1" x14ac:dyDescent="0.2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</row>
    <row r="887" spans="10:85" ht="14.1" customHeight="1" x14ac:dyDescent="0.2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</row>
    <row r="888" spans="10:85" ht="14.1" customHeight="1" x14ac:dyDescent="0.2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</row>
    <row r="889" spans="10:85" ht="14.1" customHeight="1" x14ac:dyDescent="0.2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</row>
    <row r="890" spans="10:85" ht="14.1" customHeight="1" x14ac:dyDescent="0.2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</row>
    <row r="891" spans="10:85" ht="14.1" customHeight="1" x14ac:dyDescent="0.2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</row>
    <row r="892" spans="10:85" ht="14.1" customHeight="1" x14ac:dyDescent="0.2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</row>
    <row r="893" spans="10:85" ht="14.1" customHeight="1" x14ac:dyDescent="0.2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</row>
    <row r="894" spans="10:85" ht="14.1" customHeight="1" x14ac:dyDescent="0.2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</row>
    <row r="895" spans="10:85" ht="14.1" customHeight="1" x14ac:dyDescent="0.2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</row>
    <row r="896" spans="10:85" ht="14.1" customHeight="1" x14ac:dyDescent="0.2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</row>
    <row r="897" spans="10:85" ht="14.1" customHeight="1" x14ac:dyDescent="0.2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</row>
    <row r="898" spans="10:85" ht="14.1" customHeight="1" x14ac:dyDescent="0.2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</row>
    <row r="899" spans="10:85" ht="14.1" customHeight="1" x14ac:dyDescent="0.2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</row>
    <row r="900" spans="10:85" ht="14.1" customHeight="1" x14ac:dyDescent="0.2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</row>
    <row r="901" spans="10:85" ht="14.1" customHeight="1" x14ac:dyDescent="0.2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</row>
    <row r="902" spans="10:85" ht="14.1" customHeight="1" x14ac:dyDescent="0.2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</row>
    <row r="903" spans="10:85" ht="14.1" customHeight="1" x14ac:dyDescent="0.2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</row>
    <row r="904" spans="10:85" ht="14.1" customHeight="1" x14ac:dyDescent="0.2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</row>
    <row r="905" spans="10:85" ht="14.1" customHeight="1" x14ac:dyDescent="0.2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</row>
    <row r="906" spans="10:85" ht="14.1" customHeight="1" x14ac:dyDescent="0.2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</row>
    <row r="907" spans="10:85" ht="14.1" customHeight="1" x14ac:dyDescent="0.2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</row>
    <row r="908" spans="10:85" ht="14.1" customHeight="1" x14ac:dyDescent="0.2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</row>
    <row r="909" spans="10:85" ht="14.1" customHeight="1" x14ac:dyDescent="0.2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</row>
    <row r="910" spans="10:85" ht="14.1" customHeight="1" x14ac:dyDescent="0.2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</row>
    <row r="911" spans="10:85" ht="14.1" customHeight="1" x14ac:dyDescent="0.2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</row>
    <row r="912" spans="10:85" ht="14.1" customHeight="1" x14ac:dyDescent="0.2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</row>
    <row r="913" spans="10:85" ht="14.1" customHeight="1" x14ac:dyDescent="0.2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</row>
    <row r="914" spans="10:85" ht="14.1" customHeight="1" x14ac:dyDescent="0.2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</row>
    <row r="915" spans="10:85" ht="14.1" customHeight="1" x14ac:dyDescent="0.2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</row>
    <row r="916" spans="10:85" ht="14.1" customHeight="1" x14ac:dyDescent="0.2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</row>
    <row r="917" spans="10:85" ht="14.1" customHeight="1" x14ac:dyDescent="0.2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</row>
    <row r="918" spans="10:85" ht="14.1" customHeight="1" x14ac:dyDescent="0.2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</row>
    <row r="919" spans="10:85" ht="14.1" customHeight="1" x14ac:dyDescent="0.2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</row>
    <row r="920" spans="10:85" ht="14.1" customHeight="1" x14ac:dyDescent="0.2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</row>
    <row r="921" spans="10:85" ht="14.1" customHeight="1" x14ac:dyDescent="0.2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</row>
    <row r="922" spans="10:85" ht="14.1" customHeight="1" x14ac:dyDescent="0.2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</row>
    <row r="923" spans="10:85" ht="14.1" customHeight="1" x14ac:dyDescent="0.2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</row>
    <row r="924" spans="10:85" ht="14.1" customHeight="1" x14ac:dyDescent="0.2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</row>
    <row r="925" spans="10:85" ht="14.1" customHeight="1" x14ac:dyDescent="0.2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</row>
    <row r="926" spans="10:85" ht="14.1" customHeight="1" x14ac:dyDescent="0.2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</row>
    <row r="927" spans="10:85" ht="14.1" customHeight="1" x14ac:dyDescent="0.2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</row>
    <row r="928" spans="10:85" ht="14.1" customHeight="1" x14ac:dyDescent="0.2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</row>
    <row r="929" spans="10:85" ht="14.1" customHeight="1" x14ac:dyDescent="0.2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</row>
    <row r="930" spans="10:85" ht="14.1" customHeight="1" x14ac:dyDescent="0.2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</row>
    <row r="931" spans="10:85" ht="14.1" customHeight="1" x14ac:dyDescent="0.2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</row>
    <row r="932" spans="10:85" ht="14.1" customHeight="1" x14ac:dyDescent="0.2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</row>
    <row r="933" spans="10:85" ht="14.1" customHeight="1" x14ac:dyDescent="0.2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</row>
    <row r="934" spans="10:85" ht="14.1" customHeight="1" x14ac:dyDescent="0.2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</row>
    <row r="935" spans="10:85" ht="14.1" customHeight="1" x14ac:dyDescent="0.2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</row>
    <row r="936" spans="10:85" ht="14.1" customHeight="1" x14ac:dyDescent="0.2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0:85" ht="14.1" customHeight="1" x14ac:dyDescent="0.2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0:85" ht="14.1" customHeight="1" x14ac:dyDescent="0.2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0:85" ht="14.1" customHeight="1" x14ac:dyDescent="0.2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0:85" ht="14.1" customHeight="1" x14ac:dyDescent="0.2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0:85" ht="14.1" customHeight="1" x14ac:dyDescent="0.2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0:85" ht="14.1" customHeight="1" x14ac:dyDescent="0.2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0:85" ht="14.1" customHeight="1" x14ac:dyDescent="0.2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0:85" ht="14.1" customHeight="1" x14ac:dyDescent="0.2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0:85" ht="14.1" customHeight="1" x14ac:dyDescent="0.2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0:85" ht="14.1" customHeight="1" x14ac:dyDescent="0.2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0:85" ht="14.1" customHeight="1" x14ac:dyDescent="0.2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0:85" ht="14.1" customHeight="1" x14ac:dyDescent="0.2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0:85" ht="14.1" customHeight="1" x14ac:dyDescent="0.2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0:85" ht="14.1" customHeight="1" x14ac:dyDescent="0.2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0:85" ht="14.1" customHeight="1" x14ac:dyDescent="0.2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0:85" ht="14.1" customHeight="1" x14ac:dyDescent="0.2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0:85" ht="14.1" customHeight="1" x14ac:dyDescent="0.2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0:85" ht="14.1" customHeight="1" x14ac:dyDescent="0.2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0:85" ht="14.1" customHeight="1" x14ac:dyDescent="0.2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0:85" ht="14.1" customHeight="1" x14ac:dyDescent="0.2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0:85" ht="14.1" customHeight="1" x14ac:dyDescent="0.2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0:85" ht="14.1" customHeight="1" x14ac:dyDescent="0.2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0:85" ht="14.1" customHeight="1" x14ac:dyDescent="0.2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0:85" ht="14.1" customHeight="1" x14ac:dyDescent="0.2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0:85" ht="14.1" customHeight="1" x14ac:dyDescent="0.2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0:85" ht="14.1" customHeight="1" x14ac:dyDescent="0.2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0:85" ht="14.1" customHeight="1" x14ac:dyDescent="0.2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0:85" ht="14.1" customHeight="1" x14ac:dyDescent="0.2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0:85" ht="14.1" customHeight="1" x14ac:dyDescent="0.2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0:85" ht="14.1" customHeight="1" x14ac:dyDescent="0.2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0:85" ht="14.1" customHeight="1" x14ac:dyDescent="0.2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0:85" ht="14.1" customHeight="1" x14ac:dyDescent="0.2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0:85" ht="14.1" customHeight="1" x14ac:dyDescent="0.2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0:85" ht="14.1" customHeight="1" x14ac:dyDescent="0.2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0:85" ht="14.1" customHeight="1" x14ac:dyDescent="0.2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0:85" ht="14.1" customHeight="1" x14ac:dyDescent="0.2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0:85" ht="14.1" customHeight="1" x14ac:dyDescent="0.2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0:85" ht="14.1" customHeight="1" x14ac:dyDescent="0.2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0:85" ht="14.1" customHeight="1" x14ac:dyDescent="0.2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0:85" ht="14.1" customHeight="1" x14ac:dyDescent="0.2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0:85" ht="14.1" customHeight="1" x14ac:dyDescent="0.2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0:85" ht="14.1" customHeight="1" x14ac:dyDescent="0.2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0:85" ht="14.1" customHeight="1" x14ac:dyDescent="0.2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0:85" ht="14.1" customHeight="1" x14ac:dyDescent="0.2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0:85" ht="14.1" customHeight="1" x14ac:dyDescent="0.2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0:85" ht="14.1" customHeight="1" x14ac:dyDescent="0.2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0:85" ht="14.1" customHeight="1" x14ac:dyDescent="0.2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0:85" ht="14.1" customHeight="1" x14ac:dyDescent="0.2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0:85" ht="14.1" customHeight="1" x14ac:dyDescent="0.2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0:85" ht="14.1" customHeight="1" x14ac:dyDescent="0.2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0:85" ht="14.1" customHeight="1" x14ac:dyDescent="0.2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0:85" ht="14.1" customHeight="1" x14ac:dyDescent="0.2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0:85" ht="14.1" customHeight="1" x14ac:dyDescent="0.2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0:85" ht="14.1" customHeight="1" x14ac:dyDescent="0.2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0:85" ht="14.1" customHeight="1" x14ac:dyDescent="0.2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0:85" ht="14.1" customHeight="1" x14ac:dyDescent="0.2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0:85" ht="14.1" customHeight="1" x14ac:dyDescent="0.2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0:85" ht="14.1" customHeight="1" x14ac:dyDescent="0.2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0:85" ht="14.1" customHeight="1" x14ac:dyDescent="0.2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0:85" ht="14.1" customHeight="1" x14ac:dyDescent="0.2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0:85" ht="14.1" customHeight="1" x14ac:dyDescent="0.2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0:85" ht="14.1" customHeight="1" x14ac:dyDescent="0.2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0:85" ht="14.1" customHeight="1" x14ac:dyDescent="0.2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0:85" x14ac:dyDescent="0.2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0:85" x14ac:dyDescent="0.2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0:85" x14ac:dyDescent="0.2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0:85" x14ac:dyDescent="0.2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0:85" x14ac:dyDescent="0.2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0:85" x14ac:dyDescent="0.2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0:85" x14ac:dyDescent="0.2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0:85" x14ac:dyDescent="0.2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</row>
    <row r="1008" spans="10:85" x14ac:dyDescent="0.2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</row>
    <row r="1009" spans="10:85" x14ac:dyDescent="0.2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</row>
    <row r="1010" spans="10:85" x14ac:dyDescent="0.2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</row>
    <row r="1011" spans="10:85" x14ac:dyDescent="0.2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</row>
    <row r="1012" spans="10:85" x14ac:dyDescent="0.2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</row>
    <row r="1013" spans="10:85" x14ac:dyDescent="0.2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</row>
    <row r="1014" spans="10:85" x14ac:dyDescent="0.2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</row>
    <row r="1015" spans="10:85" x14ac:dyDescent="0.2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</row>
    <row r="1016" spans="10:85" x14ac:dyDescent="0.2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</row>
    <row r="1017" spans="10:85" x14ac:dyDescent="0.2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</row>
    <row r="1018" spans="10:85" x14ac:dyDescent="0.2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</row>
    <row r="1019" spans="10:85" x14ac:dyDescent="0.2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</row>
    <row r="1020" spans="10:85" x14ac:dyDescent="0.2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</row>
    <row r="1021" spans="10:85" x14ac:dyDescent="0.2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</row>
    <row r="1022" spans="10:85" x14ac:dyDescent="0.2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</row>
    <row r="1023" spans="10:85" x14ac:dyDescent="0.2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</row>
    <row r="1024" spans="10:85" x14ac:dyDescent="0.2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</row>
    <row r="1025" spans="10:85" x14ac:dyDescent="0.2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</row>
    <row r="1026" spans="10:85" x14ac:dyDescent="0.2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</row>
    <row r="1027" spans="10:85" x14ac:dyDescent="0.2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</row>
    <row r="1028" spans="10:85" x14ac:dyDescent="0.2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</row>
    <row r="1029" spans="10:85" x14ac:dyDescent="0.2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</row>
    <row r="1030" spans="10:85" x14ac:dyDescent="0.2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</row>
    <row r="1031" spans="10:85" x14ac:dyDescent="0.2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</row>
    <row r="1032" spans="10:85" x14ac:dyDescent="0.2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</row>
    <row r="1033" spans="10:85" x14ac:dyDescent="0.2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</row>
    <row r="1034" spans="10:85" x14ac:dyDescent="0.2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</row>
    <row r="1035" spans="10:85" x14ac:dyDescent="0.2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</row>
    <row r="1036" spans="10:85" x14ac:dyDescent="0.2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</row>
    <row r="1037" spans="10:85" x14ac:dyDescent="0.2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</row>
    <row r="1038" spans="10:85" x14ac:dyDescent="0.2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</row>
    <row r="1039" spans="10:85" x14ac:dyDescent="0.2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</row>
    <row r="1040" spans="10:85" x14ac:dyDescent="0.2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</row>
    <row r="1041" spans="10:85" x14ac:dyDescent="0.2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</row>
    <row r="1042" spans="10:85" x14ac:dyDescent="0.2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</row>
    <row r="1043" spans="10:85" x14ac:dyDescent="0.2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</row>
    <row r="1044" spans="10:85" x14ac:dyDescent="0.2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</row>
    <row r="1045" spans="10:85" x14ac:dyDescent="0.2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</row>
    <row r="1046" spans="10:85" x14ac:dyDescent="0.2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</row>
    <row r="1047" spans="10:85" x14ac:dyDescent="0.2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</row>
    <row r="1048" spans="10:85" x14ac:dyDescent="0.2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</row>
    <row r="1049" spans="10:85" x14ac:dyDescent="0.2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</row>
    <row r="1050" spans="10:85" x14ac:dyDescent="0.2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</row>
    <row r="1051" spans="10:85" x14ac:dyDescent="0.2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</row>
    <row r="1052" spans="10:85" x14ac:dyDescent="0.2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</row>
    <row r="1053" spans="10:85" x14ac:dyDescent="0.2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</row>
    <row r="1054" spans="10:85" x14ac:dyDescent="0.2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</row>
    <row r="1055" spans="10:85" x14ac:dyDescent="0.2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</row>
    <row r="1056" spans="10:85" x14ac:dyDescent="0.2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</row>
    <row r="1057" spans="10:85" x14ac:dyDescent="0.2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</row>
    <row r="1058" spans="10:85" x14ac:dyDescent="0.2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</row>
    <row r="1059" spans="10:85" x14ac:dyDescent="0.2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</row>
    <row r="1060" spans="10:85" x14ac:dyDescent="0.2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</row>
    <row r="1061" spans="10:85" x14ac:dyDescent="0.2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</row>
    <row r="1062" spans="10:85" x14ac:dyDescent="0.2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</row>
    <row r="1063" spans="10:85" x14ac:dyDescent="0.2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</row>
    <row r="1064" spans="10:85" x14ac:dyDescent="0.2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</row>
    <row r="1065" spans="10:85" x14ac:dyDescent="0.2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</row>
    <row r="1066" spans="10:85" x14ac:dyDescent="0.2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</row>
    <row r="1067" spans="10:85" x14ac:dyDescent="0.2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</row>
    <row r="1068" spans="10:85" x14ac:dyDescent="0.2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</row>
    <row r="1069" spans="10:85" x14ac:dyDescent="0.2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</row>
    <row r="1070" spans="10:85" x14ac:dyDescent="0.2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</row>
    <row r="1071" spans="10:85" x14ac:dyDescent="0.2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</row>
    <row r="1072" spans="10:85" x14ac:dyDescent="0.2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</row>
    <row r="1073" spans="10:85" x14ac:dyDescent="0.2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</row>
    <row r="1074" spans="10:85" x14ac:dyDescent="0.2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</row>
    <row r="1075" spans="10:85" x14ac:dyDescent="0.2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</row>
    <row r="1076" spans="10:85" x14ac:dyDescent="0.2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</row>
    <row r="1077" spans="10:85" x14ac:dyDescent="0.2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</row>
    <row r="1078" spans="10:85" x14ac:dyDescent="0.2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</row>
    <row r="1079" spans="10:85" x14ac:dyDescent="0.2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</row>
    <row r="1080" spans="10:85" x14ac:dyDescent="0.2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</row>
    <row r="1081" spans="10:85" x14ac:dyDescent="0.2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</row>
    <row r="1082" spans="10:85" x14ac:dyDescent="0.2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</row>
    <row r="1083" spans="10:85" x14ac:dyDescent="0.2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</row>
    <row r="1084" spans="10:85" x14ac:dyDescent="0.2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</row>
    <row r="1085" spans="10:85" x14ac:dyDescent="0.2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</row>
    <row r="1086" spans="10:85" x14ac:dyDescent="0.2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</row>
    <row r="1087" spans="10:85" x14ac:dyDescent="0.2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</row>
    <row r="1088" spans="10:85" x14ac:dyDescent="0.2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</row>
    <row r="1089" spans="10:85" x14ac:dyDescent="0.2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</row>
    <row r="1090" spans="10:85" x14ac:dyDescent="0.2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</row>
    <row r="1091" spans="10:85" x14ac:dyDescent="0.2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</row>
    <row r="1092" spans="10:85" x14ac:dyDescent="0.2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</row>
    <row r="1093" spans="10:85" x14ac:dyDescent="0.2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</row>
    <row r="1094" spans="10:85" x14ac:dyDescent="0.2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</row>
    <row r="1095" spans="10:85" x14ac:dyDescent="0.2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</row>
    <row r="1096" spans="10:85" x14ac:dyDescent="0.2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</row>
    <row r="1097" spans="10:85" x14ac:dyDescent="0.2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</row>
    <row r="1098" spans="10:85" x14ac:dyDescent="0.2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</row>
    <row r="1099" spans="10:85" x14ac:dyDescent="0.2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</row>
    <row r="1100" spans="10:85" x14ac:dyDescent="0.2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</row>
    <row r="1101" spans="10:85" x14ac:dyDescent="0.2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</row>
    <row r="1102" spans="10:85" x14ac:dyDescent="0.2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</row>
    <row r="1103" spans="10:85" x14ac:dyDescent="0.2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</row>
    <row r="1104" spans="10:85" x14ac:dyDescent="0.2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</row>
    <row r="1105" spans="10:85" x14ac:dyDescent="0.2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</row>
    <row r="1106" spans="10:85" x14ac:dyDescent="0.2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</row>
    <row r="1107" spans="10:85" x14ac:dyDescent="0.2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</row>
    <row r="1108" spans="10:85" x14ac:dyDescent="0.2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</row>
    <row r="1109" spans="10:85" x14ac:dyDescent="0.2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</row>
    <row r="1110" spans="10:85" x14ac:dyDescent="0.2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</row>
    <row r="1111" spans="10:85" x14ac:dyDescent="0.2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</row>
    <row r="1112" spans="10:85" x14ac:dyDescent="0.2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</row>
    <row r="1113" spans="10:85" x14ac:dyDescent="0.2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</row>
    <row r="1114" spans="10:85" x14ac:dyDescent="0.2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</row>
    <row r="1115" spans="10:85" x14ac:dyDescent="0.2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</row>
    <row r="1116" spans="10:85" x14ac:dyDescent="0.2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</row>
    <row r="1117" spans="10:85" x14ac:dyDescent="0.2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</row>
    <row r="1118" spans="10:85" x14ac:dyDescent="0.2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</row>
    <row r="1119" spans="10:85" x14ac:dyDescent="0.2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</row>
    <row r="1120" spans="10:85" x14ac:dyDescent="0.2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</row>
    <row r="1121" spans="10:85" x14ac:dyDescent="0.2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</row>
    <row r="1122" spans="10:85" x14ac:dyDescent="0.2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</row>
    <row r="1123" spans="10:85" x14ac:dyDescent="0.2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</row>
    <row r="1124" spans="10:85" x14ac:dyDescent="0.2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</row>
    <row r="1125" spans="10:85" x14ac:dyDescent="0.2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</row>
    <row r="1126" spans="10:85" x14ac:dyDescent="0.2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</row>
    <row r="1127" spans="10:85" x14ac:dyDescent="0.2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</row>
    <row r="1128" spans="10:85" x14ac:dyDescent="0.2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</row>
    <row r="1129" spans="10:85" x14ac:dyDescent="0.2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</row>
    <row r="1130" spans="10:85" x14ac:dyDescent="0.2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</row>
    <row r="1131" spans="10:85" x14ac:dyDescent="0.2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</row>
    <row r="1132" spans="10:85" x14ac:dyDescent="0.2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</row>
    <row r="1133" spans="10:85" x14ac:dyDescent="0.2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</row>
    <row r="1134" spans="10:85" x14ac:dyDescent="0.2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</row>
    <row r="1135" spans="10:85" x14ac:dyDescent="0.2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</row>
    <row r="1136" spans="10:85" x14ac:dyDescent="0.2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</row>
    <row r="1137" spans="10:85" x14ac:dyDescent="0.2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</row>
    <row r="1138" spans="10:85" x14ac:dyDescent="0.2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</row>
    <row r="1139" spans="10:85" x14ac:dyDescent="0.2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</row>
    <row r="1140" spans="10:85" x14ac:dyDescent="0.2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</row>
    <row r="1141" spans="10:85" x14ac:dyDescent="0.2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</row>
    <row r="1142" spans="10:85" x14ac:dyDescent="0.2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</row>
    <row r="1143" spans="10:85" x14ac:dyDescent="0.2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</row>
    <row r="1144" spans="10:85" x14ac:dyDescent="0.2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</row>
    <row r="1145" spans="10:85" x14ac:dyDescent="0.2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</row>
    <row r="1146" spans="10:85" x14ac:dyDescent="0.2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</row>
    <row r="1147" spans="10:85" x14ac:dyDescent="0.2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</row>
    <row r="1148" spans="10:85" x14ac:dyDescent="0.2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</row>
    <row r="1149" spans="10:85" x14ac:dyDescent="0.2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</row>
    <row r="1150" spans="10:85" x14ac:dyDescent="0.2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</row>
    <row r="1151" spans="10:85" x14ac:dyDescent="0.2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</row>
    <row r="1152" spans="10:85" x14ac:dyDescent="0.2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</row>
    <row r="1153" spans="10:85" x14ac:dyDescent="0.2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</row>
    <row r="1154" spans="10:85" x14ac:dyDescent="0.2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</row>
    <row r="1155" spans="10:85" x14ac:dyDescent="0.2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</row>
    <row r="1156" spans="10:85" x14ac:dyDescent="0.2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</row>
    <row r="1157" spans="10:85" x14ac:dyDescent="0.2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</row>
    <row r="1158" spans="10:85" x14ac:dyDescent="0.2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</row>
    <row r="1159" spans="10:85" x14ac:dyDescent="0.2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</row>
    <row r="1160" spans="10:85" x14ac:dyDescent="0.2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</row>
    <row r="1161" spans="10:85" x14ac:dyDescent="0.2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</row>
    <row r="1162" spans="10:85" x14ac:dyDescent="0.2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</row>
    <row r="1163" spans="10:85" x14ac:dyDescent="0.2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</row>
    <row r="1164" spans="10:85" x14ac:dyDescent="0.2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</row>
    <row r="1165" spans="10:85" x14ac:dyDescent="0.2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</row>
    <row r="1166" spans="10:85" x14ac:dyDescent="0.2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</row>
    <row r="1167" spans="10:85" x14ac:dyDescent="0.2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</row>
    <row r="1168" spans="10:85" x14ac:dyDescent="0.2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</row>
    <row r="1169" spans="10:85" x14ac:dyDescent="0.2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</row>
    <row r="1170" spans="10:85" x14ac:dyDescent="0.2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</row>
    <row r="1171" spans="10:85" x14ac:dyDescent="0.2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</row>
    <row r="1172" spans="10:85" x14ac:dyDescent="0.2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</row>
    <row r="1173" spans="10:85" x14ac:dyDescent="0.2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</row>
    <row r="1174" spans="10:85" x14ac:dyDescent="0.2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</row>
    <row r="1175" spans="10:85" x14ac:dyDescent="0.2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</row>
    <row r="1176" spans="10:85" x14ac:dyDescent="0.2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</row>
    <row r="1177" spans="10:85" x14ac:dyDescent="0.2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</row>
    <row r="1178" spans="10:85" x14ac:dyDescent="0.2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</row>
    <row r="1179" spans="10:85" x14ac:dyDescent="0.2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</row>
    <row r="1180" spans="10:85" x14ac:dyDescent="0.2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</row>
    <row r="1181" spans="10:85" x14ac:dyDescent="0.2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</row>
    <row r="1182" spans="10:85" x14ac:dyDescent="0.2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</row>
    <row r="1183" spans="10:85" x14ac:dyDescent="0.2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</row>
    <row r="1184" spans="10:85" x14ac:dyDescent="0.2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</row>
    <row r="1185" spans="10:85" x14ac:dyDescent="0.2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</row>
    <row r="1186" spans="10:85" x14ac:dyDescent="0.2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</row>
    <row r="1187" spans="10:85" x14ac:dyDescent="0.2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</row>
    <row r="1188" spans="10:85" x14ac:dyDescent="0.2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</row>
    <row r="1189" spans="10:85" x14ac:dyDescent="0.2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</row>
    <row r="1190" spans="10:85" x14ac:dyDescent="0.2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</row>
    <row r="1191" spans="10:85" x14ac:dyDescent="0.2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</row>
    <row r="1192" spans="10:85" x14ac:dyDescent="0.2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</row>
    <row r="1193" spans="10:85" x14ac:dyDescent="0.2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</row>
    <row r="1194" spans="10:85" x14ac:dyDescent="0.2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</row>
    <row r="1195" spans="10:85" x14ac:dyDescent="0.2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</row>
    <row r="1196" spans="10:85" x14ac:dyDescent="0.2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</row>
    <row r="1197" spans="10:85" x14ac:dyDescent="0.2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</row>
    <row r="1198" spans="10:85" x14ac:dyDescent="0.2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</row>
    <row r="1199" spans="10:85" x14ac:dyDescent="0.2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</row>
    <row r="1200" spans="10:85" x14ac:dyDescent="0.2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</row>
    <row r="1201" spans="10:85" x14ac:dyDescent="0.2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</row>
    <row r="1202" spans="10:85" x14ac:dyDescent="0.2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</row>
    <row r="1203" spans="10:85" x14ac:dyDescent="0.2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</row>
    <row r="1204" spans="10:85" x14ac:dyDescent="0.2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</row>
    <row r="1205" spans="10:85" x14ac:dyDescent="0.2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</row>
    <row r="1206" spans="10:85" x14ac:dyDescent="0.2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</row>
    <row r="1207" spans="10:85" x14ac:dyDescent="0.2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</row>
    <row r="1208" spans="10:85" x14ac:dyDescent="0.2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</row>
    <row r="1209" spans="10:85" x14ac:dyDescent="0.2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</row>
    <row r="1210" spans="10:85" x14ac:dyDescent="0.2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</row>
    <row r="1211" spans="10:85" x14ac:dyDescent="0.2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</row>
    <row r="1212" spans="10:85" x14ac:dyDescent="0.2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</row>
    <row r="1213" spans="10:85" x14ac:dyDescent="0.2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</row>
    <row r="1214" spans="10:85" x14ac:dyDescent="0.2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</row>
    <row r="1215" spans="10:85" x14ac:dyDescent="0.2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</row>
    <row r="1216" spans="10:85" x14ac:dyDescent="0.2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</row>
    <row r="1217" spans="10:85" x14ac:dyDescent="0.2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</row>
    <row r="1218" spans="10:85" x14ac:dyDescent="0.2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</row>
    <row r="1219" spans="10:85" x14ac:dyDescent="0.2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</row>
    <row r="1220" spans="10:85" x14ac:dyDescent="0.2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</row>
    <row r="1221" spans="10:85" x14ac:dyDescent="0.2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</row>
    <row r="1222" spans="10:85" x14ac:dyDescent="0.2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</row>
    <row r="1223" spans="10:85" x14ac:dyDescent="0.2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</row>
    <row r="1224" spans="10:85" x14ac:dyDescent="0.2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</row>
    <row r="1225" spans="10:85" x14ac:dyDescent="0.2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</row>
    <row r="1226" spans="10:85" x14ac:dyDescent="0.2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</row>
    <row r="1227" spans="10:85" x14ac:dyDescent="0.2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</row>
    <row r="1228" spans="10:85" x14ac:dyDescent="0.2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</row>
    <row r="1229" spans="10:85" x14ac:dyDescent="0.2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</row>
    <row r="1230" spans="10:85" x14ac:dyDescent="0.2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</row>
    <row r="1231" spans="10:85" x14ac:dyDescent="0.2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</row>
    <row r="1232" spans="10:85" x14ac:dyDescent="0.2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</row>
    <row r="1233" spans="10:85" x14ac:dyDescent="0.2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</row>
    <row r="1234" spans="10:85" x14ac:dyDescent="0.2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</row>
    <row r="1235" spans="10:85" x14ac:dyDescent="0.2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</row>
    <row r="1236" spans="10:85" x14ac:dyDescent="0.2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</row>
    <row r="1237" spans="10:85" x14ac:dyDescent="0.2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</row>
    <row r="1238" spans="10:85" x14ac:dyDescent="0.2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</row>
    <row r="1239" spans="10:85" x14ac:dyDescent="0.2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</row>
    <row r="1240" spans="10:85" x14ac:dyDescent="0.2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</row>
    <row r="1241" spans="10:85" x14ac:dyDescent="0.2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</row>
    <row r="1242" spans="10:85" x14ac:dyDescent="0.2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</row>
    <row r="1243" spans="10:85" x14ac:dyDescent="0.2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</row>
    <row r="1244" spans="10:85" x14ac:dyDescent="0.2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</row>
    <row r="1245" spans="10:85" x14ac:dyDescent="0.2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</row>
    <row r="1246" spans="10:85" x14ac:dyDescent="0.2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</row>
    <row r="1247" spans="10:85" x14ac:dyDescent="0.2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</row>
    <row r="1248" spans="10:85" x14ac:dyDescent="0.2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</row>
    <row r="1249" spans="10:85" x14ac:dyDescent="0.2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</row>
    <row r="1250" spans="10:85" x14ac:dyDescent="0.2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</row>
    <row r="1251" spans="10:85" x14ac:dyDescent="0.2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</row>
    <row r="1252" spans="10:85" x14ac:dyDescent="0.2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</row>
    <row r="1253" spans="10:85" x14ac:dyDescent="0.2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</row>
    <row r="1254" spans="10:85" x14ac:dyDescent="0.2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</row>
    <row r="1255" spans="10:85" x14ac:dyDescent="0.2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</row>
    <row r="1256" spans="10:85" x14ac:dyDescent="0.2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</row>
    <row r="1257" spans="10:85" x14ac:dyDescent="0.2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</row>
    <row r="1258" spans="10:85" x14ac:dyDescent="0.2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</row>
    <row r="1259" spans="10:85" x14ac:dyDescent="0.2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</row>
    <row r="1260" spans="10:85" x14ac:dyDescent="0.2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</row>
    <row r="1261" spans="10:85" x14ac:dyDescent="0.2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</row>
    <row r="1262" spans="10:85" x14ac:dyDescent="0.2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</row>
    <row r="1263" spans="10:85" x14ac:dyDescent="0.2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</row>
    <row r="1264" spans="10:85" x14ac:dyDescent="0.2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</row>
    <row r="1265" spans="10:85" x14ac:dyDescent="0.2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</row>
    <row r="1266" spans="10:85" x14ac:dyDescent="0.2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</row>
    <row r="1267" spans="10:85" x14ac:dyDescent="0.2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</row>
    <row r="1268" spans="10:85" x14ac:dyDescent="0.2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</row>
    <row r="1269" spans="10:85" x14ac:dyDescent="0.2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</row>
    <row r="1270" spans="10:85" x14ac:dyDescent="0.2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</row>
    <row r="1271" spans="10:85" x14ac:dyDescent="0.2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</row>
    <row r="1272" spans="10:85" x14ac:dyDescent="0.2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</row>
    <row r="1273" spans="10:85" x14ac:dyDescent="0.2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</row>
    <row r="1274" spans="10:85" x14ac:dyDescent="0.2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</row>
    <row r="1275" spans="10:85" x14ac:dyDescent="0.2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</row>
    <row r="1276" spans="10:85" x14ac:dyDescent="0.2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</row>
    <row r="1277" spans="10:85" x14ac:dyDescent="0.2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</row>
    <row r="1278" spans="10:85" x14ac:dyDescent="0.2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</row>
    <row r="1279" spans="10:85" x14ac:dyDescent="0.2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</row>
    <row r="1280" spans="10:85" x14ac:dyDescent="0.2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</row>
    <row r="1281" spans="10:85" x14ac:dyDescent="0.2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</row>
    <row r="1282" spans="10:85" x14ac:dyDescent="0.2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</row>
    <row r="1283" spans="10:85" x14ac:dyDescent="0.2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</row>
    <row r="1284" spans="10:85" x14ac:dyDescent="0.2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</row>
    <row r="1285" spans="10:85" x14ac:dyDescent="0.2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</row>
    <row r="1286" spans="10:85" x14ac:dyDescent="0.2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</row>
    <row r="1287" spans="10:85" x14ac:dyDescent="0.2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</row>
    <row r="1288" spans="10:85" x14ac:dyDescent="0.2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</row>
    <row r="1289" spans="10:85" x14ac:dyDescent="0.2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</row>
    <row r="1290" spans="10:85" x14ac:dyDescent="0.2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</row>
    <row r="1291" spans="10:85" x14ac:dyDescent="0.2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</row>
    <row r="1292" spans="10:85" x14ac:dyDescent="0.2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</row>
    <row r="1293" spans="10:85" x14ac:dyDescent="0.2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</row>
    <row r="1294" spans="10:85" x14ac:dyDescent="0.2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</row>
    <row r="1295" spans="10:85" x14ac:dyDescent="0.2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</row>
    <row r="1296" spans="10:85" x14ac:dyDescent="0.2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</row>
    <row r="1297" spans="10:85" x14ac:dyDescent="0.2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</row>
    <row r="1298" spans="10:85" x14ac:dyDescent="0.2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</row>
    <row r="1299" spans="10:85" x14ac:dyDescent="0.2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</row>
    <row r="1300" spans="10:85" x14ac:dyDescent="0.2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</row>
    <row r="1301" spans="10:85" x14ac:dyDescent="0.2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</row>
    <row r="1302" spans="10:85" x14ac:dyDescent="0.2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</row>
    <row r="1303" spans="10:85" x14ac:dyDescent="0.2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</row>
    <row r="1304" spans="10:85" x14ac:dyDescent="0.2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</row>
    <row r="1305" spans="10:85" x14ac:dyDescent="0.2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</row>
    <row r="1306" spans="10:85" x14ac:dyDescent="0.2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</row>
    <row r="1307" spans="10:85" x14ac:dyDescent="0.2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</row>
    <row r="1308" spans="10:85" x14ac:dyDescent="0.2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</row>
    <row r="1309" spans="10:85" x14ac:dyDescent="0.2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</row>
    <row r="1310" spans="10:85" x14ac:dyDescent="0.2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</row>
    <row r="1311" spans="10:85" x14ac:dyDescent="0.2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</row>
    <row r="1312" spans="10:85" x14ac:dyDescent="0.2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</row>
    <row r="1313" spans="10:85" x14ac:dyDescent="0.2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</row>
    <row r="1314" spans="10:85" x14ac:dyDescent="0.2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</row>
    <row r="1315" spans="10:85" x14ac:dyDescent="0.2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</row>
    <row r="1316" spans="10:85" x14ac:dyDescent="0.2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</row>
    <row r="1317" spans="10:85" x14ac:dyDescent="0.2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</row>
    <row r="1318" spans="10:85" x14ac:dyDescent="0.2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</row>
    <row r="1319" spans="10:85" x14ac:dyDescent="0.2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</row>
    <row r="1320" spans="10:85" x14ac:dyDescent="0.2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</row>
    <row r="1321" spans="10:85" x14ac:dyDescent="0.2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</row>
    <row r="1322" spans="10:85" x14ac:dyDescent="0.2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</row>
    <row r="1323" spans="10:85" x14ac:dyDescent="0.2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</row>
    <row r="1324" spans="10:85" x14ac:dyDescent="0.2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</row>
    <row r="1325" spans="10:85" x14ac:dyDescent="0.2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</row>
    <row r="1326" spans="10:85" x14ac:dyDescent="0.2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</row>
    <row r="1327" spans="10:85" x14ac:dyDescent="0.2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</row>
    <row r="1328" spans="10:85" x14ac:dyDescent="0.2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</row>
    <row r="1329" spans="10:85" x14ac:dyDescent="0.2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</row>
    <row r="1330" spans="10:85" x14ac:dyDescent="0.2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</row>
    <row r="1331" spans="10:85" x14ac:dyDescent="0.2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</row>
    <row r="1332" spans="10:85" x14ac:dyDescent="0.2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</row>
    <row r="1333" spans="10:85" x14ac:dyDescent="0.2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</row>
    <row r="1334" spans="10:85" x14ac:dyDescent="0.2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</row>
    <row r="1335" spans="10:85" x14ac:dyDescent="0.2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</row>
    <row r="1336" spans="10:85" x14ac:dyDescent="0.2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</row>
    <row r="1337" spans="10:85" x14ac:dyDescent="0.2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</row>
    <row r="1338" spans="10:85" x14ac:dyDescent="0.2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</row>
    <row r="1339" spans="10:85" x14ac:dyDescent="0.2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</row>
    <row r="1340" spans="10:85" x14ac:dyDescent="0.2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</row>
    <row r="1341" spans="10:85" x14ac:dyDescent="0.2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</row>
    <row r="1342" spans="10:85" x14ac:dyDescent="0.2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</row>
    <row r="1343" spans="10:85" x14ac:dyDescent="0.2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</row>
    <row r="1344" spans="10:85" x14ac:dyDescent="0.2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</row>
    <row r="1345" spans="10:85" x14ac:dyDescent="0.2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</row>
    <row r="1346" spans="10:85" x14ac:dyDescent="0.2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</row>
    <row r="1347" spans="10:85" x14ac:dyDescent="0.2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</row>
    <row r="1348" spans="10:85" x14ac:dyDescent="0.2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</row>
    <row r="1349" spans="10:85" x14ac:dyDescent="0.2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</row>
    <row r="1350" spans="10:85" x14ac:dyDescent="0.2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</row>
    <row r="1351" spans="10:85" x14ac:dyDescent="0.2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</row>
    <row r="1352" spans="10:85" x14ac:dyDescent="0.2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</row>
    <row r="1353" spans="10:85" x14ac:dyDescent="0.2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</row>
    <row r="1354" spans="10:85" x14ac:dyDescent="0.2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</row>
    <row r="1355" spans="10:85" x14ac:dyDescent="0.2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</row>
    <row r="1356" spans="10:85" x14ac:dyDescent="0.2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</row>
    <row r="1357" spans="10:85" x14ac:dyDescent="0.2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</row>
    <row r="1358" spans="10:85" x14ac:dyDescent="0.2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</row>
    <row r="1359" spans="10:85" x14ac:dyDescent="0.2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</row>
    <row r="1360" spans="10:85" x14ac:dyDescent="0.2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</row>
    <row r="1361" spans="10:85" x14ac:dyDescent="0.2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</row>
    <row r="1362" spans="10:85" x14ac:dyDescent="0.2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</row>
    <row r="1363" spans="10:85" x14ac:dyDescent="0.2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</row>
    <row r="1364" spans="10:85" x14ac:dyDescent="0.2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</row>
    <row r="1365" spans="10:85" x14ac:dyDescent="0.2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</row>
    <row r="1366" spans="10:85" x14ac:dyDescent="0.2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</row>
    <row r="1367" spans="10:85" x14ac:dyDescent="0.2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</row>
    <row r="1368" spans="10:85" x14ac:dyDescent="0.2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</row>
    <row r="1369" spans="10:85" x14ac:dyDescent="0.2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</row>
    <row r="1370" spans="10:85" x14ac:dyDescent="0.2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</row>
    <row r="1371" spans="10:85" x14ac:dyDescent="0.2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</row>
    <row r="1372" spans="10:85" x14ac:dyDescent="0.2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</row>
    <row r="1373" spans="10:85" x14ac:dyDescent="0.2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</row>
    <row r="1374" spans="10:85" x14ac:dyDescent="0.2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</row>
    <row r="1375" spans="10:85" x14ac:dyDescent="0.2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</row>
    <row r="1376" spans="10:85" x14ac:dyDescent="0.2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</row>
    <row r="1377" spans="10:85" x14ac:dyDescent="0.2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</row>
    <row r="1378" spans="10:85" x14ac:dyDescent="0.2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</row>
    <row r="1379" spans="10:85" x14ac:dyDescent="0.2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</row>
    <row r="1380" spans="10:85" x14ac:dyDescent="0.2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</row>
    <row r="1381" spans="10:85" x14ac:dyDescent="0.2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</row>
    <row r="1382" spans="10:85" x14ac:dyDescent="0.2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</row>
    <row r="1383" spans="10:85" x14ac:dyDescent="0.2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</row>
    <row r="1384" spans="10:85" x14ac:dyDescent="0.2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</row>
    <row r="1385" spans="10:85" x14ac:dyDescent="0.2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</row>
    <row r="1386" spans="10:85" x14ac:dyDescent="0.2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</row>
    <row r="1387" spans="10:85" x14ac:dyDescent="0.2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</row>
    <row r="1388" spans="10:85" x14ac:dyDescent="0.2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</row>
    <row r="1389" spans="10:85" x14ac:dyDescent="0.2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</row>
    <row r="1390" spans="10:85" x14ac:dyDescent="0.2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</row>
    <row r="1391" spans="10:85" x14ac:dyDescent="0.2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</row>
    <row r="1392" spans="10:85" x14ac:dyDescent="0.2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</row>
    <row r="1393" spans="10:85" x14ac:dyDescent="0.2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</row>
    <row r="1394" spans="10:85" x14ac:dyDescent="0.2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</row>
    <row r="1395" spans="10:85" x14ac:dyDescent="0.2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</row>
    <row r="1396" spans="10:85" x14ac:dyDescent="0.2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</row>
    <row r="1397" spans="10:85" x14ac:dyDescent="0.2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</row>
    <row r="1398" spans="10:85" x14ac:dyDescent="0.2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</row>
    <row r="1399" spans="10:85" x14ac:dyDescent="0.2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</row>
    <row r="1400" spans="10:85" x14ac:dyDescent="0.2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</row>
    <row r="1401" spans="10:85" x14ac:dyDescent="0.2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</row>
    <row r="1402" spans="10:85" x14ac:dyDescent="0.2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</row>
    <row r="1403" spans="10:85" x14ac:dyDescent="0.2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</row>
    <row r="1404" spans="10:85" x14ac:dyDescent="0.2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</row>
    <row r="1405" spans="10:85" x14ac:dyDescent="0.2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</row>
    <row r="1406" spans="10:85" x14ac:dyDescent="0.2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</row>
    <row r="1407" spans="10:85" x14ac:dyDescent="0.2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</row>
    <row r="1408" spans="10:85" x14ac:dyDescent="0.2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</row>
    <row r="1409" spans="10:85" x14ac:dyDescent="0.2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</row>
    <row r="1410" spans="10:85" x14ac:dyDescent="0.2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</row>
    <row r="1411" spans="10:85" x14ac:dyDescent="0.2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</row>
    <row r="1412" spans="10:85" x14ac:dyDescent="0.2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</row>
    <row r="1413" spans="10:85" x14ac:dyDescent="0.2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</row>
    <row r="1414" spans="10:85" x14ac:dyDescent="0.2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</row>
    <row r="1415" spans="10:85" x14ac:dyDescent="0.2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</row>
    <row r="1416" spans="10:85" x14ac:dyDescent="0.2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</row>
    <row r="1417" spans="10:85" x14ac:dyDescent="0.2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</row>
    <row r="1418" spans="10:85" x14ac:dyDescent="0.2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</row>
    <row r="1419" spans="10:85" x14ac:dyDescent="0.2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</row>
    <row r="1420" spans="10:85" x14ac:dyDescent="0.2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</row>
    <row r="1421" spans="10:85" x14ac:dyDescent="0.2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</row>
    <row r="1422" spans="10:85" x14ac:dyDescent="0.2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</row>
    <row r="1423" spans="10:85" x14ac:dyDescent="0.2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</row>
    <row r="1424" spans="10:85" x14ac:dyDescent="0.2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</row>
    <row r="1425" spans="10:85" x14ac:dyDescent="0.2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</row>
    <row r="1426" spans="10:85" x14ac:dyDescent="0.2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</row>
    <row r="1427" spans="10:85" x14ac:dyDescent="0.2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</row>
    <row r="1428" spans="10:85" x14ac:dyDescent="0.2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</row>
    <row r="1429" spans="10:85" x14ac:dyDescent="0.2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</row>
    <row r="1430" spans="10:85" x14ac:dyDescent="0.2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</row>
    <row r="1431" spans="10:85" x14ac:dyDescent="0.2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</row>
    <row r="1432" spans="10:85" x14ac:dyDescent="0.2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</row>
    <row r="1433" spans="10:85" x14ac:dyDescent="0.2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</row>
    <row r="1434" spans="10:85" x14ac:dyDescent="0.2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</row>
    <row r="1435" spans="10:85" x14ac:dyDescent="0.2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</row>
    <row r="1436" spans="10:85" x14ac:dyDescent="0.2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</row>
    <row r="1437" spans="10:85" x14ac:dyDescent="0.2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</row>
    <row r="1438" spans="10:85" x14ac:dyDescent="0.2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</row>
    <row r="1439" spans="10:85" x14ac:dyDescent="0.2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</row>
    <row r="1440" spans="10:85" x14ac:dyDescent="0.2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</row>
    <row r="1441" spans="10:85" x14ac:dyDescent="0.2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</row>
    <row r="1442" spans="10:85" x14ac:dyDescent="0.2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</row>
    <row r="1443" spans="10:85" x14ac:dyDescent="0.2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</row>
    <row r="1444" spans="10:85" x14ac:dyDescent="0.2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</row>
    <row r="1445" spans="10:85" x14ac:dyDescent="0.2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</row>
    <row r="1446" spans="10:85" x14ac:dyDescent="0.2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</row>
    <row r="1447" spans="10:85" x14ac:dyDescent="0.2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</row>
    <row r="1448" spans="10:85" x14ac:dyDescent="0.2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</row>
    <row r="1449" spans="10:85" x14ac:dyDescent="0.2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</row>
    <row r="1450" spans="10:85" x14ac:dyDescent="0.2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</row>
    <row r="1451" spans="10:85" x14ac:dyDescent="0.2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</row>
    <row r="1452" spans="10:85" x14ac:dyDescent="0.2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</row>
    <row r="1453" spans="10:85" x14ac:dyDescent="0.2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</row>
    <row r="1454" spans="10:85" x14ac:dyDescent="0.2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</row>
    <row r="1455" spans="10:85" x14ac:dyDescent="0.2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</row>
    <row r="1456" spans="10:85" x14ac:dyDescent="0.2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</row>
    <row r="1457" spans="10:85" x14ac:dyDescent="0.2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</row>
    <row r="1458" spans="10:85" x14ac:dyDescent="0.2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</row>
    <row r="1459" spans="10:85" x14ac:dyDescent="0.2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</row>
    <row r="1460" spans="10:85" x14ac:dyDescent="0.2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</row>
    <row r="1461" spans="10:85" x14ac:dyDescent="0.2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</row>
    <row r="1462" spans="10:85" x14ac:dyDescent="0.2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</row>
    <row r="1463" spans="10:85" x14ac:dyDescent="0.2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</row>
    <row r="1464" spans="10:85" x14ac:dyDescent="0.2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</row>
    <row r="1465" spans="10:85" x14ac:dyDescent="0.2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</row>
    <row r="1466" spans="10:85" x14ac:dyDescent="0.2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</row>
    <row r="1467" spans="10:85" x14ac:dyDescent="0.2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</row>
    <row r="1468" spans="10:85" x14ac:dyDescent="0.2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</row>
    <row r="1469" spans="10:85" x14ac:dyDescent="0.2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</row>
    <row r="1470" spans="10:85" x14ac:dyDescent="0.2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</row>
    <row r="1471" spans="10:85" x14ac:dyDescent="0.2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</row>
    <row r="1472" spans="10:85" x14ac:dyDescent="0.2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</row>
    <row r="1473" spans="10:85" x14ac:dyDescent="0.2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</row>
    <row r="1474" spans="10:85" x14ac:dyDescent="0.2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</row>
    <row r="1475" spans="10:85" x14ac:dyDescent="0.2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</row>
    <row r="1476" spans="10:85" x14ac:dyDescent="0.2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</row>
    <row r="1477" spans="10:85" x14ac:dyDescent="0.2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</row>
    <row r="1478" spans="10:85" x14ac:dyDescent="0.2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</row>
    <row r="1479" spans="10:85" x14ac:dyDescent="0.2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</row>
    <row r="1480" spans="10:85" x14ac:dyDescent="0.2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</row>
    <row r="1481" spans="10:85" x14ac:dyDescent="0.2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</row>
    <row r="1482" spans="10:85" x14ac:dyDescent="0.2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</row>
    <row r="1483" spans="10:85" x14ac:dyDescent="0.2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</row>
    <row r="1484" spans="10:85" x14ac:dyDescent="0.2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</row>
    <row r="1485" spans="10:85" x14ac:dyDescent="0.2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</row>
    <row r="1486" spans="10:85" x14ac:dyDescent="0.2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</row>
    <row r="1487" spans="10:85" x14ac:dyDescent="0.2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</row>
    <row r="1488" spans="10:85" x14ac:dyDescent="0.2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</row>
    <row r="1489" spans="10:85" x14ac:dyDescent="0.2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</row>
    <row r="1490" spans="10:85" x14ac:dyDescent="0.2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</row>
    <row r="1491" spans="10:85" x14ac:dyDescent="0.2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</row>
    <row r="1492" spans="10:85" x14ac:dyDescent="0.2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</row>
    <row r="1493" spans="10:85" x14ac:dyDescent="0.2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</row>
    <row r="1494" spans="10:85" x14ac:dyDescent="0.2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</row>
    <row r="1495" spans="10:85" x14ac:dyDescent="0.2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</row>
    <row r="1496" spans="10:85" x14ac:dyDescent="0.2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</row>
    <row r="1497" spans="10:85" x14ac:dyDescent="0.2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</row>
    <row r="1498" spans="10:85" x14ac:dyDescent="0.2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</row>
    <row r="1499" spans="10:85" x14ac:dyDescent="0.2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</row>
    <row r="1500" spans="10:85" x14ac:dyDescent="0.2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</row>
    <row r="1501" spans="10:85" x14ac:dyDescent="0.2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</row>
    <row r="1502" spans="10:85" x14ac:dyDescent="0.2"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</row>
    <row r="1503" spans="10:85" x14ac:dyDescent="0.2"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</row>
    <row r="1504" spans="10:85" x14ac:dyDescent="0.2"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</row>
    <row r="1505" spans="10:85" x14ac:dyDescent="0.2"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</row>
    <row r="1506" spans="10:85" x14ac:dyDescent="0.2"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</row>
    <row r="1507" spans="10:85" x14ac:dyDescent="0.2"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</row>
    <row r="1508" spans="10:85" x14ac:dyDescent="0.2"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</row>
    <row r="1509" spans="10:85" x14ac:dyDescent="0.2"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</row>
    <row r="1510" spans="10:85" x14ac:dyDescent="0.2"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</row>
    <row r="1511" spans="10:85" x14ac:dyDescent="0.2"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</row>
    <row r="1512" spans="10:85" x14ac:dyDescent="0.2"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</row>
    <row r="1513" spans="10:85" x14ac:dyDescent="0.2"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</row>
    <row r="1514" spans="10:85" x14ac:dyDescent="0.2"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</row>
    <row r="1515" spans="10:85" x14ac:dyDescent="0.2"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</row>
    <row r="1516" spans="10:85" x14ac:dyDescent="0.2"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</row>
    <row r="1517" spans="10:85" x14ac:dyDescent="0.2"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</row>
    <row r="1518" spans="10:85" x14ac:dyDescent="0.2"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</row>
    <row r="1519" spans="10:85" x14ac:dyDescent="0.2"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3"/>
      <c r="BQ1519" s="43"/>
      <c r="BR1519" s="43"/>
      <c r="BS1519" s="43"/>
      <c r="BT1519" s="43"/>
      <c r="BU1519" s="43"/>
      <c r="BV1519" s="43"/>
      <c r="BW1519" s="43"/>
      <c r="BX1519" s="43"/>
      <c r="BY1519" s="43"/>
      <c r="BZ1519" s="43"/>
      <c r="CA1519" s="43"/>
      <c r="CB1519" s="43"/>
      <c r="CC1519" s="43"/>
      <c r="CD1519" s="43"/>
      <c r="CE1519" s="43"/>
      <c r="CF1519" s="43"/>
      <c r="CG1519" s="43"/>
    </row>
    <row r="1520" spans="10:85" x14ac:dyDescent="0.2"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3"/>
      <c r="BQ1520" s="43"/>
      <c r="BR1520" s="43"/>
      <c r="BS1520" s="43"/>
      <c r="BT1520" s="43"/>
      <c r="BU1520" s="43"/>
      <c r="BV1520" s="43"/>
      <c r="BW1520" s="43"/>
      <c r="BX1520" s="43"/>
      <c r="BY1520" s="43"/>
      <c r="BZ1520" s="43"/>
      <c r="CA1520" s="43"/>
      <c r="CB1520" s="43"/>
      <c r="CC1520" s="43"/>
      <c r="CD1520" s="43"/>
      <c r="CE1520" s="43"/>
      <c r="CF1520" s="43"/>
      <c r="CG1520" s="43"/>
    </row>
    <row r="1521" spans="10:85" x14ac:dyDescent="0.2"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3"/>
      <c r="BQ1521" s="43"/>
      <c r="BR1521" s="43"/>
      <c r="BS1521" s="43"/>
      <c r="BT1521" s="43"/>
      <c r="BU1521" s="43"/>
      <c r="BV1521" s="43"/>
      <c r="BW1521" s="43"/>
      <c r="BX1521" s="43"/>
      <c r="BY1521" s="43"/>
      <c r="BZ1521" s="43"/>
      <c r="CA1521" s="43"/>
      <c r="CB1521" s="43"/>
      <c r="CC1521" s="43"/>
      <c r="CD1521" s="43"/>
      <c r="CE1521" s="43"/>
      <c r="CF1521" s="43"/>
      <c r="CG1521" s="43"/>
    </row>
    <row r="1522" spans="10:85" x14ac:dyDescent="0.2"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3"/>
      <c r="BQ1522" s="43"/>
      <c r="BR1522" s="43"/>
      <c r="BS1522" s="43"/>
      <c r="BT1522" s="43"/>
      <c r="BU1522" s="43"/>
      <c r="BV1522" s="43"/>
      <c r="BW1522" s="43"/>
      <c r="BX1522" s="43"/>
      <c r="BY1522" s="43"/>
      <c r="BZ1522" s="43"/>
      <c r="CA1522" s="43"/>
      <c r="CB1522" s="43"/>
      <c r="CC1522" s="43"/>
      <c r="CD1522" s="43"/>
      <c r="CE1522" s="43"/>
      <c r="CF1522" s="43"/>
      <c r="CG1522" s="43"/>
    </row>
    <row r="1523" spans="10:85" x14ac:dyDescent="0.2"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3"/>
      <c r="BQ1523" s="43"/>
      <c r="BR1523" s="43"/>
      <c r="BS1523" s="43"/>
      <c r="BT1523" s="43"/>
      <c r="BU1523" s="43"/>
      <c r="BV1523" s="43"/>
      <c r="BW1523" s="43"/>
      <c r="BX1523" s="43"/>
      <c r="BY1523" s="43"/>
      <c r="BZ1523" s="43"/>
      <c r="CA1523" s="43"/>
      <c r="CB1523" s="43"/>
      <c r="CC1523" s="43"/>
      <c r="CD1523" s="43"/>
      <c r="CE1523" s="43"/>
      <c r="CF1523" s="43"/>
      <c r="CG1523" s="43"/>
    </row>
    <row r="1524" spans="10:85" x14ac:dyDescent="0.2"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3"/>
      <c r="BQ1524" s="43"/>
      <c r="BR1524" s="43"/>
      <c r="BS1524" s="43"/>
      <c r="BT1524" s="43"/>
      <c r="BU1524" s="43"/>
      <c r="BV1524" s="43"/>
      <c r="BW1524" s="43"/>
      <c r="BX1524" s="43"/>
      <c r="BY1524" s="43"/>
      <c r="BZ1524" s="43"/>
      <c r="CA1524" s="43"/>
      <c r="CB1524" s="43"/>
      <c r="CC1524" s="43"/>
      <c r="CD1524" s="43"/>
      <c r="CE1524" s="43"/>
      <c r="CF1524" s="43"/>
      <c r="CG1524" s="43"/>
    </row>
    <row r="1525" spans="10:85" x14ac:dyDescent="0.2"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3"/>
      <c r="BQ1525" s="43"/>
      <c r="BR1525" s="43"/>
      <c r="BS1525" s="43"/>
      <c r="BT1525" s="43"/>
      <c r="BU1525" s="43"/>
      <c r="BV1525" s="43"/>
      <c r="BW1525" s="43"/>
      <c r="BX1525" s="43"/>
      <c r="BY1525" s="43"/>
      <c r="BZ1525" s="43"/>
      <c r="CA1525" s="43"/>
      <c r="CB1525" s="43"/>
      <c r="CC1525" s="43"/>
      <c r="CD1525" s="43"/>
      <c r="CE1525" s="43"/>
      <c r="CF1525" s="43"/>
      <c r="CG1525" s="43"/>
    </row>
    <row r="1526" spans="10:85" x14ac:dyDescent="0.2"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3"/>
      <c r="BQ1526" s="43"/>
      <c r="BR1526" s="43"/>
      <c r="BS1526" s="43"/>
      <c r="BT1526" s="43"/>
      <c r="BU1526" s="43"/>
      <c r="BV1526" s="43"/>
      <c r="BW1526" s="43"/>
      <c r="BX1526" s="43"/>
      <c r="BY1526" s="43"/>
      <c r="BZ1526" s="43"/>
      <c r="CA1526" s="43"/>
      <c r="CB1526" s="43"/>
      <c r="CC1526" s="43"/>
      <c r="CD1526" s="43"/>
      <c r="CE1526" s="43"/>
      <c r="CF1526" s="43"/>
      <c r="CG1526" s="43"/>
    </row>
    <row r="1527" spans="10:85" x14ac:dyDescent="0.2"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3"/>
      <c r="BQ1527" s="43"/>
      <c r="BR1527" s="43"/>
      <c r="BS1527" s="43"/>
      <c r="BT1527" s="43"/>
      <c r="BU1527" s="43"/>
      <c r="BV1527" s="43"/>
      <c r="BW1527" s="43"/>
      <c r="BX1527" s="43"/>
      <c r="BY1527" s="43"/>
      <c r="BZ1527" s="43"/>
      <c r="CA1527" s="43"/>
      <c r="CB1527" s="43"/>
      <c r="CC1527" s="43"/>
      <c r="CD1527" s="43"/>
      <c r="CE1527" s="43"/>
      <c r="CF1527" s="43"/>
      <c r="CG1527" s="43"/>
    </row>
    <row r="1528" spans="10:85" x14ac:dyDescent="0.2"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3"/>
      <c r="BQ1528" s="43"/>
      <c r="BR1528" s="43"/>
      <c r="BS1528" s="43"/>
      <c r="BT1528" s="43"/>
      <c r="BU1528" s="43"/>
      <c r="BV1528" s="43"/>
      <c r="BW1528" s="43"/>
      <c r="BX1528" s="43"/>
      <c r="BY1528" s="43"/>
      <c r="BZ1528" s="43"/>
      <c r="CA1528" s="43"/>
      <c r="CB1528" s="43"/>
      <c r="CC1528" s="43"/>
      <c r="CD1528" s="43"/>
      <c r="CE1528" s="43"/>
      <c r="CF1528" s="43"/>
      <c r="CG1528" s="43"/>
    </row>
    <row r="1529" spans="10:85" x14ac:dyDescent="0.2"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3"/>
      <c r="BQ1529" s="43"/>
      <c r="BR1529" s="43"/>
      <c r="BS1529" s="43"/>
      <c r="BT1529" s="43"/>
      <c r="BU1529" s="43"/>
      <c r="BV1529" s="43"/>
      <c r="BW1529" s="43"/>
      <c r="BX1529" s="43"/>
      <c r="BY1529" s="43"/>
      <c r="BZ1529" s="43"/>
      <c r="CA1529" s="43"/>
      <c r="CB1529" s="43"/>
      <c r="CC1529" s="43"/>
      <c r="CD1529" s="43"/>
      <c r="CE1529" s="43"/>
      <c r="CF1529" s="43"/>
      <c r="CG1529" s="43"/>
    </row>
    <row r="1530" spans="10:85" x14ac:dyDescent="0.2"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3"/>
      <c r="BQ1530" s="43"/>
      <c r="BR1530" s="43"/>
      <c r="BS1530" s="43"/>
      <c r="BT1530" s="43"/>
      <c r="BU1530" s="43"/>
      <c r="BV1530" s="43"/>
      <c r="BW1530" s="43"/>
      <c r="BX1530" s="43"/>
      <c r="BY1530" s="43"/>
      <c r="BZ1530" s="43"/>
      <c r="CA1530" s="43"/>
      <c r="CB1530" s="43"/>
      <c r="CC1530" s="43"/>
      <c r="CD1530" s="43"/>
      <c r="CE1530" s="43"/>
      <c r="CF1530" s="43"/>
      <c r="CG1530" s="43"/>
    </row>
    <row r="1531" spans="10:85" x14ac:dyDescent="0.2"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3"/>
      <c r="BQ1531" s="43"/>
      <c r="BR1531" s="43"/>
      <c r="BS1531" s="43"/>
      <c r="BT1531" s="43"/>
      <c r="BU1531" s="43"/>
      <c r="BV1531" s="43"/>
      <c r="BW1531" s="43"/>
      <c r="BX1531" s="43"/>
      <c r="BY1531" s="43"/>
      <c r="BZ1531" s="43"/>
      <c r="CA1531" s="43"/>
      <c r="CB1531" s="43"/>
      <c r="CC1531" s="43"/>
      <c r="CD1531" s="43"/>
      <c r="CE1531" s="43"/>
      <c r="CF1531" s="43"/>
      <c r="CG1531" s="43"/>
    </row>
    <row r="1532" spans="10:85" x14ac:dyDescent="0.2"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3"/>
      <c r="BQ1532" s="43"/>
      <c r="BR1532" s="43"/>
      <c r="BS1532" s="43"/>
      <c r="BT1532" s="43"/>
      <c r="BU1532" s="43"/>
      <c r="BV1532" s="43"/>
      <c r="BW1532" s="43"/>
      <c r="BX1532" s="43"/>
      <c r="BY1532" s="43"/>
      <c r="BZ1532" s="43"/>
      <c r="CA1532" s="43"/>
      <c r="CB1532" s="43"/>
      <c r="CC1532" s="43"/>
      <c r="CD1532" s="43"/>
      <c r="CE1532" s="43"/>
      <c r="CF1532" s="43"/>
      <c r="CG1532" s="43"/>
    </row>
    <row r="1533" spans="10:85" x14ac:dyDescent="0.2"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3"/>
      <c r="BQ1533" s="43"/>
      <c r="BR1533" s="43"/>
      <c r="BS1533" s="43"/>
      <c r="BT1533" s="43"/>
      <c r="BU1533" s="43"/>
      <c r="BV1533" s="43"/>
      <c r="BW1533" s="43"/>
      <c r="BX1533" s="43"/>
      <c r="BY1533" s="43"/>
      <c r="BZ1533" s="43"/>
      <c r="CA1533" s="43"/>
      <c r="CB1533" s="43"/>
      <c r="CC1533" s="43"/>
      <c r="CD1533" s="43"/>
      <c r="CE1533" s="43"/>
      <c r="CF1533" s="43"/>
      <c r="CG1533" s="43"/>
    </row>
    <row r="1534" spans="10:85" x14ac:dyDescent="0.2"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3"/>
      <c r="BQ1534" s="43"/>
      <c r="BR1534" s="43"/>
      <c r="BS1534" s="43"/>
      <c r="BT1534" s="43"/>
      <c r="BU1534" s="43"/>
      <c r="BV1534" s="43"/>
      <c r="BW1534" s="43"/>
      <c r="BX1534" s="43"/>
      <c r="BY1534" s="43"/>
      <c r="BZ1534" s="43"/>
      <c r="CA1534" s="43"/>
      <c r="CB1534" s="43"/>
      <c r="CC1534" s="43"/>
      <c r="CD1534" s="43"/>
      <c r="CE1534" s="43"/>
      <c r="CF1534" s="43"/>
      <c r="CG1534" s="43"/>
    </row>
    <row r="1535" spans="10:85" x14ac:dyDescent="0.2"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3"/>
      <c r="BQ1535" s="43"/>
      <c r="BR1535" s="43"/>
      <c r="BS1535" s="43"/>
      <c r="BT1535" s="43"/>
      <c r="BU1535" s="43"/>
      <c r="BV1535" s="43"/>
      <c r="BW1535" s="43"/>
      <c r="BX1535" s="43"/>
      <c r="BY1535" s="43"/>
      <c r="BZ1535" s="43"/>
      <c r="CA1535" s="43"/>
      <c r="CB1535" s="43"/>
      <c r="CC1535" s="43"/>
      <c r="CD1535" s="43"/>
      <c r="CE1535" s="43"/>
      <c r="CF1535" s="43"/>
      <c r="CG1535" s="43"/>
    </row>
    <row r="1536" spans="10:85" x14ac:dyDescent="0.2"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3"/>
      <c r="BQ1536" s="43"/>
      <c r="BR1536" s="43"/>
      <c r="BS1536" s="43"/>
      <c r="BT1536" s="43"/>
      <c r="BU1536" s="43"/>
      <c r="BV1536" s="43"/>
      <c r="BW1536" s="43"/>
      <c r="BX1536" s="43"/>
      <c r="BY1536" s="43"/>
      <c r="BZ1536" s="43"/>
      <c r="CA1536" s="43"/>
      <c r="CB1536" s="43"/>
      <c r="CC1536" s="43"/>
      <c r="CD1536" s="43"/>
      <c r="CE1536" s="43"/>
      <c r="CF1536" s="43"/>
      <c r="CG1536" s="43"/>
    </row>
    <row r="1537" spans="10:85" x14ac:dyDescent="0.2"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3"/>
      <c r="BQ1537" s="43"/>
      <c r="BR1537" s="43"/>
      <c r="BS1537" s="43"/>
      <c r="BT1537" s="43"/>
      <c r="BU1537" s="43"/>
      <c r="BV1537" s="43"/>
      <c r="BW1537" s="43"/>
      <c r="BX1537" s="43"/>
      <c r="BY1537" s="43"/>
      <c r="BZ1537" s="43"/>
      <c r="CA1537" s="43"/>
      <c r="CB1537" s="43"/>
      <c r="CC1537" s="43"/>
      <c r="CD1537" s="43"/>
      <c r="CE1537" s="43"/>
      <c r="CF1537" s="43"/>
      <c r="CG1537" s="43"/>
    </row>
    <row r="1538" spans="10:85" x14ac:dyDescent="0.2"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3"/>
      <c r="BQ1538" s="43"/>
      <c r="BR1538" s="43"/>
      <c r="BS1538" s="43"/>
      <c r="BT1538" s="43"/>
      <c r="BU1538" s="43"/>
      <c r="BV1538" s="43"/>
      <c r="BW1538" s="43"/>
      <c r="BX1538" s="43"/>
      <c r="BY1538" s="43"/>
      <c r="BZ1538" s="43"/>
      <c r="CA1538" s="43"/>
      <c r="CB1538" s="43"/>
      <c r="CC1538" s="43"/>
      <c r="CD1538" s="43"/>
      <c r="CE1538" s="43"/>
      <c r="CF1538" s="43"/>
      <c r="CG1538" s="43"/>
    </row>
    <row r="1539" spans="10:85" x14ac:dyDescent="0.2"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3"/>
      <c r="BQ1539" s="43"/>
      <c r="BR1539" s="43"/>
      <c r="BS1539" s="43"/>
      <c r="BT1539" s="43"/>
      <c r="BU1539" s="43"/>
      <c r="BV1539" s="43"/>
      <c r="BW1539" s="43"/>
      <c r="BX1539" s="43"/>
      <c r="BY1539" s="43"/>
      <c r="BZ1539" s="43"/>
      <c r="CA1539" s="43"/>
      <c r="CB1539" s="43"/>
      <c r="CC1539" s="43"/>
      <c r="CD1539" s="43"/>
      <c r="CE1539" s="43"/>
      <c r="CF1539" s="43"/>
      <c r="CG1539" s="43"/>
    </row>
    <row r="1540" spans="10:85" x14ac:dyDescent="0.2"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3"/>
      <c r="BQ1540" s="43"/>
      <c r="BR1540" s="43"/>
      <c r="BS1540" s="43"/>
      <c r="BT1540" s="43"/>
      <c r="BU1540" s="43"/>
      <c r="BV1540" s="43"/>
      <c r="BW1540" s="43"/>
      <c r="BX1540" s="43"/>
      <c r="BY1540" s="43"/>
      <c r="BZ1540" s="43"/>
      <c r="CA1540" s="43"/>
      <c r="CB1540" s="43"/>
      <c r="CC1540" s="43"/>
      <c r="CD1540" s="43"/>
      <c r="CE1540" s="43"/>
      <c r="CF1540" s="43"/>
      <c r="CG1540" s="43"/>
    </row>
    <row r="1541" spans="10:85" x14ac:dyDescent="0.2"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3"/>
      <c r="BQ1541" s="43"/>
      <c r="BR1541" s="43"/>
      <c r="BS1541" s="43"/>
      <c r="BT1541" s="43"/>
      <c r="BU1541" s="43"/>
      <c r="BV1541" s="43"/>
      <c r="BW1541" s="43"/>
      <c r="BX1541" s="43"/>
      <c r="BY1541" s="43"/>
      <c r="BZ1541" s="43"/>
      <c r="CA1541" s="43"/>
      <c r="CB1541" s="43"/>
      <c r="CC1541" s="43"/>
      <c r="CD1541" s="43"/>
      <c r="CE1541" s="43"/>
      <c r="CF1541" s="43"/>
      <c r="CG1541" s="43"/>
    </row>
    <row r="1542" spans="10:85" x14ac:dyDescent="0.2"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3"/>
      <c r="BQ1542" s="43"/>
      <c r="BR1542" s="43"/>
      <c r="BS1542" s="43"/>
      <c r="BT1542" s="43"/>
      <c r="BU1542" s="43"/>
      <c r="BV1542" s="43"/>
      <c r="BW1542" s="43"/>
      <c r="BX1542" s="43"/>
      <c r="BY1542" s="43"/>
      <c r="BZ1542" s="43"/>
      <c r="CA1542" s="43"/>
      <c r="CB1542" s="43"/>
      <c r="CC1542" s="43"/>
      <c r="CD1542" s="43"/>
      <c r="CE1542" s="43"/>
      <c r="CF1542" s="43"/>
      <c r="CG1542" s="43"/>
    </row>
    <row r="1543" spans="10:85" x14ac:dyDescent="0.2"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3"/>
      <c r="BQ1543" s="43"/>
      <c r="BR1543" s="43"/>
      <c r="BS1543" s="43"/>
      <c r="BT1543" s="43"/>
      <c r="BU1543" s="43"/>
      <c r="BV1543" s="43"/>
      <c r="BW1543" s="43"/>
      <c r="BX1543" s="43"/>
      <c r="BY1543" s="43"/>
      <c r="BZ1543" s="43"/>
      <c r="CA1543" s="43"/>
      <c r="CB1543" s="43"/>
      <c r="CC1543" s="43"/>
      <c r="CD1543" s="43"/>
      <c r="CE1543" s="43"/>
      <c r="CF1543" s="43"/>
      <c r="CG1543" s="43"/>
    </row>
    <row r="1544" spans="10:85" x14ac:dyDescent="0.2"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3"/>
      <c r="BQ1544" s="43"/>
      <c r="BR1544" s="43"/>
      <c r="BS1544" s="43"/>
      <c r="BT1544" s="43"/>
      <c r="BU1544" s="43"/>
      <c r="BV1544" s="43"/>
      <c r="BW1544" s="43"/>
      <c r="BX1544" s="43"/>
      <c r="BY1544" s="43"/>
      <c r="BZ1544" s="43"/>
      <c r="CA1544" s="43"/>
      <c r="CB1544" s="43"/>
      <c r="CC1544" s="43"/>
      <c r="CD1544" s="43"/>
      <c r="CE1544" s="43"/>
      <c r="CF1544" s="43"/>
      <c r="CG1544" s="43"/>
    </row>
    <row r="1545" spans="10:85" x14ac:dyDescent="0.2"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3"/>
      <c r="BQ1545" s="43"/>
      <c r="BR1545" s="43"/>
      <c r="BS1545" s="43"/>
      <c r="BT1545" s="43"/>
      <c r="BU1545" s="43"/>
      <c r="BV1545" s="43"/>
      <c r="BW1545" s="43"/>
      <c r="BX1545" s="43"/>
      <c r="BY1545" s="43"/>
      <c r="BZ1545" s="43"/>
      <c r="CA1545" s="43"/>
      <c r="CB1545" s="43"/>
      <c r="CC1545" s="43"/>
      <c r="CD1545" s="43"/>
      <c r="CE1545" s="43"/>
      <c r="CF1545" s="43"/>
      <c r="CG1545" s="43"/>
    </row>
    <row r="1546" spans="10:85" x14ac:dyDescent="0.2"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3"/>
      <c r="BQ1546" s="43"/>
      <c r="BR1546" s="43"/>
      <c r="BS1546" s="43"/>
      <c r="BT1546" s="43"/>
      <c r="BU1546" s="43"/>
      <c r="BV1546" s="43"/>
      <c r="BW1546" s="43"/>
      <c r="BX1546" s="43"/>
      <c r="BY1546" s="43"/>
      <c r="BZ1546" s="43"/>
      <c r="CA1546" s="43"/>
      <c r="CB1546" s="43"/>
      <c r="CC1546" s="43"/>
      <c r="CD1546" s="43"/>
      <c r="CE1546" s="43"/>
      <c r="CF1546" s="43"/>
      <c r="CG1546" s="43"/>
    </row>
    <row r="1547" spans="10:85" x14ac:dyDescent="0.2"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3"/>
      <c r="BQ1547" s="43"/>
      <c r="BR1547" s="43"/>
      <c r="BS1547" s="43"/>
      <c r="BT1547" s="43"/>
      <c r="BU1547" s="43"/>
      <c r="BV1547" s="43"/>
      <c r="BW1547" s="43"/>
      <c r="BX1547" s="43"/>
      <c r="BY1547" s="43"/>
      <c r="BZ1547" s="43"/>
      <c r="CA1547" s="43"/>
      <c r="CB1547" s="43"/>
      <c r="CC1547" s="43"/>
      <c r="CD1547" s="43"/>
      <c r="CE1547" s="43"/>
      <c r="CF1547" s="43"/>
      <c r="CG1547" s="43"/>
    </row>
    <row r="1548" spans="10:85" x14ac:dyDescent="0.2"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3"/>
      <c r="BQ1548" s="43"/>
      <c r="BR1548" s="43"/>
      <c r="BS1548" s="43"/>
      <c r="BT1548" s="43"/>
      <c r="BU1548" s="43"/>
      <c r="BV1548" s="43"/>
      <c r="BW1548" s="43"/>
      <c r="BX1548" s="43"/>
      <c r="BY1548" s="43"/>
      <c r="BZ1548" s="43"/>
      <c r="CA1548" s="43"/>
      <c r="CB1548" s="43"/>
      <c r="CC1548" s="43"/>
      <c r="CD1548" s="43"/>
      <c r="CE1548" s="43"/>
      <c r="CF1548" s="43"/>
      <c r="CG1548" s="43"/>
    </row>
    <row r="1549" spans="10:85" x14ac:dyDescent="0.2"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3"/>
      <c r="BQ1549" s="43"/>
      <c r="BR1549" s="43"/>
      <c r="BS1549" s="43"/>
      <c r="BT1549" s="43"/>
      <c r="BU1549" s="43"/>
      <c r="BV1549" s="43"/>
      <c r="BW1549" s="43"/>
      <c r="BX1549" s="43"/>
      <c r="BY1549" s="43"/>
      <c r="BZ1549" s="43"/>
      <c r="CA1549" s="43"/>
      <c r="CB1549" s="43"/>
      <c r="CC1549" s="43"/>
      <c r="CD1549" s="43"/>
      <c r="CE1549" s="43"/>
      <c r="CF1549" s="43"/>
      <c r="CG1549" s="43"/>
    </row>
    <row r="1550" spans="10:85" x14ac:dyDescent="0.2"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3"/>
      <c r="BQ1550" s="43"/>
      <c r="BR1550" s="43"/>
      <c r="BS1550" s="43"/>
      <c r="BT1550" s="43"/>
      <c r="BU1550" s="43"/>
      <c r="BV1550" s="43"/>
      <c r="BW1550" s="43"/>
      <c r="BX1550" s="43"/>
      <c r="BY1550" s="43"/>
      <c r="BZ1550" s="43"/>
      <c r="CA1550" s="43"/>
      <c r="CB1550" s="43"/>
      <c r="CC1550" s="43"/>
      <c r="CD1550" s="43"/>
      <c r="CE1550" s="43"/>
      <c r="CF1550" s="43"/>
      <c r="CG1550" s="43"/>
    </row>
    <row r="1551" spans="10:85" x14ac:dyDescent="0.2"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3"/>
      <c r="BQ1551" s="43"/>
      <c r="BR1551" s="43"/>
      <c r="BS1551" s="43"/>
      <c r="BT1551" s="43"/>
      <c r="BU1551" s="43"/>
      <c r="BV1551" s="43"/>
      <c r="BW1551" s="43"/>
      <c r="BX1551" s="43"/>
      <c r="BY1551" s="43"/>
      <c r="BZ1551" s="43"/>
      <c r="CA1551" s="43"/>
      <c r="CB1551" s="43"/>
      <c r="CC1551" s="43"/>
      <c r="CD1551" s="43"/>
      <c r="CE1551" s="43"/>
      <c r="CF1551" s="43"/>
      <c r="CG1551" s="43"/>
    </row>
    <row r="1552" spans="10:85" x14ac:dyDescent="0.2"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3"/>
      <c r="BQ1552" s="43"/>
      <c r="BR1552" s="43"/>
      <c r="BS1552" s="43"/>
      <c r="BT1552" s="43"/>
      <c r="BU1552" s="43"/>
      <c r="BV1552" s="43"/>
      <c r="BW1552" s="43"/>
      <c r="BX1552" s="43"/>
      <c r="BY1552" s="43"/>
      <c r="BZ1552" s="43"/>
      <c r="CA1552" s="43"/>
      <c r="CB1552" s="43"/>
      <c r="CC1552" s="43"/>
      <c r="CD1552" s="43"/>
      <c r="CE1552" s="43"/>
      <c r="CF1552" s="43"/>
      <c r="CG1552" s="43"/>
    </row>
    <row r="1553" spans="10:85" x14ac:dyDescent="0.2"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3"/>
      <c r="BQ1553" s="43"/>
      <c r="BR1553" s="43"/>
      <c r="BS1553" s="43"/>
      <c r="BT1553" s="43"/>
      <c r="BU1553" s="43"/>
      <c r="BV1553" s="43"/>
      <c r="BW1553" s="43"/>
      <c r="BX1553" s="43"/>
      <c r="BY1553" s="43"/>
      <c r="BZ1553" s="43"/>
      <c r="CA1553" s="43"/>
      <c r="CB1553" s="43"/>
      <c r="CC1553" s="43"/>
      <c r="CD1553" s="43"/>
      <c r="CE1553" s="43"/>
      <c r="CF1553" s="43"/>
      <c r="CG1553" s="43"/>
    </row>
    <row r="1554" spans="10:85" x14ac:dyDescent="0.2"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3"/>
      <c r="BQ1554" s="43"/>
      <c r="BR1554" s="43"/>
      <c r="BS1554" s="43"/>
      <c r="BT1554" s="43"/>
      <c r="BU1554" s="43"/>
      <c r="BV1554" s="43"/>
      <c r="BW1554" s="43"/>
      <c r="BX1554" s="43"/>
      <c r="BY1554" s="43"/>
      <c r="BZ1554" s="43"/>
      <c r="CA1554" s="43"/>
      <c r="CB1554" s="43"/>
      <c r="CC1554" s="43"/>
      <c r="CD1554" s="43"/>
      <c r="CE1554" s="43"/>
      <c r="CF1554" s="43"/>
      <c r="CG1554" s="43"/>
    </row>
    <row r="1555" spans="10:85" x14ac:dyDescent="0.2"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3"/>
      <c r="BQ1555" s="43"/>
      <c r="BR1555" s="43"/>
      <c r="BS1555" s="43"/>
      <c r="BT1555" s="43"/>
      <c r="BU1555" s="43"/>
      <c r="BV1555" s="43"/>
      <c r="BW1555" s="43"/>
      <c r="BX1555" s="43"/>
      <c r="BY1555" s="43"/>
      <c r="BZ1555" s="43"/>
      <c r="CA1555" s="43"/>
      <c r="CB1555" s="43"/>
      <c r="CC1555" s="43"/>
      <c r="CD1555" s="43"/>
      <c r="CE1555" s="43"/>
      <c r="CF1555" s="43"/>
      <c r="CG1555" s="43"/>
    </row>
    <row r="1556" spans="10:85" x14ac:dyDescent="0.2"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3"/>
      <c r="BQ1556" s="43"/>
      <c r="BR1556" s="43"/>
      <c r="BS1556" s="43"/>
      <c r="BT1556" s="43"/>
      <c r="BU1556" s="43"/>
      <c r="BV1556" s="43"/>
      <c r="BW1556" s="43"/>
      <c r="BX1556" s="43"/>
      <c r="BY1556" s="43"/>
      <c r="BZ1556" s="43"/>
      <c r="CA1556" s="43"/>
      <c r="CB1556" s="43"/>
      <c r="CC1556" s="43"/>
      <c r="CD1556" s="43"/>
      <c r="CE1556" s="43"/>
      <c r="CF1556" s="43"/>
      <c r="CG1556" s="43"/>
    </row>
    <row r="1557" spans="10:85" x14ac:dyDescent="0.2"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3"/>
      <c r="BQ1557" s="43"/>
      <c r="BR1557" s="43"/>
      <c r="BS1557" s="43"/>
      <c r="BT1557" s="43"/>
      <c r="BU1557" s="43"/>
      <c r="BV1557" s="43"/>
      <c r="BW1557" s="43"/>
      <c r="BX1557" s="43"/>
      <c r="BY1557" s="43"/>
      <c r="BZ1557" s="43"/>
      <c r="CA1557" s="43"/>
      <c r="CB1557" s="43"/>
      <c r="CC1557" s="43"/>
      <c r="CD1557" s="43"/>
      <c r="CE1557" s="43"/>
      <c r="CF1557" s="43"/>
      <c r="CG1557" s="43"/>
    </row>
    <row r="1558" spans="10:85" x14ac:dyDescent="0.2"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3"/>
      <c r="BQ1558" s="43"/>
      <c r="BR1558" s="43"/>
      <c r="BS1558" s="43"/>
      <c r="BT1558" s="43"/>
      <c r="BU1558" s="43"/>
      <c r="BV1558" s="43"/>
      <c r="BW1558" s="43"/>
      <c r="BX1558" s="43"/>
      <c r="BY1558" s="43"/>
      <c r="BZ1558" s="43"/>
      <c r="CA1558" s="43"/>
      <c r="CB1558" s="43"/>
      <c r="CC1558" s="43"/>
      <c r="CD1558" s="43"/>
      <c r="CE1558" s="43"/>
      <c r="CF1558" s="43"/>
      <c r="CG1558" s="43"/>
    </row>
    <row r="1559" spans="10:85" x14ac:dyDescent="0.2"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3"/>
      <c r="BQ1559" s="43"/>
      <c r="BR1559" s="43"/>
      <c r="BS1559" s="43"/>
      <c r="BT1559" s="43"/>
      <c r="BU1559" s="43"/>
      <c r="BV1559" s="43"/>
      <c r="BW1559" s="43"/>
      <c r="BX1559" s="43"/>
      <c r="BY1559" s="43"/>
      <c r="BZ1559" s="43"/>
      <c r="CA1559" s="43"/>
      <c r="CB1559" s="43"/>
      <c r="CC1559" s="43"/>
      <c r="CD1559" s="43"/>
      <c r="CE1559" s="43"/>
      <c r="CF1559" s="43"/>
      <c r="CG1559" s="43"/>
    </row>
    <row r="1560" spans="10:85" x14ac:dyDescent="0.2"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3"/>
      <c r="BQ1560" s="43"/>
      <c r="BR1560" s="43"/>
      <c r="BS1560" s="43"/>
      <c r="BT1560" s="43"/>
      <c r="BU1560" s="43"/>
      <c r="BV1560" s="43"/>
      <c r="BW1560" s="43"/>
      <c r="BX1560" s="43"/>
      <c r="BY1560" s="43"/>
      <c r="BZ1560" s="43"/>
      <c r="CA1560" s="43"/>
      <c r="CB1560" s="43"/>
      <c r="CC1560" s="43"/>
      <c r="CD1560" s="43"/>
      <c r="CE1560" s="43"/>
      <c r="CF1560" s="43"/>
      <c r="CG1560" s="43"/>
    </row>
    <row r="1561" spans="10:85" x14ac:dyDescent="0.2"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3"/>
      <c r="BQ1561" s="43"/>
      <c r="BR1561" s="43"/>
      <c r="BS1561" s="43"/>
      <c r="BT1561" s="43"/>
      <c r="BU1561" s="43"/>
      <c r="BV1561" s="43"/>
      <c r="BW1561" s="43"/>
      <c r="BX1561" s="43"/>
      <c r="BY1561" s="43"/>
      <c r="BZ1561" s="43"/>
      <c r="CA1561" s="43"/>
      <c r="CB1561" s="43"/>
      <c r="CC1561" s="43"/>
      <c r="CD1561" s="43"/>
      <c r="CE1561" s="43"/>
      <c r="CF1561" s="43"/>
      <c r="CG1561" s="43"/>
    </row>
    <row r="1562" spans="10:85" x14ac:dyDescent="0.2"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3"/>
      <c r="BQ1562" s="43"/>
      <c r="BR1562" s="43"/>
      <c r="BS1562" s="43"/>
      <c r="BT1562" s="43"/>
      <c r="BU1562" s="43"/>
      <c r="BV1562" s="43"/>
      <c r="BW1562" s="43"/>
      <c r="BX1562" s="43"/>
      <c r="BY1562" s="43"/>
      <c r="BZ1562" s="43"/>
      <c r="CA1562" s="43"/>
      <c r="CB1562" s="43"/>
      <c r="CC1562" s="43"/>
      <c r="CD1562" s="43"/>
      <c r="CE1562" s="43"/>
      <c r="CF1562" s="43"/>
      <c r="CG1562" s="43"/>
    </row>
    <row r="1563" spans="10:85" x14ac:dyDescent="0.2"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3"/>
      <c r="BQ1563" s="43"/>
      <c r="BR1563" s="43"/>
      <c r="BS1563" s="43"/>
      <c r="BT1563" s="43"/>
      <c r="BU1563" s="43"/>
      <c r="BV1563" s="43"/>
      <c r="BW1563" s="43"/>
      <c r="BX1563" s="43"/>
      <c r="BY1563" s="43"/>
      <c r="BZ1563" s="43"/>
      <c r="CA1563" s="43"/>
      <c r="CB1563" s="43"/>
      <c r="CC1563" s="43"/>
      <c r="CD1563" s="43"/>
      <c r="CE1563" s="43"/>
      <c r="CF1563" s="43"/>
      <c r="CG1563" s="43"/>
    </row>
    <row r="1564" spans="10:85" x14ac:dyDescent="0.2"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3"/>
      <c r="BQ1564" s="43"/>
      <c r="BR1564" s="43"/>
      <c r="BS1564" s="43"/>
      <c r="BT1564" s="43"/>
      <c r="BU1564" s="43"/>
      <c r="BV1564" s="43"/>
      <c r="BW1564" s="43"/>
      <c r="BX1564" s="43"/>
      <c r="BY1564" s="43"/>
      <c r="BZ1564" s="43"/>
      <c r="CA1564" s="43"/>
      <c r="CB1564" s="43"/>
      <c r="CC1564" s="43"/>
      <c r="CD1564" s="43"/>
      <c r="CE1564" s="43"/>
      <c r="CF1564" s="43"/>
      <c r="CG1564" s="43"/>
    </row>
    <row r="1565" spans="10:85" x14ac:dyDescent="0.2"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3"/>
      <c r="BQ1565" s="43"/>
      <c r="BR1565" s="43"/>
      <c r="BS1565" s="43"/>
      <c r="BT1565" s="43"/>
      <c r="BU1565" s="43"/>
      <c r="BV1565" s="43"/>
      <c r="BW1565" s="43"/>
      <c r="BX1565" s="43"/>
      <c r="BY1565" s="43"/>
      <c r="BZ1565" s="43"/>
      <c r="CA1565" s="43"/>
      <c r="CB1565" s="43"/>
      <c r="CC1565" s="43"/>
      <c r="CD1565" s="43"/>
      <c r="CE1565" s="43"/>
      <c r="CF1565" s="43"/>
      <c r="CG1565" s="43"/>
    </row>
    <row r="1566" spans="10:85" x14ac:dyDescent="0.2"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3"/>
      <c r="BQ1566" s="43"/>
      <c r="BR1566" s="43"/>
      <c r="BS1566" s="43"/>
      <c r="BT1566" s="43"/>
      <c r="BU1566" s="43"/>
      <c r="BV1566" s="43"/>
      <c r="BW1566" s="43"/>
      <c r="BX1566" s="43"/>
      <c r="BY1566" s="43"/>
      <c r="BZ1566" s="43"/>
      <c r="CA1566" s="43"/>
      <c r="CB1566" s="43"/>
      <c r="CC1566" s="43"/>
      <c r="CD1566" s="43"/>
      <c r="CE1566" s="43"/>
      <c r="CF1566" s="43"/>
      <c r="CG1566" s="43"/>
    </row>
    <row r="1567" spans="10:85" x14ac:dyDescent="0.2"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3"/>
      <c r="BQ1567" s="43"/>
      <c r="BR1567" s="43"/>
      <c r="BS1567" s="43"/>
      <c r="BT1567" s="43"/>
      <c r="BU1567" s="43"/>
      <c r="BV1567" s="43"/>
      <c r="BW1567" s="43"/>
      <c r="BX1567" s="43"/>
      <c r="BY1567" s="43"/>
      <c r="BZ1567" s="43"/>
      <c r="CA1567" s="43"/>
      <c r="CB1567" s="43"/>
      <c r="CC1567" s="43"/>
      <c r="CD1567" s="43"/>
      <c r="CE1567" s="43"/>
      <c r="CF1567" s="43"/>
      <c r="CG1567" s="43"/>
    </row>
    <row r="1568" spans="10:85" x14ac:dyDescent="0.2"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3"/>
      <c r="BQ1568" s="43"/>
      <c r="BR1568" s="43"/>
      <c r="BS1568" s="43"/>
      <c r="BT1568" s="43"/>
      <c r="BU1568" s="43"/>
      <c r="BV1568" s="43"/>
      <c r="BW1568" s="43"/>
      <c r="BX1568" s="43"/>
      <c r="BY1568" s="43"/>
      <c r="BZ1568" s="43"/>
      <c r="CA1568" s="43"/>
      <c r="CB1568" s="43"/>
      <c r="CC1568" s="43"/>
      <c r="CD1568" s="43"/>
      <c r="CE1568" s="43"/>
      <c r="CF1568" s="43"/>
      <c r="CG1568" s="43"/>
    </row>
    <row r="1569" spans="10:85" x14ac:dyDescent="0.2"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3"/>
      <c r="BQ1569" s="43"/>
      <c r="BR1569" s="43"/>
      <c r="BS1569" s="43"/>
      <c r="BT1569" s="43"/>
      <c r="BU1569" s="43"/>
      <c r="BV1569" s="43"/>
      <c r="BW1569" s="43"/>
      <c r="BX1569" s="43"/>
      <c r="BY1569" s="43"/>
      <c r="BZ1569" s="43"/>
      <c r="CA1569" s="43"/>
      <c r="CB1569" s="43"/>
      <c r="CC1569" s="43"/>
      <c r="CD1569" s="43"/>
      <c r="CE1569" s="43"/>
      <c r="CF1569" s="43"/>
      <c r="CG1569" s="43"/>
    </row>
    <row r="1570" spans="10:85" x14ac:dyDescent="0.2"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3"/>
      <c r="BQ1570" s="43"/>
      <c r="BR1570" s="43"/>
      <c r="BS1570" s="43"/>
      <c r="BT1570" s="43"/>
      <c r="BU1570" s="43"/>
      <c r="BV1570" s="43"/>
      <c r="BW1570" s="43"/>
      <c r="BX1570" s="43"/>
      <c r="BY1570" s="43"/>
      <c r="BZ1570" s="43"/>
      <c r="CA1570" s="43"/>
      <c r="CB1570" s="43"/>
      <c r="CC1570" s="43"/>
      <c r="CD1570" s="43"/>
      <c r="CE1570" s="43"/>
      <c r="CF1570" s="43"/>
      <c r="CG1570" s="43"/>
    </row>
    <row r="1571" spans="10:85" x14ac:dyDescent="0.2"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3"/>
      <c r="BQ1571" s="43"/>
      <c r="BR1571" s="43"/>
      <c r="BS1571" s="43"/>
      <c r="BT1571" s="43"/>
      <c r="BU1571" s="43"/>
      <c r="BV1571" s="43"/>
      <c r="BW1571" s="43"/>
      <c r="BX1571" s="43"/>
      <c r="BY1571" s="43"/>
      <c r="BZ1571" s="43"/>
      <c r="CA1571" s="43"/>
      <c r="CB1571" s="43"/>
      <c r="CC1571" s="43"/>
      <c r="CD1571" s="43"/>
      <c r="CE1571" s="43"/>
      <c r="CF1571" s="43"/>
      <c r="CG1571" s="43"/>
    </row>
    <row r="1572" spans="10:85" x14ac:dyDescent="0.2"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3"/>
      <c r="BQ1572" s="43"/>
      <c r="BR1572" s="43"/>
      <c r="BS1572" s="43"/>
      <c r="BT1572" s="43"/>
      <c r="BU1572" s="43"/>
      <c r="BV1572" s="43"/>
      <c r="BW1572" s="43"/>
      <c r="BX1572" s="43"/>
      <c r="BY1572" s="43"/>
      <c r="BZ1572" s="43"/>
      <c r="CA1572" s="43"/>
      <c r="CB1572" s="43"/>
      <c r="CC1572" s="43"/>
      <c r="CD1572" s="43"/>
      <c r="CE1572" s="43"/>
      <c r="CF1572" s="43"/>
      <c r="CG1572" s="43"/>
    </row>
    <row r="1573" spans="10:85" x14ac:dyDescent="0.2"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3"/>
      <c r="BQ1573" s="43"/>
      <c r="BR1573" s="43"/>
      <c r="BS1573" s="43"/>
      <c r="BT1573" s="43"/>
      <c r="BU1573" s="43"/>
      <c r="BV1573" s="43"/>
      <c r="BW1573" s="43"/>
      <c r="BX1573" s="43"/>
      <c r="BY1573" s="43"/>
      <c r="BZ1573" s="43"/>
      <c r="CA1573" s="43"/>
      <c r="CB1573" s="43"/>
      <c r="CC1573" s="43"/>
      <c r="CD1573" s="43"/>
      <c r="CE1573" s="43"/>
      <c r="CF1573" s="43"/>
      <c r="CG1573" s="43"/>
    </row>
    <row r="1574" spans="10:85" x14ac:dyDescent="0.2"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3"/>
      <c r="BQ1574" s="43"/>
      <c r="BR1574" s="43"/>
      <c r="BS1574" s="43"/>
      <c r="BT1574" s="43"/>
      <c r="BU1574" s="43"/>
      <c r="BV1574" s="43"/>
      <c r="BW1574" s="43"/>
      <c r="BX1574" s="43"/>
      <c r="BY1574" s="43"/>
      <c r="BZ1574" s="43"/>
      <c r="CA1574" s="43"/>
      <c r="CB1574" s="43"/>
      <c r="CC1574" s="43"/>
      <c r="CD1574" s="43"/>
      <c r="CE1574" s="43"/>
      <c r="CF1574" s="43"/>
      <c r="CG1574" s="43"/>
    </row>
    <row r="1575" spans="10:85" x14ac:dyDescent="0.2"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3"/>
      <c r="BQ1575" s="43"/>
      <c r="BR1575" s="43"/>
      <c r="BS1575" s="43"/>
      <c r="BT1575" s="43"/>
      <c r="BU1575" s="43"/>
      <c r="BV1575" s="43"/>
      <c r="BW1575" s="43"/>
      <c r="BX1575" s="43"/>
      <c r="BY1575" s="43"/>
      <c r="BZ1575" s="43"/>
      <c r="CA1575" s="43"/>
      <c r="CB1575" s="43"/>
      <c r="CC1575" s="43"/>
      <c r="CD1575" s="43"/>
      <c r="CE1575" s="43"/>
      <c r="CF1575" s="43"/>
      <c r="CG1575" s="43"/>
    </row>
    <row r="1576" spans="10:85" x14ac:dyDescent="0.2"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3"/>
      <c r="BQ1576" s="43"/>
      <c r="BR1576" s="43"/>
      <c r="BS1576" s="43"/>
      <c r="BT1576" s="43"/>
      <c r="BU1576" s="43"/>
      <c r="BV1576" s="43"/>
      <c r="BW1576" s="43"/>
      <c r="BX1576" s="43"/>
      <c r="BY1576" s="43"/>
      <c r="BZ1576" s="43"/>
      <c r="CA1576" s="43"/>
      <c r="CB1576" s="43"/>
      <c r="CC1576" s="43"/>
      <c r="CD1576" s="43"/>
      <c r="CE1576" s="43"/>
      <c r="CF1576" s="43"/>
      <c r="CG1576" s="43"/>
    </row>
    <row r="1577" spans="10:85" x14ac:dyDescent="0.2"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3"/>
      <c r="BQ1577" s="43"/>
      <c r="BR1577" s="43"/>
      <c r="BS1577" s="43"/>
      <c r="BT1577" s="43"/>
      <c r="BU1577" s="43"/>
      <c r="BV1577" s="43"/>
      <c r="BW1577" s="43"/>
      <c r="BX1577" s="43"/>
      <c r="BY1577" s="43"/>
      <c r="BZ1577" s="43"/>
      <c r="CA1577" s="43"/>
      <c r="CB1577" s="43"/>
      <c r="CC1577" s="43"/>
      <c r="CD1577" s="43"/>
      <c r="CE1577" s="43"/>
      <c r="CF1577" s="43"/>
      <c r="CG1577" s="43"/>
    </row>
    <row r="1578" spans="10:85" x14ac:dyDescent="0.2"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3"/>
      <c r="BQ1578" s="43"/>
      <c r="BR1578" s="43"/>
      <c r="BS1578" s="43"/>
      <c r="BT1578" s="43"/>
      <c r="BU1578" s="43"/>
      <c r="BV1578" s="43"/>
      <c r="BW1578" s="43"/>
      <c r="BX1578" s="43"/>
      <c r="BY1578" s="43"/>
      <c r="BZ1578" s="43"/>
      <c r="CA1578" s="43"/>
      <c r="CB1578" s="43"/>
      <c r="CC1578" s="43"/>
      <c r="CD1578" s="43"/>
      <c r="CE1578" s="43"/>
      <c r="CF1578" s="43"/>
      <c r="CG1578" s="43"/>
    </row>
    <row r="1579" spans="10:85" x14ac:dyDescent="0.2"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3"/>
      <c r="BQ1579" s="43"/>
      <c r="BR1579" s="43"/>
      <c r="BS1579" s="43"/>
      <c r="BT1579" s="43"/>
      <c r="BU1579" s="43"/>
      <c r="BV1579" s="43"/>
      <c r="BW1579" s="43"/>
      <c r="BX1579" s="43"/>
      <c r="BY1579" s="43"/>
      <c r="BZ1579" s="43"/>
      <c r="CA1579" s="43"/>
      <c r="CB1579" s="43"/>
      <c r="CC1579" s="43"/>
      <c r="CD1579" s="43"/>
      <c r="CE1579" s="43"/>
      <c r="CF1579" s="43"/>
      <c r="CG1579" s="43"/>
    </row>
    <row r="1580" spans="10:85" x14ac:dyDescent="0.2"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43"/>
      <c r="BG1580" s="43"/>
      <c r="BH1580" s="43"/>
      <c r="BI1580" s="43"/>
      <c r="BJ1580" s="43"/>
      <c r="BK1580" s="43"/>
      <c r="BL1580" s="43"/>
      <c r="BM1580" s="43"/>
      <c r="BN1580" s="43"/>
      <c r="BO1580" s="43"/>
      <c r="BP1580" s="43"/>
      <c r="BQ1580" s="43"/>
      <c r="BR1580" s="43"/>
      <c r="BS1580" s="43"/>
      <c r="BT1580" s="43"/>
      <c r="BU1580" s="43"/>
      <c r="BV1580" s="43"/>
      <c r="BW1580" s="43"/>
      <c r="BX1580" s="43"/>
      <c r="BY1580" s="43"/>
      <c r="BZ1580" s="43"/>
      <c r="CA1580" s="43"/>
      <c r="CB1580" s="43"/>
      <c r="CC1580" s="43"/>
      <c r="CD1580" s="43"/>
      <c r="CE1580" s="43"/>
      <c r="CF1580" s="43"/>
      <c r="CG1580" s="43"/>
    </row>
    <row r="1581" spans="10:85" x14ac:dyDescent="0.2"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43"/>
      <c r="BG1581" s="43"/>
      <c r="BH1581" s="43"/>
      <c r="BI1581" s="43"/>
      <c r="BJ1581" s="43"/>
      <c r="BK1581" s="43"/>
      <c r="BL1581" s="43"/>
      <c r="BM1581" s="43"/>
      <c r="BN1581" s="43"/>
      <c r="BO1581" s="43"/>
      <c r="BP1581" s="43"/>
      <c r="BQ1581" s="43"/>
      <c r="BR1581" s="43"/>
      <c r="BS1581" s="43"/>
      <c r="BT1581" s="43"/>
      <c r="BU1581" s="43"/>
      <c r="BV1581" s="43"/>
      <c r="BW1581" s="43"/>
      <c r="BX1581" s="43"/>
      <c r="BY1581" s="43"/>
      <c r="BZ1581" s="43"/>
      <c r="CA1581" s="43"/>
      <c r="CB1581" s="43"/>
      <c r="CC1581" s="43"/>
      <c r="CD1581" s="43"/>
      <c r="CE1581" s="43"/>
      <c r="CF1581" s="43"/>
      <c r="CG1581" s="43"/>
    </row>
    <row r="1582" spans="10:85" x14ac:dyDescent="0.2"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43"/>
      <c r="BG1582" s="43"/>
      <c r="BH1582" s="43"/>
      <c r="BI1582" s="43"/>
      <c r="BJ1582" s="43"/>
      <c r="BK1582" s="43"/>
      <c r="BL1582" s="43"/>
      <c r="BM1582" s="43"/>
      <c r="BN1582" s="43"/>
      <c r="BO1582" s="43"/>
      <c r="BP1582" s="43"/>
      <c r="BQ1582" s="43"/>
      <c r="BR1582" s="43"/>
      <c r="BS1582" s="43"/>
      <c r="BT1582" s="43"/>
      <c r="BU1582" s="43"/>
      <c r="BV1582" s="43"/>
      <c r="BW1582" s="43"/>
      <c r="BX1582" s="43"/>
      <c r="BY1582" s="43"/>
      <c r="BZ1582" s="43"/>
      <c r="CA1582" s="43"/>
      <c r="CB1582" s="43"/>
      <c r="CC1582" s="43"/>
      <c r="CD1582" s="43"/>
      <c r="CE1582" s="43"/>
      <c r="CF1582" s="43"/>
      <c r="CG1582" s="43"/>
    </row>
    <row r="1583" spans="10:85" x14ac:dyDescent="0.2"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/>
      <c r="BM1583" s="43"/>
      <c r="BN1583" s="43"/>
      <c r="BO1583" s="43"/>
      <c r="BP1583" s="43"/>
      <c r="BQ1583" s="43"/>
      <c r="BR1583" s="43"/>
      <c r="BS1583" s="43"/>
      <c r="BT1583" s="43"/>
      <c r="BU1583" s="43"/>
      <c r="BV1583" s="43"/>
      <c r="BW1583" s="43"/>
      <c r="BX1583" s="43"/>
      <c r="BY1583" s="43"/>
      <c r="BZ1583" s="43"/>
      <c r="CA1583" s="43"/>
      <c r="CB1583" s="43"/>
      <c r="CC1583" s="43"/>
      <c r="CD1583" s="43"/>
      <c r="CE1583" s="43"/>
      <c r="CF1583" s="43"/>
      <c r="CG1583" s="43"/>
    </row>
    <row r="1584" spans="10:85" x14ac:dyDescent="0.2"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/>
      <c r="BM1584" s="43"/>
      <c r="BN1584" s="43"/>
      <c r="BO1584" s="43"/>
      <c r="BP1584" s="43"/>
      <c r="BQ1584" s="43"/>
      <c r="BR1584" s="43"/>
      <c r="BS1584" s="43"/>
      <c r="BT1584" s="43"/>
      <c r="BU1584" s="43"/>
      <c r="BV1584" s="43"/>
      <c r="BW1584" s="43"/>
      <c r="BX1584" s="43"/>
      <c r="BY1584" s="43"/>
      <c r="BZ1584" s="43"/>
      <c r="CA1584" s="43"/>
      <c r="CB1584" s="43"/>
      <c r="CC1584" s="43"/>
      <c r="CD1584" s="43"/>
      <c r="CE1584" s="43"/>
      <c r="CF1584" s="43"/>
      <c r="CG1584" s="43"/>
    </row>
    <row r="1585" spans="10:85" x14ac:dyDescent="0.2"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</row>
    <row r="1586" spans="10:85" x14ac:dyDescent="0.2"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43"/>
      <c r="BG1586" s="43"/>
      <c r="BH1586" s="43"/>
      <c r="BI1586" s="43"/>
      <c r="BJ1586" s="43"/>
      <c r="BK1586" s="43"/>
      <c r="BL1586" s="43"/>
      <c r="BM1586" s="43"/>
      <c r="BN1586" s="43"/>
      <c r="BO1586" s="43"/>
      <c r="BP1586" s="43"/>
      <c r="BQ1586" s="43"/>
      <c r="BR1586" s="43"/>
      <c r="BS1586" s="43"/>
      <c r="BT1586" s="43"/>
      <c r="BU1586" s="43"/>
      <c r="BV1586" s="43"/>
      <c r="BW1586" s="43"/>
      <c r="BX1586" s="43"/>
      <c r="BY1586" s="43"/>
      <c r="BZ1586" s="43"/>
      <c r="CA1586" s="43"/>
      <c r="CB1586" s="43"/>
      <c r="CC1586" s="43"/>
      <c r="CD1586" s="43"/>
      <c r="CE1586" s="43"/>
      <c r="CF1586" s="43"/>
      <c r="CG1586" s="43"/>
    </row>
    <row r="1587" spans="10:85" x14ac:dyDescent="0.2"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3"/>
      <c r="BQ1587" s="43"/>
      <c r="BR1587" s="43"/>
      <c r="BS1587" s="43"/>
      <c r="BT1587" s="43"/>
      <c r="BU1587" s="43"/>
      <c r="BV1587" s="43"/>
      <c r="BW1587" s="43"/>
      <c r="BX1587" s="43"/>
      <c r="BY1587" s="43"/>
      <c r="BZ1587" s="43"/>
      <c r="CA1587" s="43"/>
      <c r="CB1587" s="43"/>
      <c r="CC1587" s="43"/>
      <c r="CD1587" s="43"/>
      <c r="CE1587" s="43"/>
      <c r="CF1587" s="43"/>
      <c r="CG1587" s="43"/>
    </row>
    <row r="1588" spans="10:85" x14ac:dyDescent="0.2"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3"/>
      <c r="BQ1588" s="43"/>
      <c r="BR1588" s="43"/>
      <c r="BS1588" s="43"/>
      <c r="BT1588" s="43"/>
      <c r="BU1588" s="43"/>
      <c r="BV1588" s="43"/>
      <c r="BW1588" s="43"/>
      <c r="BX1588" s="43"/>
      <c r="BY1588" s="43"/>
      <c r="BZ1588" s="43"/>
      <c r="CA1588" s="43"/>
      <c r="CB1588" s="43"/>
      <c r="CC1588" s="43"/>
      <c r="CD1588" s="43"/>
      <c r="CE1588" s="43"/>
      <c r="CF1588" s="43"/>
      <c r="CG1588" s="43"/>
    </row>
    <row r="1589" spans="10:85" x14ac:dyDescent="0.2"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43"/>
      <c r="BG1589" s="43"/>
      <c r="BH1589" s="43"/>
      <c r="BI1589" s="43"/>
      <c r="BJ1589" s="43"/>
      <c r="BK1589" s="43"/>
      <c r="BL1589" s="43"/>
      <c r="BM1589" s="43"/>
      <c r="BN1589" s="43"/>
      <c r="BO1589" s="43"/>
      <c r="BP1589" s="43"/>
      <c r="BQ1589" s="43"/>
      <c r="BR1589" s="43"/>
      <c r="BS1589" s="43"/>
      <c r="BT1589" s="43"/>
      <c r="BU1589" s="43"/>
      <c r="BV1589" s="43"/>
      <c r="BW1589" s="43"/>
      <c r="BX1589" s="43"/>
      <c r="BY1589" s="43"/>
      <c r="BZ1589" s="43"/>
      <c r="CA1589" s="43"/>
      <c r="CB1589" s="43"/>
      <c r="CC1589" s="43"/>
      <c r="CD1589" s="43"/>
      <c r="CE1589" s="43"/>
      <c r="CF1589" s="43"/>
      <c r="CG1589" s="43"/>
    </row>
    <row r="1590" spans="10:85" x14ac:dyDescent="0.2"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43"/>
      <c r="BG1590" s="43"/>
      <c r="BH1590" s="43"/>
      <c r="BI1590" s="43"/>
      <c r="BJ1590" s="43"/>
      <c r="BK1590" s="43"/>
      <c r="BL1590" s="43"/>
      <c r="BM1590" s="43"/>
      <c r="BN1590" s="43"/>
      <c r="BO1590" s="43"/>
      <c r="BP1590" s="43"/>
      <c r="BQ1590" s="43"/>
      <c r="BR1590" s="43"/>
      <c r="BS1590" s="43"/>
      <c r="BT1590" s="43"/>
      <c r="BU1590" s="43"/>
      <c r="BV1590" s="43"/>
      <c r="BW1590" s="43"/>
      <c r="BX1590" s="43"/>
      <c r="BY1590" s="43"/>
      <c r="BZ1590" s="43"/>
      <c r="CA1590" s="43"/>
      <c r="CB1590" s="43"/>
      <c r="CC1590" s="43"/>
      <c r="CD1590" s="43"/>
      <c r="CE1590" s="43"/>
      <c r="CF1590" s="43"/>
      <c r="CG1590" s="43"/>
    </row>
    <row r="1591" spans="10:85" x14ac:dyDescent="0.2"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43"/>
      <c r="BG1591" s="43"/>
      <c r="BH1591" s="43"/>
      <c r="BI1591" s="43"/>
      <c r="BJ1591" s="43"/>
      <c r="BK1591" s="43"/>
      <c r="BL1591" s="43"/>
      <c r="BM1591" s="43"/>
      <c r="BN1591" s="43"/>
      <c r="BO1591" s="43"/>
      <c r="BP1591" s="43"/>
      <c r="BQ1591" s="43"/>
      <c r="BR1591" s="43"/>
      <c r="BS1591" s="43"/>
      <c r="BT1591" s="43"/>
      <c r="BU1591" s="43"/>
      <c r="BV1591" s="43"/>
      <c r="BW1591" s="43"/>
      <c r="BX1591" s="43"/>
      <c r="BY1591" s="43"/>
      <c r="BZ1591" s="43"/>
      <c r="CA1591" s="43"/>
      <c r="CB1591" s="43"/>
      <c r="CC1591" s="43"/>
      <c r="CD1591" s="43"/>
      <c r="CE1591" s="43"/>
      <c r="CF1591" s="43"/>
      <c r="CG1591" s="43"/>
    </row>
    <row r="1592" spans="10:85" x14ac:dyDescent="0.2"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43"/>
      <c r="BG1592" s="43"/>
      <c r="BH1592" s="43"/>
      <c r="BI1592" s="43"/>
      <c r="BJ1592" s="43"/>
      <c r="BK1592" s="43"/>
      <c r="BL1592" s="43"/>
      <c r="BM1592" s="43"/>
      <c r="BN1592" s="43"/>
      <c r="BO1592" s="43"/>
      <c r="BP1592" s="43"/>
      <c r="BQ1592" s="43"/>
      <c r="BR1592" s="43"/>
      <c r="BS1592" s="43"/>
      <c r="BT1592" s="43"/>
      <c r="BU1592" s="43"/>
      <c r="BV1592" s="43"/>
      <c r="BW1592" s="43"/>
      <c r="BX1592" s="43"/>
      <c r="BY1592" s="43"/>
      <c r="BZ1592" s="43"/>
      <c r="CA1592" s="43"/>
      <c r="CB1592" s="43"/>
      <c r="CC1592" s="43"/>
      <c r="CD1592" s="43"/>
      <c r="CE1592" s="43"/>
      <c r="CF1592" s="43"/>
      <c r="CG1592" s="43"/>
    </row>
    <row r="1593" spans="10:85" x14ac:dyDescent="0.2"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43"/>
      <c r="BG1593" s="43"/>
      <c r="BH1593" s="43"/>
      <c r="BI1593" s="43"/>
      <c r="BJ1593" s="43"/>
      <c r="BK1593" s="43"/>
      <c r="BL1593" s="43"/>
      <c r="BM1593" s="43"/>
      <c r="BN1593" s="43"/>
      <c r="BO1593" s="43"/>
      <c r="BP1593" s="43"/>
      <c r="BQ1593" s="43"/>
      <c r="BR1593" s="43"/>
      <c r="BS1593" s="43"/>
      <c r="BT1593" s="43"/>
      <c r="BU1593" s="43"/>
      <c r="BV1593" s="43"/>
      <c r="BW1593" s="43"/>
      <c r="BX1593" s="43"/>
      <c r="BY1593" s="43"/>
      <c r="BZ1593" s="43"/>
      <c r="CA1593" s="43"/>
      <c r="CB1593" s="43"/>
      <c r="CC1593" s="43"/>
      <c r="CD1593" s="43"/>
      <c r="CE1593" s="43"/>
      <c r="CF1593" s="43"/>
      <c r="CG1593" s="43"/>
    </row>
    <row r="1594" spans="10:85" x14ac:dyDescent="0.2"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43"/>
      <c r="BG1594" s="43"/>
      <c r="BH1594" s="43"/>
      <c r="BI1594" s="43"/>
      <c r="BJ1594" s="43"/>
      <c r="BK1594" s="43"/>
      <c r="BL1594" s="43"/>
      <c r="BM1594" s="43"/>
      <c r="BN1594" s="43"/>
      <c r="BO1594" s="43"/>
      <c r="BP1594" s="43"/>
      <c r="BQ1594" s="43"/>
      <c r="BR1594" s="43"/>
      <c r="BS1594" s="43"/>
      <c r="BT1594" s="43"/>
      <c r="BU1594" s="43"/>
      <c r="BV1594" s="43"/>
      <c r="BW1594" s="43"/>
      <c r="BX1594" s="43"/>
      <c r="BY1594" s="43"/>
      <c r="BZ1594" s="43"/>
      <c r="CA1594" s="43"/>
      <c r="CB1594" s="43"/>
      <c r="CC1594" s="43"/>
      <c r="CD1594" s="43"/>
      <c r="CE1594" s="43"/>
      <c r="CF1594" s="43"/>
      <c r="CG1594" s="43"/>
    </row>
    <row r="1595" spans="10:85" x14ac:dyDescent="0.2"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43"/>
      <c r="BG1595" s="43"/>
      <c r="BH1595" s="43"/>
      <c r="BI1595" s="43"/>
      <c r="BJ1595" s="43"/>
      <c r="BK1595" s="43"/>
      <c r="BL1595" s="43"/>
      <c r="BM1595" s="43"/>
      <c r="BN1595" s="43"/>
      <c r="BO1595" s="43"/>
      <c r="BP1595" s="43"/>
      <c r="BQ1595" s="43"/>
      <c r="BR1595" s="43"/>
      <c r="BS1595" s="43"/>
      <c r="BT1595" s="43"/>
      <c r="BU1595" s="43"/>
      <c r="BV1595" s="43"/>
      <c r="BW1595" s="43"/>
      <c r="BX1595" s="43"/>
      <c r="BY1595" s="43"/>
      <c r="BZ1595" s="43"/>
      <c r="CA1595" s="43"/>
      <c r="CB1595" s="43"/>
      <c r="CC1595" s="43"/>
      <c r="CD1595" s="43"/>
      <c r="CE1595" s="43"/>
      <c r="CF1595" s="43"/>
      <c r="CG1595" s="43"/>
    </row>
    <row r="1596" spans="10:85" x14ac:dyDescent="0.2"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43"/>
      <c r="BG1596" s="43"/>
      <c r="BH1596" s="43"/>
      <c r="BI1596" s="43"/>
      <c r="BJ1596" s="43"/>
      <c r="BK1596" s="43"/>
      <c r="BL1596" s="43"/>
      <c r="BM1596" s="43"/>
      <c r="BN1596" s="43"/>
      <c r="BO1596" s="43"/>
      <c r="BP1596" s="43"/>
      <c r="BQ1596" s="43"/>
      <c r="BR1596" s="43"/>
      <c r="BS1596" s="43"/>
      <c r="BT1596" s="43"/>
      <c r="BU1596" s="43"/>
      <c r="BV1596" s="43"/>
      <c r="BW1596" s="43"/>
      <c r="BX1596" s="43"/>
      <c r="BY1596" s="43"/>
      <c r="BZ1596" s="43"/>
      <c r="CA1596" s="43"/>
      <c r="CB1596" s="43"/>
      <c r="CC1596" s="43"/>
      <c r="CD1596" s="43"/>
      <c r="CE1596" s="43"/>
      <c r="CF1596" s="43"/>
      <c r="CG1596" s="43"/>
    </row>
    <row r="1597" spans="10:85" x14ac:dyDescent="0.2"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43"/>
      <c r="BG1597" s="43"/>
      <c r="BH1597" s="43"/>
      <c r="BI1597" s="43"/>
      <c r="BJ1597" s="43"/>
      <c r="BK1597" s="43"/>
      <c r="BL1597" s="43"/>
      <c r="BM1597" s="43"/>
      <c r="BN1597" s="43"/>
      <c r="BO1597" s="43"/>
      <c r="BP1597" s="43"/>
      <c r="BQ1597" s="43"/>
      <c r="BR1597" s="43"/>
      <c r="BS1597" s="43"/>
      <c r="BT1597" s="43"/>
      <c r="BU1597" s="43"/>
      <c r="BV1597" s="43"/>
      <c r="BW1597" s="43"/>
      <c r="BX1597" s="43"/>
      <c r="BY1597" s="43"/>
      <c r="BZ1597" s="43"/>
      <c r="CA1597" s="43"/>
      <c r="CB1597" s="43"/>
      <c r="CC1597" s="43"/>
      <c r="CD1597" s="43"/>
      <c r="CE1597" s="43"/>
      <c r="CF1597" s="43"/>
      <c r="CG1597" s="43"/>
    </row>
    <row r="1598" spans="10:85" x14ac:dyDescent="0.2"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43"/>
      <c r="BG1598" s="43"/>
      <c r="BH1598" s="43"/>
      <c r="BI1598" s="43"/>
      <c r="BJ1598" s="43"/>
      <c r="BK1598" s="43"/>
      <c r="BL1598" s="43"/>
      <c r="BM1598" s="43"/>
      <c r="BN1598" s="43"/>
      <c r="BO1598" s="43"/>
      <c r="BP1598" s="43"/>
      <c r="BQ1598" s="43"/>
      <c r="BR1598" s="43"/>
      <c r="BS1598" s="43"/>
      <c r="BT1598" s="43"/>
      <c r="BU1598" s="43"/>
      <c r="BV1598" s="43"/>
      <c r="BW1598" s="43"/>
      <c r="BX1598" s="43"/>
      <c r="BY1598" s="43"/>
      <c r="BZ1598" s="43"/>
      <c r="CA1598" s="43"/>
      <c r="CB1598" s="43"/>
      <c r="CC1598" s="43"/>
      <c r="CD1598" s="43"/>
      <c r="CE1598" s="43"/>
      <c r="CF1598" s="43"/>
      <c r="CG1598" s="43"/>
    </row>
    <row r="1599" spans="10:85" x14ac:dyDescent="0.2"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43"/>
      <c r="BG1599" s="43"/>
      <c r="BH1599" s="43"/>
      <c r="BI1599" s="43"/>
      <c r="BJ1599" s="43"/>
      <c r="BK1599" s="43"/>
      <c r="BL1599" s="43"/>
      <c r="BM1599" s="43"/>
      <c r="BN1599" s="43"/>
      <c r="BO1599" s="43"/>
      <c r="BP1599" s="43"/>
      <c r="BQ1599" s="43"/>
      <c r="BR1599" s="43"/>
      <c r="BS1599" s="43"/>
      <c r="BT1599" s="43"/>
      <c r="BU1599" s="43"/>
      <c r="BV1599" s="43"/>
      <c r="BW1599" s="43"/>
      <c r="BX1599" s="43"/>
      <c r="BY1599" s="43"/>
      <c r="BZ1599" s="43"/>
      <c r="CA1599" s="43"/>
      <c r="CB1599" s="43"/>
      <c r="CC1599" s="43"/>
      <c r="CD1599" s="43"/>
      <c r="CE1599" s="43"/>
      <c r="CF1599" s="43"/>
      <c r="CG1599" s="43"/>
    </row>
    <row r="1600" spans="10:85" x14ac:dyDescent="0.2"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43"/>
      <c r="BG1600" s="43"/>
      <c r="BH1600" s="43"/>
      <c r="BI1600" s="43"/>
      <c r="BJ1600" s="43"/>
      <c r="BK1600" s="43"/>
      <c r="BL1600" s="43"/>
      <c r="BM1600" s="43"/>
      <c r="BN1600" s="43"/>
      <c r="BO1600" s="43"/>
      <c r="BP1600" s="43"/>
      <c r="BQ1600" s="43"/>
      <c r="BR1600" s="43"/>
      <c r="BS1600" s="43"/>
      <c r="BT1600" s="43"/>
      <c r="BU1600" s="43"/>
      <c r="BV1600" s="43"/>
      <c r="BW1600" s="43"/>
      <c r="BX1600" s="43"/>
      <c r="BY1600" s="43"/>
      <c r="BZ1600" s="43"/>
      <c r="CA1600" s="43"/>
      <c r="CB1600" s="43"/>
      <c r="CC1600" s="43"/>
      <c r="CD1600" s="43"/>
      <c r="CE1600" s="43"/>
      <c r="CF1600" s="43"/>
      <c r="CG1600" s="43"/>
    </row>
    <row r="1601" spans="10:85" x14ac:dyDescent="0.2"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43"/>
      <c r="BG1601" s="43"/>
      <c r="BH1601" s="43"/>
      <c r="BI1601" s="43"/>
      <c r="BJ1601" s="43"/>
      <c r="BK1601" s="43"/>
      <c r="BL1601" s="43"/>
      <c r="BM1601" s="43"/>
      <c r="BN1601" s="43"/>
      <c r="BO1601" s="43"/>
      <c r="BP1601" s="43"/>
      <c r="BQ1601" s="43"/>
      <c r="BR1601" s="43"/>
      <c r="BS1601" s="43"/>
      <c r="BT1601" s="43"/>
      <c r="BU1601" s="43"/>
      <c r="BV1601" s="43"/>
      <c r="BW1601" s="43"/>
      <c r="BX1601" s="43"/>
      <c r="BY1601" s="43"/>
      <c r="BZ1601" s="43"/>
      <c r="CA1601" s="43"/>
      <c r="CB1601" s="43"/>
      <c r="CC1601" s="43"/>
      <c r="CD1601" s="43"/>
      <c r="CE1601" s="43"/>
      <c r="CF1601" s="43"/>
      <c r="CG1601" s="43"/>
    </row>
    <row r="1602" spans="10:85" x14ac:dyDescent="0.2"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43"/>
      <c r="BG1602" s="43"/>
      <c r="BH1602" s="43"/>
      <c r="BI1602" s="43"/>
      <c r="BJ1602" s="43"/>
      <c r="BK1602" s="43"/>
      <c r="BL1602" s="43"/>
      <c r="BM1602" s="43"/>
      <c r="BN1602" s="43"/>
      <c r="BO1602" s="43"/>
      <c r="BP1602" s="43"/>
      <c r="BQ1602" s="43"/>
      <c r="BR1602" s="43"/>
      <c r="BS1602" s="43"/>
      <c r="BT1602" s="43"/>
      <c r="BU1602" s="43"/>
      <c r="BV1602" s="43"/>
      <c r="BW1602" s="43"/>
      <c r="BX1602" s="43"/>
      <c r="BY1602" s="43"/>
      <c r="BZ1602" s="43"/>
      <c r="CA1602" s="43"/>
      <c r="CB1602" s="43"/>
      <c r="CC1602" s="43"/>
      <c r="CD1602" s="43"/>
      <c r="CE1602" s="43"/>
      <c r="CF1602" s="43"/>
      <c r="CG1602" s="43"/>
    </row>
    <row r="1603" spans="10:85" x14ac:dyDescent="0.2"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43"/>
      <c r="BG1603" s="43"/>
      <c r="BH1603" s="43"/>
      <c r="BI1603" s="43"/>
      <c r="BJ1603" s="43"/>
      <c r="BK1603" s="43"/>
      <c r="BL1603" s="43"/>
      <c r="BM1603" s="43"/>
      <c r="BN1603" s="43"/>
      <c r="BO1603" s="43"/>
      <c r="BP1603" s="43"/>
      <c r="BQ1603" s="43"/>
      <c r="BR1603" s="43"/>
      <c r="BS1603" s="43"/>
      <c r="BT1603" s="43"/>
      <c r="BU1603" s="43"/>
      <c r="BV1603" s="43"/>
      <c r="BW1603" s="43"/>
      <c r="BX1603" s="43"/>
      <c r="BY1603" s="43"/>
      <c r="BZ1603" s="43"/>
      <c r="CA1603" s="43"/>
      <c r="CB1603" s="43"/>
      <c r="CC1603" s="43"/>
      <c r="CD1603" s="43"/>
      <c r="CE1603" s="43"/>
      <c r="CF1603" s="43"/>
      <c r="CG1603" s="43"/>
    </row>
    <row r="1604" spans="10:85" x14ac:dyDescent="0.2"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43"/>
      <c r="BG1604" s="43"/>
      <c r="BH1604" s="43"/>
      <c r="BI1604" s="43"/>
      <c r="BJ1604" s="43"/>
      <c r="BK1604" s="43"/>
      <c r="BL1604" s="43"/>
      <c r="BM1604" s="43"/>
      <c r="BN1604" s="43"/>
      <c r="BO1604" s="43"/>
      <c r="BP1604" s="43"/>
      <c r="BQ1604" s="43"/>
      <c r="BR1604" s="43"/>
      <c r="BS1604" s="43"/>
      <c r="BT1604" s="43"/>
      <c r="BU1604" s="43"/>
      <c r="BV1604" s="43"/>
      <c r="BW1604" s="43"/>
      <c r="BX1604" s="43"/>
      <c r="BY1604" s="43"/>
      <c r="BZ1604" s="43"/>
      <c r="CA1604" s="43"/>
      <c r="CB1604" s="43"/>
      <c r="CC1604" s="43"/>
      <c r="CD1604" s="43"/>
      <c r="CE1604" s="43"/>
      <c r="CF1604" s="43"/>
      <c r="CG1604" s="43"/>
    </row>
    <row r="1605" spans="10:85" x14ac:dyDescent="0.2"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  <c r="BX1605" s="43"/>
      <c r="BY1605" s="43"/>
      <c r="BZ1605" s="43"/>
      <c r="CA1605" s="43"/>
      <c r="CB1605" s="43"/>
      <c r="CC1605" s="43"/>
      <c r="CD1605" s="43"/>
      <c r="CE1605" s="43"/>
      <c r="CF1605" s="43"/>
      <c r="CG1605" s="43"/>
    </row>
    <row r="1606" spans="10:85" x14ac:dyDescent="0.2"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  <c r="BX1606" s="43"/>
      <c r="BY1606" s="43"/>
      <c r="BZ1606" s="43"/>
      <c r="CA1606" s="43"/>
      <c r="CB1606" s="43"/>
      <c r="CC1606" s="43"/>
      <c r="CD1606" s="43"/>
      <c r="CE1606" s="43"/>
      <c r="CF1606" s="43"/>
      <c r="CG1606" s="43"/>
    </row>
    <row r="1607" spans="10:85" x14ac:dyDescent="0.2"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  <c r="BX1607" s="43"/>
      <c r="BY1607" s="43"/>
      <c r="BZ1607" s="43"/>
      <c r="CA1607" s="43"/>
      <c r="CB1607" s="43"/>
      <c r="CC1607" s="43"/>
      <c r="CD1607" s="43"/>
      <c r="CE1607" s="43"/>
      <c r="CF1607" s="43"/>
      <c r="CG1607" s="43"/>
    </row>
    <row r="1608" spans="10:85" x14ac:dyDescent="0.2"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  <c r="BX1608" s="43"/>
      <c r="BY1608" s="43"/>
      <c r="BZ1608" s="43"/>
      <c r="CA1608" s="43"/>
      <c r="CB1608" s="43"/>
      <c r="CC1608" s="43"/>
      <c r="CD1608" s="43"/>
      <c r="CE1608" s="43"/>
      <c r="CF1608" s="43"/>
      <c r="CG1608" s="43"/>
    </row>
    <row r="1609" spans="10:85" x14ac:dyDescent="0.2"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  <c r="BX1609" s="43"/>
      <c r="BY1609" s="43"/>
      <c r="BZ1609" s="43"/>
      <c r="CA1609" s="43"/>
      <c r="CB1609" s="43"/>
      <c r="CC1609" s="43"/>
      <c r="CD1609" s="43"/>
      <c r="CE1609" s="43"/>
      <c r="CF1609" s="43"/>
      <c r="CG1609" s="43"/>
    </row>
    <row r="1610" spans="10:85" x14ac:dyDescent="0.2"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  <c r="BX1610" s="43"/>
      <c r="BY1610" s="43"/>
      <c r="BZ1610" s="43"/>
      <c r="CA1610" s="43"/>
      <c r="CB1610" s="43"/>
      <c r="CC1610" s="43"/>
      <c r="CD1610" s="43"/>
      <c r="CE1610" s="43"/>
      <c r="CF1610" s="43"/>
      <c r="CG1610" s="43"/>
    </row>
    <row r="1611" spans="10:85" x14ac:dyDescent="0.2"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  <c r="BX1611" s="43"/>
      <c r="BY1611" s="43"/>
      <c r="BZ1611" s="43"/>
      <c r="CA1611" s="43"/>
      <c r="CB1611" s="43"/>
      <c r="CC1611" s="43"/>
      <c r="CD1611" s="43"/>
      <c r="CE1611" s="43"/>
      <c r="CF1611" s="43"/>
      <c r="CG1611" s="43"/>
    </row>
    <row r="1612" spans="10:85" x14ac:dyDescent="0.2"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  <c r="BX1612" s="43"/>
      <c r="BY1612" s="43"/>
      <c r="BZ1612" s="43"/>
      <c r="CA1612" s="43"/>
      <c r="CB1612" s="43"/>
      <c r="CC1612" s="43"/>
      <c r="CD1612" s="43"/>
      <c r="CE1612" s="43"/>
      <c r="CF1612" s="43"/>
      <c r="CG1612" s="43"/>
    </row>
    <row r="1613" spans="10:85" x14ac:dyDescent="0.2"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  <c r="BX1613" s="43"/>
      <c r="BY1613" s="43"/>
      <c r="BZ1613" s="43"/>
      <c r="CA1613" s="43"/>
      <c r="CB1613" s="43"/>
      <c r="CC1613" s="43"/>
      <c r="CD1613" s="43"/>
      <c r="CE1613" s="43"/>
      <c r="CF1613" s="43"/>
      <c r="CG1613" s="43"/>
    </row>
    <row r="1614" spans="10:85" x14ac:dyDescent="0.2"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  <c r="BX1614" s="43"/>
      <c r="BY1614" s="43"/>
      <c r="BZ1614" s="43"/>
      <c r="CA1614" s="43"/>
      <c r="CB1614" s="43"/>
      <c r="CC1614" s="43"/>
      <c r="CD1614" s="43"/>
      <c r="CE1614" s="43"/>
      <c r="CF1614" s="43"/>
      <c r="CG1614" s="43"/>
    </row>
    <row r="1615" spans="10:85" x14ac:dyDescent="0.2"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  <c r="BX1615" s="43"/>
      <c r="BY1615" s="43"/>
      <c r="BZ1615" s="43"/>
      <c r="CA1615" s="43"/>
      <c r="CB1615" s="43"/>
      <c r="CC1615" s="43"/>
      <c r="CD1615" s="43"/>
      <c r="CE1615" s="43"/>
      <c r="CF1615" s="43"/>
      <c r="CG1615" s="43"/>
    </row>
    <row r="1616" spans="10:85" x14ac:dyDescent="0.2"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  <c r="BX1616" s="43"/>
      <c r="BY1616" s="43"/>
      <c r="BZ1616" s="43"/>
      <c r="CA1616" s="43"/>
      <c r="CB1616" s="43"/>
      <c r="CC1616" s="43"/>
      <c r="CD1616" s="43"/>
      <c r="CE1616" s="43"/>
      <c r="CF1616" s="43"/>
      <c r="CG1616" s="43"/>
    </row>
    <row r="1617" spans="10:85" x14ac:dyDescent="0.2"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43"/>
      <c r="BG1617" s="43"/>
      <c r="BH1617" s="43"/>
      <c r="BI1617" s="43"/>
      <c r="BJ1617" s="43"/>
      <c r="BK1617" s="43"/>
      <c r="BL1617" s="43"/>
      <c r="BM1617" s="43"/>
      <c r="BN1617" s="43"/>
      <c r="BO1617" s="43"/>
      <c r="BP1617" s="43"/>
      <c r="BQ1617" s="43"/>
      <c r="BR1617" s="43"/>
      <c r="BS1617" s="43"/>
      <c r="BT1617" s="43"/>
      <c r="BU1617" s="43"/>
      <c r="BV1617" s="43"/>
      <c r="BW1617" s="43"/>
      <c r="BX1617" s="43"/>
      <c r="BY1617" s="43"/>
      <c r="BZ1617" s="43"/>
      <c r="CA1617" s="43"/>
      <c r="CB1617" s="43"/>
      <c r="CC1617" s="43"/>
      <c r="CD1617" s="43"/>
      <c r="CE1617" s="43"/>
      <c r="CF1617" s="43"/>
      <c r="CG1617" s="43"/>
    </row>
    <row r="1618" spans="10:85" x14ac:dyDescent="0.2"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43"/>
      <c r="BG1618" s="43"/>
      <c r="BH1618" s="43"/>
      <c r="BI1618" s="43"/>
      <c r="BJ1618" s="43"/>
      <c r="BK1618" s="43"/>
      <c r="BL1618" s="43"/>
      <c r="BM1618" s="43"/>
      <c r="BN1618" s="43"/>
      <c r="BO1618" s="43"/>
      <c r="BP1618" s="43"/>
      <c r="BQ1618" s="43"/>
      <c r="BR1618" s="43"/>
      <c r="BS1618" s="43"/>
      <c r="BT1618" s="43"/>
      <c r="BU1618" s="43"/>
      <c r="BV1618" s="43"/>
      <c r="BW1618" s="43"/>
      <c r="BX1618" s="43"/>
      <c r="BY1618" s="43"/>
      <c r="BZ1618" s="43"/>
      <c r="CA1618" s="43"/>
      <c r="CB1618" s="43"/>
      <c r="CC1618" s="43"/>
      <c r="CD1618" s="43"/>
      <c r="CE1618" s="43"/>
      <c r="CF1618" s="43"/>
      <c r="CG1618" s="43"/>
    </row>
    <row r="1619" spans="10:85" x14ac:dyDescent="0.2"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43"/>
      <c r="BG1619" s="43"/>
      <c r="BH1619" s="43"/>
      <c r="BI1619" s="43"/>
      <c r="BJ1619" s="43"/>
      <c r="BK1619" s="43"/>
      <c r="BL1619" s="43"/>
      <c r="BM1619" s="43"/>
      <c r="BN1619" s="43"/>
      <c r="BO1619" s="43"/>
      <c r="BP1619" s="43"/>
      <c r="BQ1619" s="43"/>
      <c r="BR1619" s="43"/>
      <c r="BS1619" s="43"/>
      <c r="BT1619" s="43"/>
      <c r="BU1619" s="43"/>
      <c r="BV1619" s="43"/>
      <c r="BW1619" s="43"/>
      <c r="BX1619" s="43"/>
      <c r="BY1619" s="43"/>
      <c r="BZ1619" s="43"/>
      <c r="CA1619" s="43"/>
      <c r="CB1619" s="43"/>
      <c r="CC1619" s="43"/>
      <c r="CD1619" s="43"/>
      <c r="CE1619" s="43"/>
      <c r="CF1619" s="43"/>
      <c r="CG1619" s="43"/>
    </row>
    <row r="1620" spans="10:85" x14ac:dyDescent="0.2"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43"/>
      <c r="BG1620" s="43"/>
      <c r="BH1620" s="43"/>
      <c r="BI1620" s="43"/>
      <c r="BJ1620" s="43"/>
      <c r="BK1620" s="43"/>
      <c r="BL1620" s="43"/>
      <c r="BM1620" s="43"/>
      <c r="BN1620" s="43"/>
      <c r="BO1620" s="43"/>
      <c r="BP1620" s="43"/>
      <c r="BQ1620" s="43"/>
      <c r="BR1620" s="43"/>
      <c r="BS1620" s="43"/>
      <c r="BT1620" s="43"/>
      <c r="BU1620" s="43"/>
      <c r="BV1620" s="43"/>
      <c r="BW1620" s="43"/>
      <c r="BX1620" s="43"/>
      <c r="BY1620" s="43"/>
      <c r="BZ1620" s="43"/>
      <c r="CA1620" s="43"/>
      <c r="CB1620" s="43"/>
      <c r="CC1620" s="43"/>
      <c r="CD1620" s="43"/>
      <c r="CE1620" s="43"/>
      <c r="CF1620" s="43"/>
      <c r="CG1620" s="43"/>
    </row>
    <row r="1621" spans="10:85" x14ac:dyDescent="0.2"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43"/>
      <c r="BG1621" s="43"/>
      <c r="BH1621" s="43"/>
      <c r="BI1621" s="43"/>
      <c r="BJ1621" s="43"/>
      <c r="BK1621" s="43"/>
      <c r="BL1621" s="43"/>
      <c r="BM1621" s="43"/>
      <c r="BN1621" s="43"/>
      <c r="BO1621" s="43"/>
      <c r="BP1621" s="43"/>
      <c r="BQ1621" s="43"/>
      <c r="BR1621" s="43"/>
      <c r="BS1621" s="43"/>
      <c r="BT1621" s="43"/>
      <c r="BU1621" s="43"/>
      <c r="BV1621" s="43"/>
      <c r="BW1621" s="43"/>
      <c r="BX1621" s="43"/>
      <c r="BY1621" s="43"/>
      <c r="BZ1621" s="43"/>
      <c r="CA1621" s="43"/>
      <c r="CB1621" s="43"/>
      <c r="CC1621" s="43"/>
      <c r="CD1621" s="43"/>
      <c r="CE1621" s="43"/>
      <c r="CF1621" s="43"/>
      <c r="CG1621" s="43"/>
    </row>
    <row r="1622" spans="10:85" x14ac:dyDescent="0.2"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43"/>
      <c r="BG1622" s="43"/>
      <c r="BH1622" s="43"/>
      <c r="BI1622" s="43"/>
      <c r="BJ1622" s="43"/>
      <c r="BK1622" s="43"/>
      <c r="BL1622" s="43"/>
      <c r="BM1622" s="43"/>
      <c r="BN1622" s="43"/>
      <c r="BO1622" s="43"/>
      <c r="BP1622" s="43"/>
      <c r="BQ1622" s="43"/>
      <c r="BR1622" s="43"/>
      <c r="BS1622" s="43"/>
      <c r="BT1622" s="43"/>
      <c r="BU1622" s="43"/>
      <c r="BV1622" s="43"/>
      <c r="BW1622" s="43"/>
      <c r="BX1622" s="43"/>
      <c r="BY1622" s="43"/>
      <c r="BZ1622" s="43"/>
      <c r="CA1622" s="43"/>
      <c r="CB1622" s="43"/>
      <c r="CC1622" s="43"/>
      <c r="CD1622" s="43"/>
      <c r="CE1622" s="43"/>
      <c r="CF1622" s="43"/>
      <c r="CG1622" s="43"/>
    </row>
    <row r="1623" spans="10:85" x14ac:dyDescent="0.2"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43"/>
      <c r="BG1623" s="43"/>
      <c r="BH1623" s="43"/>
      <c r="BI1623" s="43"/>
      <c r="BJ1623" s="43"/>
      <c r="BK1623" s="43"/>
      <c r="BL1623" s="43"/>
      <c r="BM1623" s="43"/>
      <c r="BN1623" s="43"/>
      <c r="BO1623" s="43"/>
      <c r="BP1623" s="43"/>
      <c r="BQ1623" s="43"/>
      <c r="BR1623" s="43"/>
      <c r="BS1623" s="43"/>
      <c r="BT1623" s="43"/>
      <c r="BU1623" s="43"/>
      <c r="BV1623" s="43"/>
      <c r="BW1623" s="43"/>
      <c r="BX1623" s="43"/>
      <c r="BY1623" s="43"/>
      <c r="BZ1623" s="43"/>
      <c r="CA1623" s="43"/>
      <c r="CB1623" s="43"/>
      <c r="CC1623" s="43"/>
      <c r="CD1623" s="43"/>
      <c r="CE1623" s="43"/>
      <c r="CF1623" s="43"/>
      <c r="CG1623" s="43"/>
    </row>
    <row r="1624" spans="10:85" x14ac:dyDescent="0.2"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43"/>
      <c r="BG1624" s="43"/>
      <c r="BH1624" s="43"/>
      <c r="BI1624" s="43"/>
      <c r="BJ1624" s="43"/>
      <c r="BK1624" s="43"/>
      <c r="BL1624" s="43"/>
      <c r="BM1624" s="43"/>
      <c r="BN1624" s="43"/>
      <c r="BO1624" s="43"/>
      <c r="BP1624" s="43"/>
      <c r="BQ1624" s="43"/>
      <c r="BR1624" s="43"/>
      <c r="BS1624" s="43"/>
      <c r="BT1624" s="43"/>
      <c r="BU1624" s="43"/>
      <c r="BV1624" s="43"/>
      <c r="BW1624" s="43"/>
      <c r="BX1624" s="43"/>
      <c r="BY1624" s="43"/>
      <c r="BZ1624" s="43"/>
      <c r="CA1624" s="43"/>
      <c r="CB1624" s="43"/>
      <c r="CC1624" s="43"/>
      <c r="CD1624" s="43"/>
      <c r="CE1624" s="43"/>
      <c r="CF1624" s="43"/>
      <c r="CG1624" s="43"/>
    </row>
    <row r="1625" spans="10:85" x14ac:dyDescent="0.2"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43"/>
      <c r="BG1625" s="43"/>
      <c r="BH1625" s="43"/>
      <c r="BI1625" s="43"/>
      <c r="BJ1625" s="43"/>
      <c r="BK1625" s="43"/>
      <c r="BL1625" s="43"/>
      <c r="BM1625" s="43"/>
      <c r="BN1625" s="43"/>
      <c r="BO1625" s="43"/>
      <c r="BP1625" s="43"/>
      <c r="BQ1625" s="43"/>
      <c r="BR1625" s="43"/>
      <c r="BS1625" s="43"/>
      <c r="BT1625" s="43"/>
      <c r="BU1625" s="43"/>
      <c r="BV1625" s="43"/>
      <c r="BW1625" s="43"/>
      <c r="BX1625" s="43"/>
      <c r="BY1625" s="43"/>
      <c r="BZ1625" s="43"/>
      <c r="CA1625" s="43"/>
      <c r="CB1625" s="43"/>
      <c r="CC1625" s="43"/>
      <c r="CD1625" s="43"/>
      <c r="CE1625" s="43"/>
      <c r="CF1625" s="43"/>
      <c r="CG1625" s="43"/>
    </row>
    <row r="1626" spans="10:85" x14ac:dyDescent="0.2"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43"/>
      <c r="BG1626" s="43"/>
      <c r="BH1626" s="43"/>
      <c r="BI1626" s="43"/>
      <c r="BJ1626" s="43"/>
      <c r="BK1626" s="43"/>
      <c r="BL1626" s="43"/>
      <c r="BM1626" s="43"/>
      <c r="BN1626" s="43"/>
      <c r="BO1626" s="43"/>
      <c r="BP1626" s="43"/>
      <c r="BQ1626" s="43"/>
      <c r="BR1626" s="43"/>
      <c r="BS1626" s="43"/>
      <c r="BT1626" s="43"/>
      <c r="BU1626" s="43"/>
      <c r="BV1626" s="43"/>
      <c r="BW1626" s="43"/>
      <c r="BX1626" s="43"/>
      <c r="BY1626" s="43"/>
      <c r="BZ1626" s="43"/>
      <c r="CA1626" s="43"/>
      <c r="CB1626" s="43"/>
      <c r="CC1626" s="43"/>
      <c r="CD1626" s="43"/>
      <c r="CE1626" s="43"/>
      <c r="CF1626" s="43"/>
      <c r="CG1626" s="43"/>
    </row>
    <row r="1627" spans="10:85" x14ac:dyDescent="0.2"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43"/>
      <c r="BG1627" s="43"/>
      <c r="BH1627" s="43"/>
      <c r="BI1627" s="43"/>
      <c r="BJ1627" s="43"/>
      <c r="BK1627" s="43"/>
      <c r="BL1627" s="43"/>
      <c r="BM1627" s="43"/>
      <c r="BN1627" s="43"/>
      <c r="BO1627" s="43"/>
      <c r="BP1627" s="43"/>
      <c r="BQ1627" s="43"/>
      <c r="BR1627" s="43"/>
      <c r="BS1627" s="43"/>
      <c r="BT1627" s="43"/>
      <c r="BU1627" s="43"/>
      <c r="BV1627" s="43"/>
      <c r="BW1627" s="43"/>
      <c r="BX1627" s="43"/>
      <c r="BY1627" s="43"/>
      <c r="BZ1627" s="43"/>
      <c r="CA1627" s="43"/>
      <c r="CB1627" s="43"/>
      <c r="CC1627" s="43"/>
      <c r="CD1627" s="43"/>
      <c r="CE1627" s="43"/>
      <c r="CF1627" s="43"/>
      <c r="CG1627" s="43"/>
    </row>
    <row r="1628" spans="10:85" x14ac:dyDescent="0.2"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43"/>
      <c r="BG1628" s="43"/>
      <c r="BH1628" s="43"/>
      <c r="BI1628" s="43"/>
      <c r="BJ1628" s="43"/>
      <c r="BK1628" s="43"/>
      <c r="BL1628" s="43"/>
      <c r="BM1628" s="43"/>
      <c r="BN1628" s="43"/>
      <c r="BO1628" s="43"/>
      <c r="BP1628" s="43"/>
      <c r="BQ1628" s="43"/>
      <c r="BR1628" s="43"/>
      <c r="BS1628" s="43"/>
      <c r="BT1628" s="43"/>
      <c r="BU1628" s="43"/>
      <c r="BV1628" s="43"/>
      <c r="BW1628" s="43"/>
      <c r="BX1628" s="43"/>
      <c r="BY1628" s="43"/>
      <c r="BZ1628" s="43"/>
      <c r="CA1628" s="43"/>
      <c r="CB1628" s="43"/>
      <c r="CC1628" s="43"/>
      <c r="CD1628" s="43"/>
      <c r="CE1628" s="43"/>
      <c r="CF1628" s="43"/>
      <c r="CG1628" s="43"/>
    </row>
    <row r="1629" spans="10:85" x14ac:dyDescent="0.2"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43"/>
      <c r="BG1629" s="43"/>
      <c r="BH1629" s="43"/>
      <c r="BI1629" s="43"/>
      <c r="BJ1629" s="43"/>
      <c r="BK1629" s="43"/>
      <c r="BL1629" s="43"/>
      <c r="BM1629" s="43"/>
      <c r="BN1629" s="43"/>
      <c r="BO1629" s="43"/>
      <c r="BP1629" s="43"/>
      <c r="BQ1629" s="43"/>
      <c r="BR1629" s="43"/>
      <c r="BS1629" s="43"/>
      <c r="BT1629" s="43"/>
      <c r="BU1629" s="43"/>
      <c r="BV1629" s="43"/>
      <c r="BW1629" s="43"/>
      <c r="BX1629" s="43"/>
      <c r="BY1629" s="43"/>
      <c r="BZ1629" s="43"/>
      <c r="CA1629" s="43"/>
      <c r="CB1629" s="43"/>
      <c r="CC1629" s="43"/>
      <c r="CD1629" s="43"/>
      <c r="CE1629" s="43"/>
      <c r="CF1629" s="43"/>
      <c r="CG1629" s="43"/>
    </row>
    <row r="1630" spans="10:85" x14ac:dyDescent="0.2"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43"/>
      <c r="BG1630" s="43"/>
      <c r="BH1630" s="43"/>
      <c r="BI1630" s="43"/>
      <c r="BJ1630" s="43"/>
      <c r="BK1630" s="43"/>
      <c r="BL1630" s="43"/>
      <c r="BM1630" s="43"/>
      <c r="BN1630" s="43"/>
      <c r="BO1630" s="43"/>
      <c r="BP1630" s="43"/>
      <c r="BQ1630" s="43"/>
      <c r="BR1630" s="43"/>
      <c r="BS1630" s="43"/>
      <c r="BT1630" s="43"/>
      <c r="BU1630" s="43"/>
      <c r="BV1630" s="43"/>
      <c r="BW1630" s="43"/>
      <c r="BX1630" s="43"/>
      <c r="BY1630" s="43"/>
      <c r="BZ1630" s="43"/>
      <c r="CA1630" s="43"/>
      <c r="CB1630" s="43"/>
      <c r="CC1630" s="43"/>
      <c r="CD1630" s="43"/>
      <c r="CE1630" s="43"/>
      <c r="CF1630" s="43"/>
      <c r="CG1630" s="43"/>
    </row>
    <row r="1631" spans="10:85" x14ac:dyDescent="0.2"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43"/>
      <c r="BG1631" s="43"/>
      <c r="BH1631" s="43"/>
      <c r="BI1631" s="43"/>
      <c r="BJ1631" s="43"/>
      <c r="BK1631" s="43"/>
      <c r="BL1631" s="43"/>
      <c r="BM1631" s="43"/>
      <c r="BN1631" s="43"/>
      <c r="BO1631" s="43"/>
      <c r="BP1631" s="43"/>
      <c r="BQ1631" s="43"/>
      <c r="BR1631" s="43"/>
      <c r="BS1631" s="43"/>
      <c r="BT1631" s="43"/>
      <c r="BU1631" s="43"/>
      <c r="BV1631" s="43"/>
      <c r="BW1631" s="43"/>
      <c r="BX1631" s="43"/>
      <c r="BY1631" s="43"/>
      <c r="BZ1631" s="43"/>
      <c r="CA1631" s="43"/>
      <c r="CB1631" s="43"/>
      <c r="CC1631" s="43"/>
      <c r="CD1631" s="43"/>
      <c r="CE1631" s="43"/>
      <c r="CF1631" s="43"/>
      <c r="CG1631" s="43"/>
    </row>
    <row r="1632" spans="10:85" x14ac:dyDescent="0.2"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43"/>
      <c r="BG1632" s="43"/>
      <c r="BH1632" s="43"/>
      <c r="BI1632" s="43"/>
      <c r="BJ1632" s="43"/>
      <c r="BK1632" s="43"/>
      <c r="BL1632" s="43"/>
      <c r="BM1632" s="43"/>
      <c r="BN1632" s="43"/>
      <c r="BO1632" s="43"/>
      <c r="BP1632" s="43"/>
      <c r="BQ1632" s="43"/>
      <c r="BR1632" s="43"/>
      <c r="BS1632" s="43"/>
      <c r="BT1632" s="43"/>
      <c r="BU1632" s="43"/>
      <c r="BV1632" s="43"/>
      <c r="BW1632" s="43"/>
      <c r="BX1632" s="43"/>
      <c r="BY1632" s="43"/>
      <c r="BZ1632" s="43"/>
      <c r="CA1632" s="43"/>
      <c r="CB1632" s="43"/>
      <c r="CC1632" s="43"/>
      <c r="CD1632" s="43"/>
      <c r="CE1632" s="43"/>
      <c r="CF1632" s="43"/>
      <c r="CG1632" s="43"/>
    </row>
    <row r="1633" spans="10:85" x14ac:dyDescent="0.2"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43"/>
      <c r="BG1633" s="43"/>
      <c r="BH1633" s="43"/>
      <c r="BI1633" s="43"/>
      <c r="BJ1633" s="43"/>
      <c r="BK1633" s="43"/>
      <c r="BL1633" s="43"/>
      <c r="BM1633" s="43"/>
      <c r="BN1633" s="43"/>
      <c r="BO1633" s="43"/>
      <c r="BP1633" s="43"/>
      <c r="BQ1633" s="43"/>
      <c r="BR1633" s="43"/>
      <c r="BS1633" s="43"/>
      <c r="BT1633" s="43"/>
      <c r="BU1633" s="43"/>
      <c r="BV1633" s="43"/>
      <c r="BW1633" s="43"/>
      <c r="BX1633" s="43"/>
      <c r="BY1633" s="43"/>
      <c r="BZ1633" s="43"/>
      <c r="CA1633" s="43"/>
      <c r="CB1633" s="43"/>
      <c r="CC1633" s="43"/>
      <c r="CD1633" s="43"/>
      <c r="CE1633" s="43"/>
      <c r="CF1633" s="43"/>
      <c r="CG1633" s="43"/>
    </row>
    <row r="1634" spans="10:85" x14ac:dyDescent="0.2"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43"/>
      <c r="BG1634" s="43"/>
      <c r="BH1634" s="43"/>
      <c r="BI1634" s="43"/>
      <c r="BJ1634" s="43"/>
      <c r="BK1634" s="43"/>
      <c r="BL1634" s="43"/>
      <c r="BM1634" s="43"/>
      <c r="BN1634" s="43"/>
      <c r="BO1634" s="43"/>
      <c r="BP1634" s="43"/>
      <c r="BQ1634" s="43"/>
      <c r="BR1634" s="43"/>
      <c r="BS1634" s="43"/>
      <c r="BT1634" s="43"/>
      <c r="BU1634" s="43"/>
      <c r="BV1634" s="43"/>
      <c r="BW1634" s="43"/>
      <c r="BX1634" s="43"/>
      <c r="BY1634" s="43"/>
      <c r="BZ1634" s="43"/>
      <c r="CA1634" s="43"/>
      <c r="CB1634" s="43"/>
      <c r="CC1634" s="43"/>
      <c r="CD1634" s="43"/>
      <c r="CE1634" s="43"/>
      <c r="CF1634" s="43"/>
      <c r="CG1634" s="43"/>
    </row>
    <row r="1635" spans="10:85" x14ac:dyDescent="0.2"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43"/>
      <c r="BG1635" s="43"/>
      <c r="BH1635" s="43"/>
      <c r="BI1635" s="43"/>
      <c r="BJ1635" s="43"/>
      <c r="BK1635" s="43"/>
      <c r="BL1635" s="43"/>
      <c r="BM1635" s="43"/>
      <c r="BN1635" s="43"/>
      <c r="BO1635" s="43"/>
      <c r="BP1635" s="43"/>
      <c r="BQ1635" s="43"/>
      <c r="BR1635" s="43"/>
      <c r="BS1635" s="43"/>
      <c r="BT1635" s="43"/>
      <c r="BU1635" s="43"/>
      <c r="BV1635" s="43"/>
      <c r="BW1635" s="43"/>
      <c r="BX1635" s="43"/>
      <c r="BY1635" s="43"/>
      <c r="BZ1635" s="43"/>
      <c r="CA1635" s="43"/>
      <c r="CB1635" s="43"/>
      <c r="CC1635" s="43"/>
      <c r="CD1635" s="43"/>
      <c r="CE1635" s="43"/>
      <c r="CF1635" s="43"/>
      <c r="CG1635" s="43"/>
    </row>
    <row r="1636" spans="10:85" x14ac:dyDescent="0.2"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43"/>
      <c r="BG1636" s="43"/>
      <c r="BH1636" s="43"/>
      <c r="BI1636" s="43"/>
      <c r="BJ1636" s="43"/>
      <c r="BK1636" s="43"/>
      <c r="BL1636" s="43"/>
      <c r="BM1636" s="43"/>
      <c r="BN1636" s="43"/>
      <c r="BO1636" s="43"/>
      <c r="BP1636" s="43"/>
      <c r="BQ1636" s="43"/>
      <c r="BR1636" s="43"/>
      <c r="BS1636" s="43"/>
      <c r="BT1636" s="43"/>
      <c r="BU1636" s="43"/>
      <c r="BV1636" s="43"/>
      <c r="BW1636" s="43"/>
      <c r="BX1636" s="43"/>
      <c r="BY1636" s="43"/>
      <c r="BZ1636" s="43"/>
      <c r="CA1636" s="43"/>
      <c r="CB1636" s="43"/>
      <c r="CC1636" s="43"/>
      <c r="CD1636" s="43"/>
      <c r="CE1636" s="43"/>
      <c r="CF1636" s="43"/>
      <c r="CG1636" s="43"/>
    </row>
    <row r="1637" spans="10:85" x14ac:dyDescent="0.2"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43"/>
      <c r="BG1637" s="43"/>
      <c r="BH1637" s="43"/>
      <c r="BI1637" s="43"/>
      <c r="BJ1637" s="43"/>
      <c r="BK1637" s="43"/>
      <c r="BL1637" s="43"/>
      <c r="BM1637" s="43"/>
      <c r="BN1637" s="43"/>
      <c r="BO1637" s="43"/>
      <c r="BP1637" s="43"/>
      <c r="BQ1637" s="43"/>
      <c r="BR1637" s="43"/>
      <c r="BS1637" s="43"/>
      <c r="BT1637" s="43"/>
      <c r="BU1637" s="43"/>
      <c r="BV1637" s="43"/>
      <c r="BW1637" s="43"/>
      <c r="BX1637" s="43"/>
      <c r="BY1637" s="43"/>
      <c r="BZ1637" s="43"/>
      <c r="CA1637" s="43"/>
      <c r="CB1637" s="43"/>
      <c r="CC1637" s="43"/>
      <c r="CD1637" s="43"/>
      <c r="CE1637" s="43"/>
      <c r="CF1637" s="43"/>
      <c r="CG1637" s="43"/>
    </row>
    <row r="1638" spans="10:85" x14ac:dyDescent="0.2"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43"/>
      <c r="BG1638" s="43"/>
      <c r="BH1638" s="43"/>
      <c r="BI1638" s="43"/>
      <c r="BJ1638" s="43"/>
      <c r="BK1638" s="43"/>
      <c r="BL1638" s="43"/>
      <c r="BM1638" s="43"/>
      <c r="BN1638" s="43"/>
      <c r="BO1638" s="43"/>
      <c r="BP1638" s="43"/>
      <c r="BQ1638" s="43"/>
      <c r="BR1638" s="43"/>
      <c r="BS1638" s="43"/>
      <c r="BT1638" s="43"/>
      <c r="BU1638" s="43"/>
      <c r="BV1638" s="43"/>
      <c r="BW1638" s="43"/>
      <c r="BX1638" s="43"/>
      <c r="BY1638" s="43"/>
      <c r="BZ1638" s="43"/>
      <c r="CA1638" s="43"/>
      <c r="CB1638" s="43"/>
      <c r="CC1638" s="43"/>
      <c r="CD1638" s="43"/>
      <c r="CE1638" s="43"/>
      <c r="CF1638" s="43"/>
      <c r="CG1638" s="43"/>
    </row>
    <row r="1639" spans="10:85" x14ac:dyDescent="0.2"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43"/>
      <c r="BG1639" s="43"/>
      <c r="BH1639" s="43"/>
      <c r="BI1639" s="43"/>
      <c r="BJ1639" s="43"/>
      <c r="BK1639" s="43"/>
      <c r="BL1639" s="43"/>
      <c r="BM1639" s="43"/>
      <c r="BN1639" s="43"/>
      <c r="BO1639" s="43"/>
      <c r="BP1639" s="43"/>
      <c r="BQ1639" s="43"/>
      <c r="BR1639" s="43"/>
      <c r="BS1639" s="43"/>
      <c r="BT1639" s="43"/>
      <c r="BU1639" s="43"/>
      <c r="BV1639" s="43"/>
      <c r="BW1639" s="43"/>
      <c r="BX1639" s="43"/>
      <c r="BY1639" s="43"/>
      <c r="BZ1639" s="43"/>
      <c r="CA1639" s="43"/>
      <c r="CB1639" s="43"/>
      <c r="CC1639" s="43"/>
      <c r="CD1639" s="43"/>
      <c r="CE1639" s="43"/>
      <c r="CF1639" s="43"/>
      <c r="CG1639" s="43"/>
    </row>
    <row r="1640" spans="10:85" x14ac:dyDescent="0.2"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43"/>
      <c r="BG1640" s="43"/>
      <c r="BH1640" s="43"/>
      <c r="BI1640" s="43"/>
      <c r="BJ1640" s="43"/>
      <c r="BK1640" s="43"/>
      <c r="BL1640" s="43"/>
      <c r="BM1640" s="43"/>
      <c r="BN1640" s="43"/>
      <c r="BO1640" s="43"/>
      <c r="BP1640" s="43"/>
      <c r="BQ1640" s="43"/>
      <c r="BR1640" s="43"/>
      <c r="BS1640" s="43"/>
      <c r="BT1640" s="43"/>
      <c r="BU1640" s="43"/>
      <c r="BV1640" s="43"/>
      <c r="BW1640" s="43"/>
      <c r="BX1640" s="43"/>
      <c r="BY1640" s="43"/>
      <c r="BZ1640" s="43"/>
      <c r="CA1640" s="43"/>
      <c r="CB1640" s="43"/>
      <c r="CC1640" s="43"/>
      <c r="CD1640" s="43"/>
      <c r="CE1640" s="43"/>
      <c r="CF1640" s="43"/>
      <c r="CG1640" s="43"/>
    </row>
    <row r="1641" spans="10:85" x14ac:dyDescent="0.2"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43"/>
      <c r="BG1641" s="43"/>
      <c r="BH1641" s="43"/>
      <c r="BI1641" s="43"/>
      <c r="BJ1641" s="43"/>
      <c r="BK1641" s="43"/>
      <c r="BL1641" s="43"/>
      <c r="BM1641" s="43"/>
      <c r="BN1641" s="43"/>
      <c r="BO1641" s="43"/>
      <c r="BP1641" s="43"/>
      <c r="BQ1641" s="43"/>
      <c r="BR1641" s="43"/>
      <c r="BS1641" s="43"/>
      <c r="BT1641" s="43"/>
      <c r="BU1641" s="43"/>
      <c r="BV1641" s="43"/>
      <c r="BW1641" s="43"/>
      <c r="BX1641" s="43"/>
      <c r="BY1641" s="43"/>
      <c r="BZ1641" s="43"/>
      <c r="CA1641" s="43"/>
      <c r="CB1641" s="43"/>
      <c r="CC1641" s="43"/>
      <c r="CD1641" s="43"/>
      <c r="CE1641" s="43"/>
      <c r="CF1641" s="43"/>
      <c r="CG1641" s="43"/>
    </row>
    <row r="1642" spans="10:85" x14ac:dyDescent="0.2"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43"/>
      <c r="BG1642" s="43"/>
      <c r="BH1642" s="43"/>
      <c r="BI1642" s="43"/>
      <c r="BJ1642" s="43"/>
      <c r="BK1642" s="43"/>
      <c r="BL1642" s="43"/>
      <c r="BM1642" s="43"/>
      <c r="BN1642" s="43"/>
      <c r="BO1642" s="43"/>
      <c r="BP1642" s="43"/>
      <c r="BQ1642" s="43"/>
      <c r="BR1642" s="43"/>
      <c r="BS1642" s="43"/>
      <c r="BT1642" s="43"/>
      <c r="BU1642" s="43"/>
      <c r="BV1642" s="43"/>
      <c r="BW1642" s="43"/>
      <c r="BX1642" s="43"/>
      <c r="BY1642" s="43"/>
      <c r="BZ1642" s="43"/>
      <c r="CA1642" s="43"/>
      <c r="CB1642" s="43"/>
      <c r="CC1642" s="43"/>
      <c r="CD1642" s="43"/>
      <c r="CE1642" s="43"/>
      <c r="CF1642" s="43"/>
      <c r="CG1642" s="43"/>
    </row>
    <row r="1643" spans="10:85" x14ac:dyDescent="0.2"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43"/>
      <c r="BG1643" s="43"/>
      <c r="BH1643" s="43"/>
      <c r="BI1643" s="43"/>
      <c r="BJ1643" s="43"/>
      <c r="BK1643" s="43"/>
      <c r="BL1643" s="43"/>
      <c r="BM1643" s="43"/>
      <c r="BN1643" s="43"/>
      <c r="BO1643" s="43"/>
      <c r="BP1643" s="43"/>
      <c r="BQ1643" s="43"/>
      <c r="BR1643" s="43"/>
      <c r="BS1643" s="43"/>
      <c r="BT1643" s="43"/>
      <c r="BU1643" s="43"/>
      <c r="BV1643" s="43"/>
      <c r="BW1643" s="43"/>
      <c r="BX1643" s="43"/>
      <c r="BY1643" s="43"/>
      <c r="BZ1643" s="43"/>
      <c r="CA1643" s="43"/>
      <c r="CB1643" s="43"/>
      <c r="CC1643" s="43"/>
      <c r="CD1643" s="43"/>
      <c r="CE1643" s="43"/>
      <c r="CF1643" s="43"/>
      <c r="CG1643" s="43"/>
    </row>
    <row r="1644" spans="10:85" x14ac:dyDescent="0.2"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43"/>
      <c r="BG1644" s="43"/>
      <c r="BH1644" s="43"/>
      <c r="BI1644" s="43"/>
      <c r="BJ1644" s="43"/>
      <c r="BK1644" s="43"/>
      <c r="BL1644" s="43"/>
      <c r="BM1644" s="43"/>
      <c r="BN1644" s="43"/>
      <c r="BO1644" s="43"/>
      <c r="BP1644" s="43"/>
      <c r="BQ1644" s="43"/>
      <c r="BR1644" s="43"/>
      <c r="BS1644" s="43"/>
      <c r="BT1644" s="43"/>
      <c r="BU1644" s="43"/>
      <c r="BV1644" s="43"/>
      <c r="BW1644" s="43"/>
      <c r="BX1644" s="43"/>
      <c r="BY1644" s="43"/>
      <c r="BZ1644" s="43"/>
      <c r="CA1644" s="43"/>
      <c r="CB1644" s="43"/>
      <c r="CC1644" s="43"/>
      <c r="CD1644" s="43"/>
      <c r="CE1644" s="43"/>
      <c r="CF1644" s="43"/>
      <c r="CG1644" s="43"/>
    </row>
    <row r="1645" spans="10:85" x14ac:dyDescent="0.2"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43"/>
      <c r="BG1645" s="43"/>
      <c r="BH1645" s="43"/>
      <c r="BI1645" s="43"/>
      <c r="BJ1645" s="43"/>
      <c r="BK1645" s="43"/>
      <c r="BL1645" s="43"/>
      <c r="BM1645" s="43"/>
      <c r="BN1645" s="43"/>
      <c r="BO1645" s="43"/>
      <c r="BP1645" s="43"/>
      <c r="BQ1645" s="43"/>
      <c r="BR1645" s="43"/>
      <c r="BS1645" s="43"/>
      <c r="BT1645" s="43"/>
      <c r="BU1645" s="43"/>
      <c r="BV1645" s="43"/>
      <c r="BW1645" s="43"/>
      <c r="BX1645" s="43"/>
      <c r="BY1645" s="43"/>
      <c r="BZ1645" s="43"/>
      <c r="CA1645" s="43"/>
      <c r="CB1645" s="43"/>
      <c r="CC1645" s="43"/>
      <c r="CD1645" s="43"/>
      <c r="CE1645" s="43"/>
      <c r="CF1645" s="43"/>
      <c r="CG1645" s="43"/>
    </row>
    <row r="1646" spans="10:85" x14ac:dyDescent="0.2"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43"/>
      <c r="BG1646" s="43"/>
      <c r="BH1646" s="43"/>
      <c r="BI1646" s="43"/>
      <c r="BJ1646" s="43"/>
      <c r="BK1646" s="43"/>
      <c r="BL1646" s="43"/>
      <c r="BM1646" s="43"/>
      <c r="BN1646" s="43"/>
      <c r="BO1646" s="43"/>
      <c r="BP1646" s="43"/>
      <c r="BQ1646" s="43"/>
      <c r="BR1646" s="43"/>
      <c r="BS1646" s="43"/>
      <c r="BT1646" s="43"/>
      <c r="BU1646" s="43"/>
      <c r="BV1646" s="43"/>
      <c r="BW1646" s="43"/>
      <c r="BX1646" s="43"/>
      <c r="BY1646" s="43"/>
      <c r="BZ1646" s="43"/>
      <c r="CA1646" s="43"/>
      <c r="CB1646" s="43"/>
      <c r="CC1646" s="43"/>
      <c r="CD1646" s="43"/>
      <c r="CE1646" s="43"/>
      <c r="CF1646" s="43"/>
      <c r="CG1646" s="43"/>
    </row>
    <row r="1647" spans="10:85" x14ac:dyDescent="0.2"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43"/>
      <c r="BG1647" s="43"/>
      <c r="BH1647" s="43"/>
      <c r="BI1647" s="43"/>
      <c r="BJ1647" s="43"/>
      <c r="BK1647" s="43"/>
      <c r="BL1647" s="43"/>
      <c r="BM1647" s="43"/>
      <c r="BN1647" s="43"/>
      <c r="BO1647" s="43"/>
      <c r="BP1647" s="43"/>
      <c r="BQ1647" s="43"/>
      <c r="BR1647" s="43"/>
      <c r="BS1647" s="43"/>
      <c r="BT1647" s="43"/>
      <c r="BU1647" s="43"/>
      <c r="BV1647" s="43"/>
      <c r="BW1647" s="43"/>
      <c r="BX1647" s="43"/>
      <c r="BY1647" s="43"/>
      <c r="BZ1647" s="43"/>
      <c r="CA1647" s="43"/>
      <c r="CB1647" s="43"/>
      <c r="CC1647" s="43"/>
      <c r="CD1647" s="43"/>
      <c r="CE1647" s="43"/>
      <c r="CF1647" s="43"/>
      <c r="CG1647" s="43"/>
    </row>
    <row r="1648" spans="10:85" x14ac:dyDescent="0.2"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43"/>
      <c r="BG1648" s="43"/>
      <c r="BH1648" s="43"/>
      <c r="BI1648" s="43"/>
      <c r="BJ1648" s="43"/>
      <c r="BK1648" s="43"/>
      <c r="BL1648" s="43"/>
      <c r="BM1648" s="43"/>
      <c r="BN1648" s="43"/>
      <c r="BO1648" s="43"/>
      <c r="BP1648" s="43"/>
      <c r="BQ1648" s="43"/>
      <c r="BR1648" s="43"/>
      <c r="BS1648" s="43"/>
      <c r="BT1648" s="43"/>
      <c r="BU1648" s="43"/>
      <c r="BV1648" s="43"/>
      <c r="BW1648" s="43"/>
      <c r="BX1648" s="43"/>
      <c r="BY1648" s="43"/>
      <c r="BZ1648" s="43"/>
      <c r="CA1648" s="43"/>
      <c r="CB1648" s="43"/>
      <c r="CC1648" s="43"/>
      <c r="CD1648" s="43"/>
      <c r="CE1648" s="43"/>
      <c r="CF1648" s="43"/>
      <c r="CG1648" s="43"/>
    </row>
    <row r="1649" spans="10:85" x14ac:dyDescent="0.2"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43"/>
      <c r="BG1649" s="43"/>
      <c r="BH1649" s="43"/>
      <c r="BI1649" s="43"/>
      <c r="BJ1649" s="43"/>
      <c r="BK1649" s="43"/>
      <c r="BL1649" s="43"/>
      <c r="BM1649" s="43"/>
      <c r="BN1649" s="43"/>
      <c r="BO1649" s="43"/>
      <c r="BP1649" s="43"/>
      <c r="BQ1649" s="43"/>
      <c r="BR1649" s="43"/>
      <c r="BS1649" s="43"/>
      <c r="BT1649" s="43"/>
      <c r="BU1649" s="43"/>
      <c r="BV1649" s="43"/>
      <c r="BW1649" s="43"/>
      <c r="BX1649" s="43"/>
      <c r="BY1649" s="43"/>
      <c r="BZ1649" s="43"/>
      <c r="CA1649" s="43"/>
      <c r="CB1649" s="43"/>
      <c r="CC1649" s="43"/>
      <c r="CD1649" s="43"/>
      <c r="CE1649" s="43"/>
      <c r="CF1649" s="43"/>
      <c r="CG1649" s="43"/>
    </row>
    <row r="1650" spans="10:85" x14ac:dyDescent="0.2"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43"/>
      <c r="BG1650" s="43"/>
      <c r="BH1650" s="43"/>
      <c r="BI1650" s="43"/>
      <c r="BJ1650" s="43"/>
      <c r="BK1650" s="43"/>
      <c r="BL1650" s="43"/>
      <c r="BM1650" s="43"/>
      <c r="BN1650" s="43"/>
      <c r="BO1650" s="43"/>
      <c r="BP1650" s="43"/>
      <c r="BQ1650" s="43"/>
      <c r="BR1650" s="43"/>
      <c r="BS1650" s="43"/>
      <c r="BT1650" s="43"/>
      <c r="BU1650" s="43"/>
      <c r="BV1650" s="43"/>
      <c r="BW1650" s="43"/>
      <c r="BX1650" s="43"/>
      <c r="BY1650" s="43"/>
      <c r="BZ1650" s="43"/>
      <c r="CA1650" s="43"/>
      <c r="CB1650" s="43"/>
      <c r="CC1650" s="43"/>
      <c r="CD1650" s="43"/>
      <c r="CE1650" s="43"/>
      <c r="CF1650" s="43"/>
      <c r="CG1650" s="43"/>
    </row>
    <row r="1651" spans="10:85" x14ac:dyDescent="0.2"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43"/>
      <c r="BG1651" s="43"/>
      <c r="BH1651" s="43"/>
      <c r="BI1651" s="43"/>
      <c r="BJ1651" s="43"/>
      <c r="BK1651" s="43"/>
      <c r="BL1651" s="43"/>
      <c r="BM1651" s="43"/>
      <c r="BN1651" s="43"/>
      <c r="BO1651" s="43"/>
      <c r="BP1651" s="43"/>
      <c r="BQ1651" s="43"/>
      <c r="BR1651" s="43"/>
      <c r="BS1651" s="43"/>
      <c r="BT1651" s="43"/>
      <c r="BU1651" s="43"/>
      <c r="BV1651" s="43"/>
      <c r="BW1651" s="43"/>
      <c r="BX1651" s="43"/>
      <c r="BY1651" s="43"/>
      <c r="BZ1651" s="43"/>
      <c r="CA1651" s="43"/>
      <c r="CB1651" s="43"/>
      <c r="CC1651" s="43"/>
      <c r="CD1651" s="43"/>
      <c r="CE1651" s="43"/>
      <c r="CF1651" s="43"/>
      <c r="CG1651" s="43"/>
    </row>
    <row r="1652" spans="10:85" x14ac:dyDescent="0.2"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43"/>
      <c r="BG1652" s="43"/>
      <c r="BH1652" s="43"/>
      <c r="BI1652" s="43"/>
      <c r="BJ1652" s="43"/>
      <c r="BK1652" s="43"/>
      <c r="BL1652" s="43"/>
      <c r="BM1652" s="43"/>
      <c r="BN1652" s="43"/>
      <c r="BO1652" s="43"/>
      <c r="BP1652" s="43"/>
      <c r="BQ1652" s="43"/>
      <c r="BR1652" s="43"/>
      <c r="BS1652" s="43"/>
      <c r="BT1652" s="43"/>
      <c r="BU1652" s="43"/>
      <c r="BV1652" s="43"/>
      <c r="BW1652" s="43"/>
      <c r="BX1652" s="43"/>
      <c r="BY1652" s="43"/>
      <c r="BZ1652" s="43"/>
      <c r="CA1652" s="43"/>
      <c r="CB1652" s="43"/>
      <c r="CC1652" s="43"/>
      <c r="CD1652" s="43"/>
      <c r="CE1652" s="43"/>
      <c r="CF1652" s="43"/>
      <c r="CG1652" s="43"/>
    </row>
    <row r="1653" spans="10:85" x14ac:dyDescent="0.2"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43"/>
      <c r="BG1653" s="43"/>
      <c r="BH1653" s="43"/>
      <c r="BI1653" s="43"/>
      <c r="BJ1653" s="43"/>
      <c r="BK1653" s="43"/>
      <c r="BL1653" s="43"/>
      <c r="BM1653" s="43"/>
      <c r="BN1653" s="43"/>
      <c r="BO1653" s="43"/>
      <c r="BP1653" s="43"/>
      <c r="BQ1653" s="43"/>
      <c r="BR1653" s="43"/>
      <c r="BS1653" s="43"/>
      <c r="BT1653" s="43"/>
      <c r="BU1653" s="43"/>
      <c r="BV1653" s="43"/>
      <c r="BW1653" s="43"/>
      <c r="BX1653" s="43"/>
      <c r="BY1653" s="43"/>
      <c r="BZ1653" s="43"/>
      <c r="CA1653" s="43"/>
      <c r="CB1653" s="43"/>
      <c r="CC1653" s="43"/>
      <c r="CD1653" s="43"/>
      <c r="CE1653" s="43"/>
      <c r="CF1653" s="43"/>
      <c r="CG1653" s="43"/>
    </row>
    <row r="1654" spans="10:85" x14ac:dyDescent="0.2"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43"/>
      <c r="BG1654" s="43"/>
      <c r="BH1654" s="43"/>
      <c r="BI1654" s="43"/>
      <c r="BJ1654" s="43"/>
      <c r="BK1654" s="43"/>
      <c r="BL1654" s="43"/>
      <c r="BM1654" s="43"/>
      <c r="BN1654" s="43"/>
      <c r="BO1654" s="43"/>
      <c r="BP1654" s="43"/>
      <c r="BQ1654" s="43"/>
      <c r="BR1654" s="43"/>
      <c r="BS1654" s="43"/>
      <c r="BT1654" s="43"/>
      <c r="BU1654" s="43"/>
      <c r="BV1654" s="43"/>
      <c r="BW1654" s="43"/>
      <c r="BX1654" s="43"/>
      <c r="BY1654" s="43"/>
      <c r="BZ1654" s="43"/>
      <c r="CA1654" s="43"/>
      <c r="CB1654" s="43"/>
      <c r="CC1654" s="43"/>
      <c r="CD1654" s="43"/>
      <c r="CE1654" s="43"/>
      <c r="CF1654" s="43"/>
      <c r="CG1654" s="43"/>
    </row>
    <row r="1655" spans="10:85" x14ac:dyDescent="0.2"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43"/>
      <c r="BG1655" s="43"/>
      <c r="BH1655" s="43"/>
      <c r="BI1655" s="43"/>
      <c r="BJ1655" s="43"/>
      <c r="BK1655" s="43"/>
      <c r="BL1655" s="43"/>
      <c r="BM1655" s="43"/>
      <c r="BN1655" s="43"/>
      <c r="BO1655" s="43"/>
      <c r="BP1655" s="43"/>
      <c r="BQ1655" s="43"/>
      <c r="BR1655" s="43"/>
      <c r="BS1655" s="43"/>
      <c r="BT1655" s="43"/>
      <c r="BU1655" s="43"/>
      <c r="BV1655" s="43"/>
      <c r="BW1655" s="43"/>
      <c r="BX1655" s="43"/>
      <c r="BY1655" s="43"/>
      <c r="BZ1655" s="43"/>
      <c r="CA1655" s="43"/>
      <c r="CB1655" s="43"/>
      <c r="CC1655" s="43"/>
      <c r="CD1655" s="43"/>
      <c r="CE1655" s="43"/>
      <c r="CF1655" s="43"/>
      <c r="CG1655" s="43"/>
    </row>
    <row r="1656" spans="10:85" x14ac:dyDescent="0.2"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43"/>
      <c r="BG1656" s="43"/>
      <c r="BH1656" s="43"/>
      <c r="BI1656" s="43"/>
      <c r="BJ1656" s="43"/>
      <c r="BK1656" s="43"/>
      <c r="BL1656" s="43"/>
      <c r="BM1656" s="43"/>
      <c r="BN1656" s="43"/>
      <c r="BO1656" s="43"/>
      <c r="BP1656" s="43"/>
      <c r="BQ1656" s="43"/>
      <c r="BR1656" s="43"/>
      <c r="BS1656" s="43"/>
      <c r="BT1656" s="43"/>
      <c r="BU1656" s="43"/>
      <c r="BV1656" s="43"/>
      <c r="BW1656" s="43"/>
      <c r="BX1656" s="43"/>
      <c r="BY1656" s="43"/>
      <c r="BZ1656" s="43"/>
      <c r="CA1656" s="43"/>
      <c r="CB1656" s="43"/>
      <c r="CC1656" s="43"/>
      <c r="CD1656" s="43"/>
      <c r="CE1656" s="43"/>
      <c r="CF1656" s="43"/>
      <c r="CG1656" s="43"/>
    </row>
    <row r="1657" spans="10:85" x14ac:dyDescent="0.2"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43"/>
      <c r="BG1657" s="43"/>
      <c r="BH1657" s="43"/>
      <c r="BI1657" s="43"/>
      <c r="BJ1657" s="43"/>
      <c r="BK1657" s="43"/>
      <c r="BL1657" s="43"/>
      <c r="BM1657" s="43"/>
      <c r="BN1657" s="43"/>
      <c r="BO1657" s="43"/>
      <c r="BP1657" s="43"/>
      <c r="BQ1657" s="43"/>
      <c r="BR1657" s="43"/>
      <c r="BS1657" s="43"/>
      <c r="BT1657" s="43"/>
      <c r="BU1657" s="43"/>
      <c r="BV1657" s="43"/>
      <c r="BW1657" s="43"/>
      <c r="BX1657" s="43"/>
      <c r="BY1657" s="43"/>
      <c r="BZ1657" s="43"/>
      <c r="CA1657" s="43"/>
      <c r="CB1657" s="43"/>
      <c r="CC1657" s="43"/>
      <c r="CD1657" s="43"/>
      <c r="CE1657" s="43"/>
      <c r="CF1657" s="43"/>
      <c r="CG1657" s="43"/>
    </row>
    <row r="1658" spans="10:85" x14ac:dyDescent="0.2"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43"/>
      <c r="BG1658" s="43"/>
      <c r="BH1658" s="43"/>
      <c r="BI1658" s="43"/>
      <c r="BJ1658" s="43"/>
      <c r="BK1658" s="43"/>
      <c r="BL1658" s="43"/>
      <c r="BM1658" s="43"/>
      <c r="BN1658" s="43"/>
      <c r="BO1658" s="43"/>
      <c r="BP1658" s="43"/>
      <c r="BQ1658" s="43"/>
      <c r="BR1658" s="43"/>
      <c r="BS1658" s="43"/>
      <c r="BT1658" s="43"/>
      <c r="BU1658" s="43"/>
      <c r="BV1658" s="43"/>
      <c r="BW1658" s="43"/>
      <c r="BX1658" s="43"/>
      <c r="BY1658" s="43"/>
      <c r="BZ1658" s="43"/>
      <c r="CA1658" s="43"/>
      <c r="CB1658" s="43"/>
      <c r="CC1658" s="43"/>
      <c r="CD1658" s="43"/>
      <c r="CE1658" s="43"/>
      <c r="CF1658" s="43"/>
      <c r="CG1658" s="43"/>
    </row>
    <row r="1659" spans="10:85" x14ac:dyDescent="0.2"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43"/>
      <c r="BG1659" s="43"/>
      <c r="BH1659" s="43"/>
      <c r="BI1659" s="43"/>
      <c r="BJ1659" s="43"/>
      <c r="BK1659" s="43"/>
      <c r="BL1659" s="43"/>
      <c r="BM1659" s="43"/>
      <c r="BN1659" s="43"/>
      <c r="BO1659" s="43"/>
      <c r="BP1659" s="43"/>
      <c r="BQ1659" s="43"/>
      <c r="BR1659" s="43"/>
      <c r="BS1659" s="43"/>
      <c r="BT1659" s="43"/>
      <c r="BU1659" s="43"/>
      <c r="BV1659" s="43"/>
      <c r="BW1659" s="43"/>
      <c r="BX1659" s="43"/>
      <c r="BY1659" s="43"/>
      <c r="BZ1659" s="43"/>
      <c r="CA1659" s="43"/>
      <c r="CB1659" s="43"/>
      <c r="CC1659" s="43"/>
      <c r="CD1659" s="43"/>
      <c r="CE1659" s="43"/>
      <c r="CF1659" s="43"/>
      <c r="CG1659" s="43"/>
    </row>
    <row r="1660" spans="10:85" x14ac:dyDescent="0.2"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43"/>
      <c r="BG1660" s="43"/>
      <c r="BH1660" s="43"/>
      <c r="BI1660" s="43"/>
      <c r="BJ1660" s="43"/>
      <c r="BK1660" s="43"/>
      <c r="BL1660" s="43"/>
      <c r="BM1660" s="43"/>
      <c r="BN1660" s="43"/>
      <c r="BO1660" s="43"/>
      <c r="BP1660" s="43"/>
      <c r="BQ1660" s="43"/>
      <c r="BR1660" s="43"/>
      <c r="BS1660" s="43"/>
      <c r="BT1660" s="43"/>
      <c r="BU1660" s="43"/>
      <c r="BV1660" s="43"/>
      <c r="BW1660" s="43"/>
      <c r="BX1660" s="43"/>
      <c r="BY1660" s="43"/>
      <c r="BZ1660" s="43"/>
      <c r="CA1660" s="43"/>
      <c r="CB1660" s="43"/>
      <c r="CC1660" s="43"/>
      <c r="CD1660" s="43"/>
      <c r="CE1660" s="43"/>
      <c r="CF1660" s="43"/>
      <c r="CG1660" s="43"/>
    </row>
    <row r="1661" spans="10:85" x14ac:dyDescent="0.2"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43"/>
      <c r="BG1661" s="43"/>
      <c r="BH1661" s="43"/>
      <c r="BI1661" s="43"/>
      <c r="BJ1661" s="43"/>
      <c r="BK1661" s="43"/>
      <c r="BL1661" s="43"/>
      <c r="BM1661" s="43"/>
      <c r="BN1661" s="43"/>
      <c r="BO1661" s="43"/>
      <c r="BP1661" s="43"/>
      <c r="BQ1661" s="43"/>
      <c r="BR1661" s="43"/>
      <c r="BS1661" s="43"/>
      <c r="BT1661" s="43"/>
      <c r="BU1661" s="43"/>
      <c r="BV1661" s="43"/>
      <c r="BW1661" s="43"/>
      <c r="BX1661" s="43"/>
      <c r="BY1661" s="43"/>
      <c r="BZ1661" s="43"/>
      <c r="CA1661" s="43"/>
      <c r="CB1661" s="43"/>
      <c r="CC1661" s="43"/>
      <c r="CD1661" s="43"/>
      <c r="CE1661" s="43"/>
      <c r="CF1661" s="43"/>
      <c r="CG1661" s="43"/>
    </row>
    <row r="1662" spans="10:85" x14ac:dyDescent="0.2"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43"/>
      <c r="BG1662" s="43"/>
      <c r="BH1662" s="43"/>
      <c r="BI1662" s="43"/>
      <c r="BJ1662" s="43"/>
      <c r="BK1662" s="43"/>
      <c r="BL1662" s="43"/>
      <c r="BM1662" s="43"/>
      <c r="BN1662" s="43"/>
      <c r="BO1662" s="43"/>
      <c r="BP1662" s="43"/>
      <c r="BQ1662" s="43"/>
      <c r="BR1662" s="43"/>
      <c r="BS1662" s="43"/>
      <c r="BT1662" s="43"/>
      <c r="BU1662" s="43"/>
      <c r="BV1662" s="43"/>
      <c r="BW1662" s="43"/>
      <c r="BX1662" s="43"/>
      <c r="BY1662" s="43"/>
      <c r="BZ1662" s="43"/>
      <c r="CA1662" s="43"/>
      <c r="CB1662" s="43"/>
      <c r="CC1662" s="43"/>
      <c r="CD1662" s="43"/>
      <c r="CE1662" s="43"/>
      <c r="CF1662" s="43"/>
      <c r="CG1662" s="43"/>
    </row>
    <row r="1663" spans="10:85" x14ac:dyDescent="0.2"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43"/>
      <c r="BG1663" s="43"/>
      <c r="BH1663" s="43"/>
      <c r="BI1663" s="43"/>
      <c r="BJ1663" s="43"/>
      <c r="BK1663" s="43"/>
      <c r="BL1663" s="43"/>
      <c r="BM1663" s="43"/>
      <c r="BN1663" s="43"/>
      <c r="BO1663" s="43"/>
      <c r="BP1663" s="43"/>
      <c r="BQ1663" s="43"/>
      <c r="BR1663" s="43"/>
      <c r="BS1663" s="43"/>
      <c r="BT1663" s="43"/>
      <c r="BU1663" s="43"/>
      <c r="BV1663" s="43"/>
      <c r="BW1663" s="43"/>
      <c r="BX1663" s="43"/>
      <c r="BY1663" s="43"/>
      <c r="BZ1663" s="43"/>
      <c r="CA1663" s="43"/>
      <c r="CB1663" s="43"/>
      <c r="CC1663" s="43"/>
      <c r="CD1663" s="43"/>
      <c r="CE1663" s="43"/>
      <c r="CF1663" s="43"/>
      <c r="CG1663" s="43"/>
    </row>
    <row r="1664" spans="10:85" x14ac:dyDescent="0.2"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43"/>
      <c r="BG1664" s="43"/>
      <c r="BH1664" s="43"/>
      <c r="BI1664" s="43"/>
      <c r="BJ1664" s="43"/>
      <c r="BK1664" s="43"/>
      <c r="BL1664" s="43"/>
      <c r="BM1664" s="43"/>
      <c r="BN1664" s="43"/>
      <c r="BO1664" s="43"/>
      <c r="BP1664" s="43"/>
      <c r="BQ1664" s="43"/>
      <c r="BR1664" s="43"/>
      <c r="BS1664" s="43"/>
      <c r="BT1664" s="43"/>
      <c r="BU1664" s="43"/>
      <c r="BV1664" s="43"/>
      <c r="BW1664" s="43"/>
      <c r="BX1664" s="43"/>
      <c r="BY1664" s="43"/>
      <c r="BZ1664" s="43"/>
      <c r="CA1664" s="43"/>
      <c r="CB1664" s="43"/>
      <c r="CC1664" s="43"/>
      <c r="CD1664" s="43"/>
      <c r="CE1664" s="43"/>
      <c r="CF1664" s="43"/>
      <c r="CG1664" s="43"/>
    </row>
    <row r="1665" spans="10:85" x14ac:dyDescent="0.2"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43"/>
      <c r="BG1665" s="43"/>
      <c r="BH1665" s="43"/>
      <c r="BI1665" s="43"/>
      <c r="BJ1665" s="43"/>
      <c r="BK1665" s="43"/>
      <c r="BL1665" s="43"/>
      <c r="BM1665" s="43"/>
      <c r="BN1665" s="43"/>
      <c r="BO1665" s="43"/>
      <c r="BP1665" s="43"/>
      <c r="BQ1665" s="43"/>
      <c r="BR1665" s="43"/>
      <c r="BS1665" s="43"/>
      <c r="BT1665" s="43"/>
      <c r="BU1665" s="43"/>
      <c r="BV1665" s="43"/>
      <c r="BW1665" s="43"/>
      <c r="BX1665" s="43"/>
      <c r="BY1665" s="43"/>
      <c r="BZ1665" s="43"/>
      <c r="CA1665" s="43"/>
      <c r="CB1665" s="43"/>
      <c r="CC1665" s="43"/>
      <c r="CD1665" s="43"/>
      <c r="CE1665" s="43"/>
      <c r="CF1665" s="43"/>
      <c r="CG1665" s="43"/>
    </row>
    <row r="1666" spans="10:85" x14ac:dyDescent="0.2"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43"/>
      <c r="BG1666" s="43"/>
      <c r="BH1666" s="43"/>
      <c r="BI1666" s="43"/>
      <c r="BJ1666" s="43"/>
      <c r="BK1666" s="43"/>
      <c r="BL1666" s="43"/>
      <c r="BM1666" s="43"/>
      <c r="BN1666" s="43"/>
      <c r="BO1666" s="43"/>
      <c r="BP1666" s="43"/>
      <c r="BQ1666" s="43"/>
      <c r="BR1666" s="43"/>
      <c r="BS1666" s="43"/>
      <c r="BT1666" s="43"/>
      <c r="BU1666" s="43"/>
      <c r="BV1666" s="43"/>
      <c r="BW1666" s="43"/>
      <c r="BX1666" s="43"/>
      <c r="BY1666" s="43"/>
      <c r="BZ1666" s="43"/>
      <c r="CA1666" s="43"/>
      <c r="CB1666" s="43"/>
      <c r="CC1666" s="43"/>
      <c r="CD1666" s="43"/>
      <c r="CE1666" s="43"/>
      <c r="CF1666" s="43"/>
      <c r="CG1666" s="43"/>
    </row>
    <row r="1667" spans="10:85" x14ac:dyDescent="0.2"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43"/>
      <c r="BG1667" s="43"/>
      <c r="BH1667" s="43"/>
      <c r="BI1667" s="43"/>
      <c r="BJ1667" s="43"/>
      <c r="BK1667" s="43"/>
      <c r="BL1667" s="43"/>
      <c r="BM1667" s="43"/>
      <c r="BN1667" s="43"/>
      <c r="BO1667" s="43"/>
      <c r="BP1667" s="43"/>
      <c r="BQ1667" s="43"/>
      <c r="BR1667" s="43"/>
      <c r="BS1667" s="43"/>
      <c r="BT1667" s="43"/>
      <c r="BU1667" s="43"/>
      <c r="BV1667" s="43"/>
      <c r="BW1667" s="43"/>
      <c r="BX1667" s="43"/>
      <c r="BY1667" s="43"/>
      <c r="BZ1667" s="43"/>
      <c r="CA1667" s="43"/>
      <c r="CB1667" s="43"/>
      <c r="CC1667" s="43"/>
      <c r="CD1667" s="43"/>
      <c r="CE1667" s="43"/>
      <c r="CF1667" s="43"/>
      <c r="CG1667" s="43"/>
    </row>
    <row r="1668" spans="10:85" x14ac:dyDescent="0.2"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43"/>
      <c r="BG1668" s="43"/>
      <c r="BH1668" s="43"/>
      <c r="BI1668" s="43"/>
      <c r="BJ1668" s="43"/>
      <c r="BK1668" s="43"/>
      <c r="BL1668" s="43"/>
      <c r="BM1668" s="43"/>
      <c r="BN1668" s="43"/>
      <c r="BO1668" s="43"/>
      <c r="BP1668" s="43"/>
      <c r="BQ1668" s="43"/>
      <c r="BR1668" s="43"/>
      <c r="BS1668" s="43"/>
      <c r="BT1668" s="43"/>
      <c r="BU1668" s="43"/>
      <c r="BV1668" s="43"/>
      <c r="BW1668" s="43"/>
      <c r="BX1668" s="43"/>
      <c r="BY1668" s="43"/>
      <c r="BZ1668" s="43"/>
      <c r="CA1668" s="43"/>
      <c r="CB1668" s="43"/>
      <c r="CC1668" s="43"/>
      <c r="CD1668" s="43"/>
      <c r="CE1668" s="43"/>
      <c r="CF1668" s="43"/>
      <c r="CG1668" s="43"/>
    </row>
    <row r="1669" spans="10:85" x14ac:dyDescent="0.2"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43"/>
      <c r="BG1669" s="43"/>
      <c r="BH1669" s="43"/>
      <c r="BI1669" s="43"/>
      <c r="BJ1669" s="43"/>
      <c r="BK1669" s="43"/>
      <c r="BL1669" s="43"/>
      <c r="BM1669" s="43"/>
      <c r="BN1669" s="43"/>
      <c r="BO1669" s="43"/>
      <c r="BP1669" s="43"/>
      <c r="BQ1669" s="43"/>
      <c r="BR1669" s="43"/>
      <c r="BS1669" s="43"/>
      <c r="BT1669" s="43"/>
      <c r="BU1669" s="43"/>
      <c r="BV1669" s="43"/>
      <c r="BW1669" s="43"/>
      <c r="BX1669" s="43"/>
      <c r="BY1669" s="43"/>
      <c r="BZ1669" s="43"/>
      <c r="CA1669" s="43"/>
      <c r="CB1669" s="43"/>
      <c r="CC1669" s="43"/>
      <c r="CD1669" s="43"/>
      <c r="CE1669" s="43"/>
      <c r="CF1669" s="43"/>
      <c r="CG1669" s="43"/>
    </row>
    <row r="1670" spans="10:85" x14ac:dyDescent="0.2"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43"/>
      <c r="BG1670" s="43"/>
      <c r="BH1670" s="43"/>
      <c r="BI1670" s="43"/>
      <c r="BJ1670" s="43"/>
      <c r="BK1670" s="43"/>
      <c r="BL1670" s="43"/>
      <c r="BM1670" s="43"/>
      <c r="BN1670" s="43"/>
      <c r="BO1670" s="43"/>
      <c r="BP1670" s="43"/>
      <c r="BQ1670" s="43"/>
      <c r="BR1670" s="43"/>
      <c r="BS1670" s="43"/>
      <c r="BT1670" s="43"/>
      <c r="BU1670" s="43"/>
      <c r="BV1670" s="43"/>
      <c r="BW1670" s="43"/>
      <c r="BX1670" s="43"/>
      <c r="BY1670" s="43"/>
      <c r="BZ1670" s="43"/>
      <c r="CA1670" s="43"/>
      <c r="CB1670" s="43"/>
      <c r="CC1670" s="43"/>
      <c r="CD1670" s="43"/>
      <c r="CE1670" s="43"/>
      <c r="CF1670" s="43"/>
      <c r="CG1670" s="43"/>
    </row>
    <row r="1671" spans="10:85" x14ac:dyDescent="0.2"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43"/>
      <c r="BG1671" s="43"/>
      <c r="BH1671" s="43"/>
      <c r="BI1671" s="43"/>
      <c r="BJ1671" s="43"/>
      <c r="BK1671" s="43"/>
      <c r="BL1671" s="43"/>
      <c r="BM1671" s="43"/>
      <c r="BN1671" s="43"/>
      <c r="BO1671" s="43"/>
      <c r="BP1671" s="43"/>
      <c r="BQ1671" s="43"/>
      <c r="BR1671" s="43"/>
      <c r="BS1671" s="43"/>
      <c r="BT1671" s="43"/>
      <c r="BU1671" s="43"/>
      <c r="BV1671" s="43"/>
      <c r="BW1671" s="43"/>
      <c r="BX1671" s="43"/>
      <c r="BY1671" s="43"/>
      <c r="BZ1671" s="43"/>
      <c r="CA1671" s="43"/>
      <c r="CB1671" s="43"/>
      <c r="CC1671" s="43"/>
      <c r="CD1671" s="43"/>
      <c r="CE1671" s="43"/>
      <c r="CF1671" s="43"/>
      <c r="CG1671" s="43"/>
    </row>
    <row r="1672" spans="10:85" x14ac:dyDescent="0.2"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43"/>
      <c r="BG1672" s="43"/>
      <c r="BH1672" s="43"/>
      <c r="BI1672" s="43"/>
      <c r="BJ1672" s="43"/>
      <c r="BK1672" s="43"/>
      <c r="BL1672" s="43"/>
      <c r="BM1672" s="43"/>
      <c r="BN1672" s="43"/>
      <c r="BO1672" s="43"/>
      <c r="BP1672" s="43"/>
      <c r="BQ1672" s="43"/>
      <c r="BR1672" s="43"/>
      <c r="BS1672" s="43"/>
      <c r="BT1672" s="43"/>
      <c r="BU1672" s="43"/>
      <c r="BV1672" s="43"/>
      <c r="BW1672" s="43"/>
      <c r="BX1672" s="43"/>
      <c r="BY1672" s="43"/>
      <c r="BZ1672" s="43"/>
      <c r="CA1672" s="43"/>
      <c r="CB1672" s="43"/>
      <c r="CC1672" s="43"/>
      <c r="CD1672" s="43"/>
      <c r="CE1672" s="43"/>
      <c r="CF1672" s="43"/>
      <c r="CG1672" s="43"/>
    </row>
    <row r="1673" spans="10:85" x14ac:dyDescent="0.2"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43"/>
      <c r="BG1673" s="43"/>
      <c r="BH1673" s="43"/>
      <c r="BI1673" s="43"/>
      <c r="BJ1673" s="43"/>
      <c r="BK1673" s="43"/>
      <c r="BL1673" s="43"/>
      <c r="BM1673" s="43"/>
      <c r="BN1673" s="43"/>
      <c r="BO1673" s="43"/>
      <c r="BP1673" s="43"/>
      <c r="BQ1673" s="43"/>
      <c r="BR1673" s="43"/>
      <c r="BS1673" s="43"/>
      <c r="BT1673" s="43"/>
      <c r="BU1673" s="43"/>
      <c r="BV1673" s="43"/>
      <c r="BW1673" s="43"/>
      <c r="BX1673" s="43"/>
      <c r="BY1673" s="43"/>
      <c r="BZ1673" s="43"/>
      <c r="CA1673" s="43"/>
      <c r="CB1673" s="43"/>
      <c r="CC1673" s="43"/>
      <c r="CD1673" s="43"/>
      <c r="CE1673" s="43"/>
      <c r="CF1673" s="43"/>
      <c r="CG1673" s="43"/>
    </row>
    <row r="1674" spans="10:85" x14ac:dyDescent="0.2"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43"/>
      <c r="BG1674" s="43"/>
      <c r="BH1674" s="43"/>
      <c r="BI1674" s="43"/>
      <c r="BJ1674" s="43"/>
      <c r="BK1674" s="43"/>
      <c r="BL1674" s="43"/>
      <c r="BM1674" s="43"/>
      <c r="BN1674" s="43"/>
      <c r="BO1674" s="43"/>
      <c r="BP1674" s="43"/>
      <c r="BQ1674" s="43"/>
      <c r="BR1674" s="43"/>
      <c r="BS1674" s="43"/>
      <c r="BT1674" s="43"/>
      <c r="BU1674" s="43"/>
      <c r="BV1674" s="43"/>
      <c r="BW1674" s="43"/>
      <c r="BX1674" s="43"/>
      <c r="BY1674" s="43"/>
      <c r="BZ1674" s="43"/>
      <c r="CA1674" s="43"/>
      <c r="CB1674" s="43"/>
      <c r="CC1674" s="43"/>
      <c r="CD1674" s="43"/>
      <c r="CE1674" s="43"/>
      <c r="CF1674" s="43"/>
      <c r="CG1674" s="43"/>
    </row>
    <row r="1675" spans="10:85" x14ac:dyDescent="0.2"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43"/>
      <c r="BG1675" s="43"/>
      <c r="BH1675" s="43"/>
      <c r="BI1675" s="43"/>
      <c r="BJ1675" s="43"/>
      <c r="BK1675" s="43"/>
      <c r="BL1675" s="43"/>
      <c r="BM1675" s="43"/>
      <c r="BN1675" s="43"/>
      <c r="BO1675" s="43"/>
      <c r="BP1675" s="43"/>
      <c r="BQ1675" s="43"/>
      <c r="BR1675" s="43"/>
      <c r="BS1675" s="43"/>
      <c r="BT1675" s="43"/>
      <c r="BU1675" s="43"/>
      <c r="BV1675" s="43"/>
      <c r="BW1675" s="43"/>
      <c r="BX1675" s="43"/>
      <c r="BY1675" s="43"/>
      <c r="BZ1675" s="43"/>
      <c r="CA1675" s="43"/>
      <c r="CB1675" s="43"/>
      <c r="CC1675" s="43"/>
      <c r="CD1675" s="43"/>
      <c r="CE1675" s="43"/>
      <c r="CF1675" s="43"/>
      <c r="CG1675" s="43"/>
    </row>
    <row r="1676" spans="10:85" x14ac:dyDescent="0.2"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43"/>
      <c r="BG1676" s="43"/>
      <c r="BH1676" s="43"/>
      <c r="BI1676" s="43"/>
      <c r="BJ1676" s="43"/>
      <c r="BK1676" s="43"/>
      <c r="BL1676" s="43"/>
      <c r="BM1676" s="43"/>
      <c r="BN1676" s="43"/>
      <c r="BO1676" s="43"/>
      <c r="BP1676" s="43"/>
      <c r="BQ1676" s="43"/>
      <c r="BR1676" s="43"/>
      <c r="BS1676" s="43"/>
      <c r="BT1676" s="43"/>
      <c r="BU1676" s="43"/>
      <c r="BV1676" s="43"/>
      <c r="BW1676" s="43"/>
      <c r="BX1676" s="43"/>
      <c r="BY1676" s="43"/>
      <c r="BZ1676" s="43"/>
      <c r="CA1676" s="43"/>
      <c r="CB1676" s="43"/>
      <c r="CC1676" s="43"/>
      <c r="CD1676" s="43"/>
      <c r="CE1676" s="43"/>
      <c r="CF1676" s="43"/>
      <c r="CG1676" s="43"/>
    </row>
    <row r="1677" spans="10:85" x14ac:dyDescent="0.2"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43"/>
      <c r="BG1677" s="43"/>
      <c r="BH1677" s="43"/>
      <c r="BI1677" s="43"/>
      <c r="BJ1677" s="43"/>
      <c r="BK1677" s="43"/>
      <c r="BL1677" s="43"/>
      <c r="BM1677" s="43"/>
      <c r="BN1677" s="43"/>
      <c r="BO1677" s="43"/>
      <c r="BP1677" s="43"/>
      <c r="BQ1677" s="43"/>
      <c r="BR1677" s="43"/>
      <c r="BS1677" s="43"/>
      <c r="BT1677" s="43"/>
      <c r="BU1677" s="43"/>
      <c r="BV1677" s="43"/>
      <c r="BW1677" s="43"/>
      <c r="BX1677" s="43"/>
      <c r="BY1677" s="43"/>
      <c r="BZ1677" s="43"/>
      <c r="CA1677" s="43"/>
      <c r="CB1677" s="43"/>
      <c r="CC1677" s="43"/>
      <c r="CD1677" s="43"/>
      <c r="CE1677" s="43"/>
      <c r="CF1677" s="43"/>
      <c r="CG1677" s="43"/>
    </row>
    <row r="1678" spans="10:85" x14ac:dyDescent="0.2"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43"/>
      <c r="BG1678" s="43"/>
      <c r="BH1678" s="43"/>
      <c r="BI1678" s="43"/>
      <c r="BJ1678" s="43"/>
      <c r="BK1678" s="43"/>
      <c r="BL1678" s="43"/>
      <c r="BM1678" s="43"/>
      <c r="BN1678" s="43"/>
      <c r="BO1678" s="43"/>
      <c r="BP1678" s="43"/>
      <c r="BQ1678" s="43"/>
      <c r="BR1678" s="43"/>
      <c r="BS1678" s="43"/>
      <c r="BT1678" s="43"/>
      <c r="BU1678" s="43"/>
      <c r="BV1678" s="43"/>
      <c r="BW1678" s="43"/>
      <c r="BX1678" s="43"/>
      <c r="BY1678" s="43"/>
      <c r="BZ1678" s="43"/>
      <c r="CA1678" s="43"/>
      <c r="CB1678" s="43"/>
      <c r="CC1678" s="43"/>
      <c r="CD1678" s="43"/>
      <c r="CE1678" s="43"/>
      <c r="CF1678" s="43"/>
      <c r="CG1678" s="43"/>
    </row>
    <row r="1679" spans="10:85" x14ac:dyDescent="0.2"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43"/>
      <c r="BG1679" s="43"/>
      <c r="BH1679" s="43"/>
      <c r="BI1679" s="43"/>
      <c r="BJ1679" s="43"/>
      <c r="BK1679" s="43"/>
      <c r="BL1679" s="43"/>
      <c r="BM1679" s="43"/>
      <c r="BN1679" s="43"/>
      <c r="BO1679" s="43"/>
      <c r="BP1679" s="43"/>
      <c r="BQ1679" s="43"/>
      <c r="BR1679" s="43"/>
      <c r="BS1679" s="43"/>
      <c r="BT1679" s="43"/>
      <c r="BU1679" s="43"/>
      <c r="BV1679" s="43"/>
      <c r="BW1679" s="43"/>
      <c r="BX1679" s="43"/>
      <c r="BY1679" s="43"/>
      <c r="BZ1679" s="43"/>
      <c r="CA1679" s="43"/>
      <c r="CB1679" s="43"/>
      <c r="CC1679" s="43"/>
      <c r="CD1679" s="43"/>
      <c r="CE1679" s="43"/>
      <c r="CF1679" s="43"/>
      <c r="CG1679" s="43"/>
    </row>
    <row r="1680" spans="10:85" x14ac:dyDescent="0.2"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43"/>
      <c r="BG1680" s="43"/>
      <c r="BH1680" s="43"/>
      <c r="BI1680" s="43"/>
      <c r="BJ1680" s="43"/>
      <c r="BK1680" s="43"/>
      <c r="BL1680" s="43"/>
      <c r="BM1680" s="43"/>
      <c r="BN1680" s="43"/>
      <c r="BO1680" s="43"/>
      <c r="BP1680" s="43"/>
      <c r="BQ1680" s="43"/>
      <c r="BR1680" s="43"/>
      <c r="BS1680" s="43"/>
      <c r="BT1680" s="43"/>
      <c r="BU1680" s="43"/>
      <c r="BV1680" s="43"/>
      <c r="BW1680" s="43"/>
      <c r="BX1680" s="43"/>
      <c r="BY1680" s="43"/>
      <c r="BZ1680" s="43"/>
      <c r="CA1680" s="43"/>
      <c r="CB1680" s="43"/>
      <c r="CC1680" s="43"/>
      <c r="CD1680" s="43"/>
      <c r="CE1680" s="43"/>
      <c r="CF1680" s="43"/>
      <c r="CG1680" s="43"/>
    </row>
    <row r="1681" spans="10:85" x14ac:dyDescent="0.2"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43"/>
      <c r="BG1681" s="43"/>
      <c r="BH1681" s="43"/>
      <c r="BI1681" s="43"/>
      <c r="BJ1681" s="43"/>
      <c r="BK1681" s="43"/>
      <c r="BL1681" s="43"/>
      <c r="BM1681" s="43"/>
      <c r="BN1681" s="43"/>
      <c r="BO1681" s="43"/>
      <c r="BP1681" s="43"/>
      <c r="BQ1681" s="43"/>
      <c r="BR1681" s="43"/>
      <c r="BS1681" s="43"/>
      <c r="BT1681" s="43"/>
      <c r="BU1681" s="43"/>
      <c r="BV1681" s="43"/>
      <c r="BW1681" s="43"/>
      <c r="BX1681" s="43"/>
      <c r="BY1681" s="43"/>
      <c r="BZ1681" s="43"/>
      <c r="CA1681" s="43"/>
      <c r="CB1681" s="43"/>
      <c r="CC1681" s="43"/>
      <c r="CD1681" s="43"/>
      <c r="CE1681" s="43"/>
      <c r="CF1681" s="43"/>
      <c r="CG1681" s="43"/>
    </row>
    <row r="1682" spans="10:85" x14ac:dyDescent="0.2"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43"/>
      <c r="BG1682" s="43"/>
      <c r="BH1682" s="43"/>
      <c r="BI1682" s="43"/>
      <c r="BJ1682" s="43"/>
      <c r="BK1682" s="43"/>
      <c r="BL1682" s="43"/>
      <c r="BM1682" s="43"/>
      <c r="BN1682" s="43"/>
      <c r="BO1682" s="43"/>
      <c r="BP1682" s="43"/>
      <c r="BQ1682" s="43"/>
      <c r="BR1682" s="43"/>
      <c r="BS1682" s="43"/>
      <c r="BT1682" s="43"/>
      <c r="BU1682" s="43"/>
      <c r="BV1682" s="43"/>
      <c r="BW1682" s="43"/>
      <c r="BX1682" s="43"/>
      <c r="BY1682" s="43"/>
      <c r="BZ1682" s="43"/>
      <c r="CA1682" s="43"/>
      <c r="CB1682" s="43"/>
      <c r="CC1682" s="43"/>
      <c r="CD1682" s="43"/>
      <c r="CE1682" s="43"/>
      <c r="CF1682" s="43"/>
      <c r="CG1682" s="43"/>
    </row>
    <row r="1683" spans="10:85" x14ac:dyDescent="0.2"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43"/>
      <c r="BG1683" s="43"/>
      <c r="BH1683" s="43"/>
      <c r="BI1683" s="43"/>
      <c r="BJ1683" s="43"/>
      <c r="BK1683" s="43"/>
      <c r="BL1683" s="43"/>
      <c r="BM1683" s="43"/>
      <c r="BN1683" s="43"/>
      <c r="BO1683" s="43"/>
      <c r="BP1683" s="43"/>
      <c r="BQ1683" s="43"/>
      <c r="BR1683" s="43"/>
      <c r="BS1683" s="43"/>
      <c r="BT1683" s="43"/>
      <c r="BU1683" s="43"/>
      <c r="BV1683" s="43"/>
      <c r="BW1683" s="43"/>
      <c r="BX1683" s="43"/>
      <c r="BY1683" s="43"/>
      <c r="BZ1683" s="43"/>
      <c r="CA1683" s="43"/>
      <c r="CB1683" s="43"/>
      <c r="CC1683" s="43"/>
      <c r="CD1683" s="43"/>
      <c r="CE1683" s="43"/>
      <c r="CF1683" s="43"/>
      <c r="CG1683" s="43"/>
    </row>
    <row r="1684" spans="10:85" x14ac:dyDescent="0.2"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43"/>
      <c r="BG1684" s="43"/>
      <c r="BH1684" s="43"/>
      <c r="BI1684" s="43"/>
      <c r="BJ1684" s="43"/>
      <c r="BK1684" s="43"/>
      <c r="BL1684" s="43"/>
      <c r="BM1684" s="43"/>
      <c r="BN1684" s="43"/>
      <c r="BO1684" s="43"/>
      <c r="BP1684" s="43"/>
      <c r="BQ1684" s="43"/>
      <c r="BR1684" s="43"/>
      <c r="BS1684" s="43"/>
      <c r="BT1684" s="43"/>
      <c r="BU1684" s="43"/>
      <c r="BV1684" s="43"/>
      <c r="BW1684" s="43"/>
      <c r="BX1684" s="43"/>
      <c r="BY1684" s="43"/>
      <c r="BZ1684" s="43"/>
      <c r="CA1684" s="43"/>
      <c r="CB1684" s="43"/>
      <c r="CC1684" s="43"/>
      <c r="CD1684" s="43"/>
      <c r="CE1684" s="43"/>
      <c r="CF1684" s="43"/>
      <c r="CG1684" s="43"/>
    </row>
    <row r="1685" spans="10:85" x14ac:dyDescent="0.2"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43"/>
      <c r="BG1685" s="43"/>
      <c r="BH1685" s="43"/>
      <c r="BI1685" s="43"/>
      <c r="BJ1685" s="43"/>
      <c r="BK1685" s="43"/>
      <c r="BL1685" s="43"/>
      <c r="BM1685" s="43"/>
      <c r="BN1685" s="43"/>
      <c r="BO1685" s="43"/>
      <c r="BP1685" s="43"/>
      <c r="BQ1685" s="43"/>
      <c r="BR1685" s="43"/>
      <c r="BS1685" s="43"/>
      <c r="BT1685" s="43"/>
      <c r="BU1685" s="43"/>
      <c r="BV1685" s="43"/>
      <c r="BW1685" s="43"/>
      <c r="BX1685" s="43"/>
      <c r="BY1685" s="43"/>
      <c r="BZ1685" s="43"/>
      <c r="CA1685" s="43"/>
      <c r="CB1685" s="43"/>
      <c r="CC1685" s="43"/>
      <c r="CD1685" s="43"/>
      <c r="CE1685" s="43"/>
      <c r="CF1685" s="43"/>
      <c r="CG1685" s="43"/>
    </row>
    <row r="1686" spans="10:85" x14ac:dyDescent="0.2"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43"/>
      <c r="BG1686" s="43"/>
      <c r="BH1686" s="43"/>
      <c r="BI1686" s="43"/>
      <c r="BJ1686" s="43"/>
      <c r="BK1686" s="43"/>
      <c r="BL1686" s="43"/>
      <c r="BM1686" s="43"/>
      <c r="BN1686" s="43"/>
      <c r="BO1686" s="43"/>
      <c r="BP1686" s="43"/>
      <c r="BQ1686" s="43"/>
      <c r="BR1686" s="43"/>
      <c r="BS1686" s="43"/>
      <c r="BT1686" s="43"/>
      <c r="BU1686" s="43"/>
      <c r="BV1686" s="43"/>
      <c r="BW1686" s="43"/>
      <c r="BX1686" s="43"/>
      <c r="BY1686" s="43"/>
      <c r="BZ1686" s="43"/>
      <c r="CA1686" s="43"/>
      <c r="CB1686" s="43"/>
      <c r="CC1686" s="43"/>
      <c r="CD1686" s="43"/>
      <c r="CE1686" s="43"/>
      <c r="CF1686" s="43"/>
      <c r="CG1686" s="43"/>
    </row>
    <row r="1687" spans="10:85" x14ac:dyDescent="0.2"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43"/>
      <c r="BG1687" s="43"/>
      <c r="BH1687" s="43"/>
      <c r="BI1687" s="43"/>
      <c r="BJ1687" s="43"/>
      <c r="BK1687" s="43"/>
      <c r="BL1687" s="43"/>
      <c r="BM1687" s="43"/>
      <c r="BN1687" s="43"/>
      <c r="BO1687" s="43"/>
      <c r="BP1687" s="43"/>
      <c r="BQ1687" s="43"/>
      <c r="BR1687" s="43"/>
      <c r="BS1687" s="43"/>
      <c r="BT1687" s="43"/>
      <c r="BU1687" s="43"/>
      <c r="BV1687" s="43"/>
      <c r="BW1687" s="43"/>
      <c r="BX1687" s="43"/>
      <c r="BY1687" s="43"/>
      <c r="BZ1687" s="43"/>
      <c r="CA1687" s="43"/>
      <c r="CB1687" s="43"/>
      <c r="CC1687" s="43"/>
      <c r="CD1687" s="43"/>
      <c r="CE1687" s="43"/>
      <c r="CF1687" s="43"/>
      <c r="CG1687" s="43"/>
    </row>
    <row r="1688" spans="10:85" x14ac:dyDescent="0.2"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43"/>
      <c r="BG1688" s="43"/>
      <c r="BH1688" s="43"/>
      <c r="BI1688" s="43"/>
      <c r="BJ1688" s="43"/>
      <c r="BK1688" s="43"/>
      <c r="BL1688" s="43"/>
      <c r="BM1688" s="43"/>
      <c r="BN1688" s="43"/>
      <c r="BO1688" s="43"/>
      <c r="BP1688" s="43"/>
      <c r="BQ1688" s="43"/>
      <c r="BR1688" s="43"/>
      <c r="BS1688" s="43"/>
      <c r="BT1688" s="43"/>
      <c r="BU1688" s="43"/>
      <c r="BV1688" s="43"/>
      <c r="BW1688" s="43"/>
      <c r="BX1688" s="43"/>
      <c r="BY1688" s="43"/>
      <c r="BZ1688" s="43"/>
      <c r="CA1688" s="43"/>
      <c r="CB1688" s="43"/>
      <c r="CC1688" s="43"/>
      <c r="CD1688" s="43"/>
      <c r="CE1688" s="43"/>
      <c r="CF1688" s="43"/>
      <c r="CG1688" s="43"/>
    </row>
    <row r="1689" spans="10:85" x14ac:dyDescent="0.2"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43"/>
      <c r="BG1689" s="43"/>
      <c r="BH1689" s="43"/>
      <c r="BI1689" s="43"/>
      <c r="BJ1689" s="43"/>
      <c r="BK1689" s="43"/>
      <c r="BL1689" s="43"/>
      <c r="BM1689" s="43"/>
      <c r="BN1689" s="43"/>
      <c r="BO1689" s="43"/>
      <c r="BP1689" s="43"/>
      <c r="BQ1689" s="43"/>
      <c r="BR1689" s="43"/>
      <c r="BS1689" s="43"/>
      <c r="BT1689" s="43"/>
      <c r="BU1689" s="43"/>
      <c r="BV1689" s="43"/>
      <c r="BW1689" s="43"/>
      <c r="BX1689" s="43"/>
      <c r="BY1689" s="43"/>
      <c r="BZ1689" s="43"/>
      <c r="CA1689" s="43"/>
      <c r="CB1689" s="43"/>
      <c r="CC1689" s="43"/>
      <c r="CD1689" s="43"/>
      <c r="CE1689" s="43"/>
      <c r="CF1689" s="43"/>
      <c r="CG1689" s="43"/>
    </row>
    <row r="1690" spans="10:85" x14ac:dyDescent="0.2"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43"/>
      <c r="BG1690" s="43"/>
      <c r="BH1690" s="43"/>
      <c r="BI1690" s="43"/>
      <c r="BJ1690" s="43"/>
      <c r="BK1690" s="43"/>
      <c r="BL1690" s="43"/>
      <c r="BM1690" s="43"/>
      <c r="BN1690" s="43"/>
      <c r="BO1690" s="43"/>
      <c r="BP1690" s="43"/>
      <c r="BQ1690" s="43"/>
      <c r="BR1690" s="43"/>
      <c r="BS1690" s="43"/>
      <c r="BT1690" s="43"/>
      <c r="BU1690" s="43"/>
      <c r="BV1690" s="43"/>
      <c r="BW1690" s="43"/>
      <c r="BX1690" s="43"/>
      <c r="BY1690" s="43"/>
      <c r="BZ1690" s="43"/>
      <c r="CA1690" s="43"/>
      <c r="CB1690" s="43"/>
      <c r="CC1690" s="43"/>
      <c r="CD1690" s="43"/>
      <c r="CE1690" s="43"/>
      <c r="CF1690" s="43"/>
      <c r="CG1690" s="43"/>
    </row>
    <row r="1691" spans="10:85" x14ac:dyDescent="0.2"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43"/>
      <c r="BG1691" s="43"/>
      <c r="BH1691" s="43"/>
      <c r="BI1691" s="43"/>
      <c r="BJ1691" s="43"/>
      <c r="BK1691" s="43"/>
      <c r="BL1691" s="43"/>
      <c r="BM1691" s="43"/>
      <c r="BN1691" s="43"/>
      <c r="BO1691" s="43"/>
      <c r="BP1691" s="43"/>
      <c r="BQ1691" s="43"/>
      <c r="BR1691" s="43"/>
      <c r="BS1691" s="43"/>
      <c r="BT1691" s="43"/>
      <c r="BU1691" s="43"/>
      <c r="BV1691" s="43"/>
      <c r="BW1691" s="43"/>
      <c r="BX1691" s="43"/>
      <c r="BY1691" s="43"/>
      <c r="BZ1691" s="43"/>
      <c r="CA1691" s="43"/>
      <c r="CB1691" s="43"/>
      <c r="CC1691" s="43"/>
      <c r="CD1691" s="43"/>
      <c r="CE1691" s="43"/>
      <c r="CF1691" s="43"/>
      <c r="CG1691" s="43"/>
    </row>
    <row r="1692" spans="10:85" x14ac:dyDescent="0.2"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43"/>
      <c r="BG1692" s="43"/>
      <c r="BH1692" s="43"/>
      <c r="BI1692" s="43"/>
      <c r="BJ1692" s="43"/>
      <c r="BK1692" s="43"/>
      <c r="BL1692" s="43"/>
      <c r="BM1692" s="43"/>
      <c r="BN1692" s="43"/>
      <c r="BO1692" s="43"/>
      <c r="BP1692" s="43"/>
      <c r="BQ1692" s="43"/>
      <c r="BR1692" s="43"/>
      <c r="BS1692" s="43"/>
      <c r="BT1692" s="43"/>
      <c r="BU1692" s="43"/>
      <c r="BV1692" s="43"/>
      <c r="BW1692" s="43"/>
      <c r="BX1692" s="43"/>
      <c r="BY1692" s="43"/>
      <c r="BZ1692" s="43"/>
      <c r="CA1692" s="43"/>
      <c r="CB1692" s="43"/>
      <c r="CC1692" s="43"/>
      <c r="CD1692" s="43"/>
      <c r="CE1692" s="43"/>
      <c r="CF1692" s="43"/>
      <c r="CG1692" s="43"/>
    </row>
    <row r="1693" spans="10:85" x14ac:dyDescent="0.2"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43"/>
      <c r="BG1693" s="43"/>
      <c r="BH1693" s="43"/>
      <c r="BI1693" s="43"/>
      <c r="BJ1693" s="43"/>
      <c r="BK1693" s="43"/>
      <c r="BL1693" s="43"/>
      <c r="BM1693" s="43"/>
      <c r="BN1693" s="43"/>
      <c r="BO1693" s="43"/>
      <c r="BP1693" s="43"/>
      <c r="BQ1693" s="43"/>
      <c r="BR1693" s="43"/>
      <c r="BS1693" s="43"/>
      <c r="BT1693" s="43"/>
      <c r="BU1693" s="43"/>
      <c r="BV1693" s="43"/>
      <c r="BW1693" s="43"/>
      <c r="BX1693" s="43"/>
      <c r="BY1693" s="43"/>
      <c r="BZ1693" s="43"/>
      <c r="CA1693" s="43"/>
      <c r="CB1693" s="43"/>
      <c r="CC1693" s="43"/>
      <c r="CD1693" s="43"/>
      <c r="CE1693" s="43"/>
      <c r="CF1693" s="43"/>
      <c r="CG1693" s="43"/>
    </row>
    <row r="1694" spans="10:85" x14ac:dyDescent="0.2"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43"/>
      <c r="BG1694" s="43"/>
      <c r="BH1694" s="43"/>
      <c r="BI1694" s="43"/>
      <c r="BJ1694" s="43"/>
      <c r="BK1694" s="43"/>
      <c r="BL1694" s="43"/>
      <c r="BM1694" s="43"/>
      <c r="BN1694" s="43"/>
      <c r="BO1694" s="43"/>
      <c r="BP1694" s="43"/>
      <c r="BQ1694" s="43"/>
      <c r="BR1694" s="43"/>
      <c r="BS1694" s="43"/>
      <c r="BT1694" s="43"/>
      <c r="BU1694" s="43"/>
      <c r="BV1694" s="43"/>
      <c r="BW1694" s="43"/>
      <c r="BX1694" s="43"/>
      <c r="BY1694" s="43"/>
      <c r="BZ1694" s="43"/>
      <c r="CA1694" s="43"/>
      <c r="CB1694" s="43"/>
      <c r="CC1694" s="43"/>
      <c r="CD1694" s="43"/>
      <c r="CE1694" s="43"/>
      <c r="CF1694" s="43"/>
      <c r="CG1694" s="43"/>
    </row>
    <row r="1695" spans="10:85" x14ac:dyDescent="0.2"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43"/>
      <c r="BG1695" s="43"/>
      <c r="BH1695" s="43"/>
      <c r="BI1695" s="43"/>
      <c r="BJ1695" s="43"/>
      <c r="BK1695" s="43"/>
      <c r="BL1695" s="43"/>
      <c r="BM1695" s="43"/>
      <c r="BN1695" s="43"/>
      <c r="BO1695" s="43"/>
      <c r="BP1695" s="43"/>
      <c r="BQ1695" s="43"/>
      <c r="BR1695" s="43"/>
      <c r="BS1695" s="43"/>
      <c r="BT1695" s="43"/>
      <c r="BU1695" s="43"/>
      <c r="BV1695" s="43"/>
      <c r="BW1695" s="43"/>
      <c r="BX1695" s="43"/>
      <c r="BY1695" s="43"/>
      <c r="BZ1695" s="43"/>
      <c r="CA1695" s="43"/>
      <c r="CB1695" s="43"/>
      <c r="CC1695" s="43"/>
      <c r="CD1695" s="43"/>
      <c r="CE1695" s="43"/>
      <c r="CF1695" s="43"/>
      <c r="CG1695" s="43"/>
    </row>
    <row r="1696" spans="10:85" x14ac:dyDescent="0.2"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43"/>
      <c r="BG1696" s="43"/>
      <c r="BH1696" s="43"/>
      <c r="BI1696" s="43"/>
      <c r="BJ1696" s="43"/>
      <c r="BK1696" s="43"/>
      <c r="BL1696" s="43"/>
      <c r="BM1696" s="43"/>
      <c r="BN1696" s="43"/>
      <c r="BO1696" s="43"/>
      <c r="BP1696" s="43"/>
      <c r="BQ1696" s="43"/>
      <c r="BR1696" s="43"/>
      <c r="BS1696" s="43"/>
      <c r="BT1696" s="43"/>
      <c r="BU1696" s="43"/>
      <c r="BV1696" s="43"/>
      <c r="BW1696" s="43"/>
      <c r="BX1696" s="43"/>
      <c r="BY1696" s="43"/>
      <c r="BZ1696" s="43"/>
      <c r="CA1696" s="43"/>
      <c r="CB1696" s="43"/>
      <c r="CC1696" s="43"/>
      <c r="CD1696" s="43"/>
      <c r="CE1696" s="43"/>
      <c r="CF1696" s="43"/>
      <c r="CG1696" s="43"/>
    </row>
    <row r="1697" spans="10:85" x14ac:dyDescent="0.2"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43"/>
      <c r="BG1697" s="43"/>
      <c r="BH1697" s="43"/>
      <c r="BI1697" s="43"/>
      <c r="BJ1697" s="43"/>
      <c r="BK1697" s="43"/>
      <c r="BL1697" s="43"/>
      <c r="BM1697" s="43"/>
      <c r="BN1697" s="43"/>
      <c r="BO1697" s="43"/>
      <c r="BP1697" s="43"/>
      <c r="BQ1697" s="43"/>
      <c r="BR1697" s="43"/>
      <c r="BS1697" s="43"/>
      <c r="BT1697" s="43"/>
      <c r="BU1697" s="43"/>
      <c r="BV1697" s="43"/>
      <c r="BW1697" s="43"/>
      <c r="BX1697" s="43"/>
      <c r="BY1697" s="43"/>
      <c r="BZ1697" s="43"/>
      <c r="CA1697" s="43"/>
      <c r="CB1697" s="43"/>
      <c r="CC1697" s="43"/>
      <c r="CD1697" s="43"/>
      <c r="CE1697" s="43"/>
      <c r="CF1697" s="43"/>
      <c r="CG1697" s="43"/>
    </row>
    <row r="1698" spans="10:85" x14ac:dyDescent="0.2"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43"/>
      <c r="BG1698" s="43"/>
      <c r="BH1698" s="43"/>
      <c r="BI1698" s="43"/>
      <c r="BJ1698" s="43"/>
      <c r="BK1698" s="43"/>
      <c r="BL1698" s="43"/>
      <c r="BM1698" s="43"/>
      <c r="BN1698" s="43"/>
      <c r="BO1698" s="43"/>
      <c r="BP1698" s="43"/>
      <c r="BQ1698" s="43"/>
      <c r="BR1698" s="43"/>
      <c r="BS1698" s="43"/>
      <c r="BT1698" s="43"/>
      <c r="BU1698" s="43"/>
      <c r="BV1698" s="43"/>
      <c r="BW1698" s="43"/>
      <c r="BX1698" s="43"/>
      <c r="BY1698" s="43"/>
      <c r="BZ1698" s="43"/>
      <c r="CA1698" s="43"/>
      <c r="CB1698" s="43"/>
      <c r="CC1698" s="43"/>
      <c r="CD1698" s="43"/>
      <c r="CE1698" s="43"/>
      <c r="CF1698" s="43"/>
      <c r="CG1698" s="43"/>
    </row>
    <row r="1699" spans="10:85" x14ac:dyDescent="0.2"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43"/>
      <c r="BG1699" s="43"/>
      <c r="BH1699" s="43"/>
      <c r="BI1699" s="43"/>
      <c r="BJ1699" s="43"/>
      <c r="BK1699" s="43"/>
      <c r="BL1699" s="43"/>
      <c r="BM1699" s="43"/>
      <c r="BN1699" s="43"/>
      <c r="BO1699" s="43"/>
      <c r="BP1699" s="43"/>
      <c r="BQ1699" s="43"/>
      <c r="BR1699" s="43"/>
      <c r="BS1699" s="43"/>
      <c r="BT1699" s="43"/>
      <c r="BU1699" s="43"/>
      <c r="BV1699" s="43"/>
      <c r="BW1699" s="43"/>
      <c r="BX1699" s="43"/>
      <c r="BY1699" s="43"/>
      <c r="BZ1699" s="43"/>
      <c r="CA1699" s="43"/>
      <c r="CB1699" s="43"/>
      <c r="CC1699" s="43"/>
      <c r="CD1699" s="43"/>
      <c r="CE1699" s="43"/>
      <c r="CF1699" s="43"/>
      <c r="CG1699" s="43"/>
    </row>
    <row r="1700" spans="10:85" x14ac:dyDescent="0.2"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43"/>
      <c r="BG1700" s="43"/>
      <c r="BH1700" s="43"/>
      <c r="BI1700" s="43"/>
      <c r="BJ1700" s="43"/>
      <c r="BK1700" s="43"/>
      <c r="BL1700" s="43"/>
      <c r="BM1700" s="43"/>
      <c r="BN1700" s="43"/>
      <c r="BO1700" s="43"/>
      <c r="BP1700" s="43"/>
      <c r="BQ1700" s="43"/>
      <c r="BR1700" s="43"/>
      <c r="BS1700" s="43"/>
      <c r="BT1700" s="43"/>
      <c r="BU1700" s="43"/>
      <c r="BV1700" s="43"/>
      <c r="BW1700" s="43"/>
      <c r="BX1700" s="43"/>
      <c r="BY1700" s="43"/>
      <c r="BZ1700" s="43"/>
      <c r="CA1700" s="43"/>
      <c r="CB1700" s="43"/>
      <c r="CC1700" s="43"/>
      <c r="CD1700" s="43"/>
      <c r="CE1700" s="43"/>
      <c r="CF1700" s="43"/>
      <c r="CG1700" s="43"/>
    </row>
    <row r="1701" spans="10:85" x14ac:dyDescent="0.2"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43"/>
      <c r="BG1701" s="43"/>
      <c r="BH1701" s="43"/>
      <c r="BI1701" s="43"/>
      <c r="BJ1701" s="43"/>
      <c r="BK1701" s="43"/>
      <c r="BL1701" s="43"/>
      <c r="BM1701" s="43"/>
      <c r="BN1701" s="43"/>
      <c r="BO1701" s="43"/>
      <c r="BP1701" s="43"/>
      <c r="BQ1701" s="43"/>
      <c r="BR1701" s="43"/>
      <c r="BS1701" s="43"/>
      <c r="BT1701" s="43"/>
      <c r="BU1701" s="43"/>
      <c r="BV1701" s="43"/>
      <c r="BW1701" s="43"/>
      <c r="BX1701" s="43"/>
      <c r="BY1701" s="43"/>
      <c r="BZ1701" s="43"/>
      <c r="CA1701" s="43"/>
      <c r="CB1701" s="43"/>
      <c r="CC1701" s="43"/>
      <c r="CD1701" s="43"/>
      <c r="CE1701" s="43"/>
      <c r="CF1701" s="43"/>
      <c r="CG1701" s="43"/>
    </row>
    <row r="1702" spans="10:85" x14ac:dyDescent="0.2"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43"/>
      <c r="BG1702" s="43"/>
      <c r="BH1702" s="43"/>
      <c r="BI1702" s="43"/>
      <c r="BJ1702" s="43"/>
      <c r="BK1702" s="43"/>
      <c r="BL1702" s="43"/>
      <c r="BM1702" s="43"/>
      <c r="BN1702" s="43"/>
      <c r="BO1702" s="43"/>
      <c r="BP1702" s="43"/>
      <c r="BQ1702" s="43"/>
      <c r="BR1702" s="43"/>
      <c r="BS1702" s="43"/>
      <c r="BT1702" s="43"/>
      <c r="BU1702" s="43"/>
      <c r="BV1702" s="43"/>
      <c r="BW1702" s="43"/>
      <c r="BX1702" s="43"/>
      <c r="BY1702" s="43"/>
      <c r="BZ1702" s="43"/>
      <c r="CA1702" s="43"/>
      <c r="CB1702" s="43"/>
      <c r="CC1702" s="43"/>
      <c r="CD1702" s="43"/>
      <c r="CE1702" s="43"/>
      <c r="CF1702" s="43"/>
      <c r="CG1702" s="43"/>
    </row>
    <row r="1703" spans="10:85" x14ac:dyDescent="0.2"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43"/>
      <c r="BG1703" s="43"/>
      <c r="BH1703" s="43"/>
      <c r="BI1703" s="43"/>
      <c r="BJ1703" s="43"/>
      <c r="BK1703" s="43"/>
      <c r="BL1703" s="43"/>
      <c r="BM1703" s="43"/>
      <c r="BN1703" s="43"/>
      <c r="BO1703" s="43"/>
      <c r="BP1703" s="43"/>
      <c r="BQ1703" s="43"/>
      <c r="BR1703" s="43"/>
      <c r="BS1703" s="43"/>
      <c r="BT1703" s="43"/>
      <c r="BU1703" s="43"/>
      <c r="BV1703" s="43"/>
      <c r="BW1703" s="43"/>
      <c r="BX1703" s="43"/>
      <c r="BY1703" s="43"/>
      <c r="BZ1703" s="43"/>
      <c r="CA1703" s="43"/>
      <c r="CB1703" s="43"/>
      <c r="CC1703" s="43"/>
      <c r="CD1703" s="43"/>
      <c r="CE1703" s="43"/>
      <c r="CF1703" s="43"/>
      <c r="CG1703" s="43"/>
    </row>
    <row r="1704" spans="10:85" x14ac:dyDescent="0.2"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43"/>
      <c r="BG1704" s="43"/>
      <c r="BH1704" s="43"/>
      <c r="BI1704" s="43"/>
      <c r="BJ1704" s="43"/>
      <c r="BK1704" s="43"/>
      <c r="BL1704" s="43"/>
      <c r="BM1704" s="43"/>
      <c r="BN1704" s="43"/>
      <c r="BO1704" s="43"/>
      <c r="BP1704" s="43"/>
      <c r="BQ1704" s="43"/>
      <c r="BR1704" s="43"/>
      <c r="BS1704" s="43"/>
      <c r="BT1704" s="43"/>
      <c r="BU1704" s="43"/>
      <c r="BV1704" s="43"/>
      <c r="BW1704" s="43"/>
      <c r="BX1704" s="43"/>
      <c r="BY1704" s="43"/>
      <c r="BZ1704" s="43"/>
      <c r="CA1704" s="43"/>
      <c r="CB1704" s="43"/>
      <c r="CC1704" s="43"/>
      <c r="CD1704" s="43"/>
      <c r="CE1704" s="43"/>
      <c r="CF1704" s="43"/>
      <c r="CG1704" s="43"/>
    </row>
    <row r="1705" spans="10:85" x14ac:dyDescent="0.2"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43"/>
      <c r="BG1705" s="43"/>
      <c r="BH1705" s="43"/>
      <c r="BI1705" s="43"/>
      <c r="BJ1705" s="43"/>
      <c r="BK1705" s="43"/>
      <c r="BL1705" s="43"/>
      <c r="BM1705" s="43"/>
      <c r="BN1705" s="43"/>
      <c r="BO1705" s="43"/>
      <c r="BP1705" s="43"/>
      <c r="BQ1705" s="43"/>
      <c r="BR1705" s="43"/>
      <c r="BS1705" s="43"/>
      <c r="BT1705" s="43"/>
      <c r="BU1705" s="43"/>
      <c r="BV1705" s="43"/>
      <c r="BW1705" s="43"/>
      <c r="BX1705" s="43"/>
      <c r="BY1705" s="43"/>
      <c r="BZ1705" s="43"/>
      <c r="CA1705" s="43"/>
      <c r="CB1705" s="43"/>
      <c r="CC1705" s="43"/>
      <c r="CD1705" s="43"/>
      <c r="CE1705" s="43"/>
      <c r="CF1705" s="43"/>
      <c r="CG1705" s="43"/>
    </row>
    <row r="1706" spans="10:85" x14ac:dyDescent="0.2"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43"/>
      <c r="BG1706" s="43"/>
      <c r="BH1706" s="43"/>
      <c r="BI1706" s="43"/>
      <c r="BJ1706" s="43"/>
      <c r="BK1706" s="43"/>
      <c r="BL1706" s="43"/>
      <c r="BM1706" s="43"/>
      <c r="BN1706" s="43"/>
      <c r="BO1706" s="43"/>
      <c r="BP1706" s="43"/>
      <c r="BQ1706" s="43"/>
      <c r="BR1706" s="43"/>
      <c r="BS1706" s="43"/>
      <c r="BT1706" s="43"/>
      <c r="BU1706" s="43"/>
      <c r="BV1706" s="43"/>
      <c r="BW1706" s="43"/>
      <c r="BX1706" s="43"/>
      <c r="BY1706" s="43"/>
      <c r="BZ1706" s="43"/>
      <c r="CA1706" s="43"/>
      <c r="CB1706" s="43"/>
      <c r="CC1706" s="43"/>
      <c r="CD1706" s="43"/>
      <c r="CE1706" s="43"/>
      <c r="CF1706" s="43"/>
      <c r="CG1706" s="43"/>
    </row>
    <row r="1707" spans="10:85" x14ac:dyDescent="0.2"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43"/>
      <c r="BG1707" s="43"/>
      <c r="BH1707" s="43"/>
      <c r="BI1707" s="43"/>
      <c r="BJ1707" s="43"/>
      <c r="BK1707" s="43"/>
      <c r="BL1707" s="43"/>
      <c r="BM1707" s="43"/>
      <c r="BN1707" s="43"/>
      <c r="BO1707" s="43"/>
      <c r="BP1707" s="43"/>
      <c r="BQ1707" s="43"/>
      <c r="BR1707" s="43"/>
      <c r="BS1707" s="43"/>
      <c r="BT1707" s="43"/>
      <c r="BU1707" s="43"/>
      <c r="BV1707" s="43"/>
      <c r="BW1707" s="43"/>
      <c r="BX1707" s="43"/>
      <c r="BY1707" s="43"/>
      <c r="BZ1707" s="43"/>
      <c r="CA1707" s="43"/>
      <c r="CB1707" s="43"/>
      <c r="CC1707" s="43"/>
      <c r="CD1707" s="43"/>
      <c r="CE1707" s="43"/>
      <c r="CF1707" s="43"/>
      <c r="CG1707" s="43"/>
    </row>
    <row r="1708" spans="10:85" x14ac:dyDescent="0.2"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43"/>
      <c r="BG1708" s="43"/>
      <c r="BH1708" s="43"/>
      <c r="BI1708" s="43"/>
      <c r="BJ1708" s="43"/>
      <c r="BK1708" s="43"/>
      <c r="BL1708" s="43"/>
      <c r="BM1708" s="43"/>
      <c r="BN1708" s="43"/>
      <c r="BO1708" s="43"/>
      <c r="BP1708" s="43"/>
      <c r="BQ1708" s="43"/>
      <c r="BR1708" s="43"/>
      <c r="BS1708" s="43"/>
      <c r="BT1708" s="43"/>
      <c r="BU1708" s="43"/>
      <c r="BV1708" s="43"/>
      <c r="BW1708" s="43"/>
      <c r="BX1708" s="43"/>
      <c r="BY1708" s="43"/>
      <c r="BZ1708" s="43"/>
      <c r="CA1708" s="43"/>
      <c r="CB1708" s="43"/>
      <c r="CC1708" s="43"/>
      <c r="CD1708" s="43"/>
      <c r="CE1708" s="43"/>
      <c r="CF1708" s="43"/>
      <c r="CG1708" s="43"/>
    </row>
    <row r="1709" spans="10:85" x14ac:dyDescent="0.2"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43"/>
      <c r="BG1709" s="43"/>
      <c r="BH1709" s="43"/>
      <c r="BI1709" s="43"/>
      <c r="BJ1709" s="43"/>
      <c r="BK1709" s="43"/>
      <c r="BL1709" s="43"/>
      <c r="BM1709" s="43"/>
      <c r="BN1709" s="43"/>
      <c r="BO1709" s="43"/>
      <c r="BP1709" s="43"/>
      <c r="BQ1709" s="43"/>
      <c r="BR1709" s="43"/>
      <c r="BS1709" s="43"/>
      <c r="BT1709" s="43"/>
      <c r="BU1709" s="43"/>
      <c r="BV1709" s="43"/>
      <c r="BW1709" s="43"/>
      <c r="BX1709" s="43"/>
      <c r="BY1709" s="43"/>
      <c r="BZ1709" s="43"/>
      <c r="CA1709" s="43"/>
      <c r="CB1709" s="43"/>
      <c r="CC1709" s="43"/>
      <c r="CD1709" s="43"/>
      <c r="CE1709" s="43"/>
      <c r="CF1709" s="43"/>
      <c r="CG1709" s="43"/>
    </row>
    <row r="1710" spans="10:85" x14ac:dyDescent="0.2"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43"/>
      <c r="BG1710" s="43"/>
      <c r="BH1710" s="43"/>
      <c r="BI1710" s="43"/>
      <c r="BJ1710" s="43"/>
      <c r="BK1710" s="43"/>
      <c r="BL1710" s="43"/>
      <c r="BM1710" s="43"/>
      <c r="BN1710" s="43"/>
      <c r="BO1710" s="43"/>
      <c r="BP1710" s="43"/>
      <c r="BQ1710" s="43"/>
      <c r="BR1710" s="43"/>
      <c r="BS1710" s="43"/>
      <c r="BT1710" s="43"/>
      <c r="BU1710" s="43"/>
      <c r="BV1710" s="43"/>
      <c r="BW1710" s="43"/>
      <c r="BX1710" s="43"/>
      <c r="BY1710" s="43"/>
      <c r="BZ1710" s="43"/>
      <c r="CA1710" s="43"/>
      <c r="CB1710" s="43"/>
      <c r="CC1710" s="43"/>
      <c r="CD1710" s="43"/>
      <c r="CE1710" s="43"/>
      <c r="CF1710" s="43"/>
      <c r="CG1710" s="43"/>
    </row>
    <row r="1711" spans="10:85" x14ac:dyDescent="0.2"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43"/>
      <c r="BG1711" s="43"/>
      <c r="BH1711" s="43"/>
      <c r="BI1711" s="43"/>
      <c r="BJ1711" s="43"/>
      <c r="BK1711" s="43"/>
      <c r="BL1711" s="43"/>
      <c r="BM1711" s="43"/>
      <c r="BN1711" s="43"/>
      <c r="BO1711" s="43"/>
      <c r="BP1711" s="43"/>
      <c r="BQ1711" s="43"/>
      <c r="BR1711" s="43"/>
      <c r="BS1711" s="43"/>
      <c r="BT1711" s="43"/>
      <c r="BU1711" s="43"/>
      <c r="BV1711" s="43"/>
      <c r="BW1711" s="43"/>
      <c r="BX1711" s="43"/>
      <c r="BY1711" s="43"/>
      <c r="BZ1711" s="43"/>
      <c r="CA1711" s="43"/>
      <c r="CB1711" s="43"/>
      <c r="CC1711" s="43"/>
      <c r="CD1711" s="43"/>
      <c r="CE1711" s="43"/>
      <c r="CF1711" s="43"/>
      <c r="CG1711" s="43"/>
    </row>
    <row r="1712" spans="10:85" x14ac:dyDescent="0.2"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43"/>
      <c r="BG1712" s="43"/>
      <c r="BH1712" s="43"/>
      <c r="BI1712" s="43"/>
      <c r="BJ1712" s="43"/>
      <c r="BK1712" s="43"/>
      <c r="BL1712" s="43"/>
      <c r="BM1712" s="43"/>
      <c r="BN1712" s="43"/>
      <c r="BO1712" s="43"/>
      <c r="BP1712" s="43"/>
      <c r="BQ1712" s="43"/>
      <c r="BR1712" s="43"/>
      <c r="BS1712" s="43"/>
      <c r="BT1712" s="43"/>
      <c r="BU1712" s="43"/>
      <c r="BV1712" s="43"/>
      <c r="BW1712" s="43"/>
      <c r="BX1712" s="43"/>
      <c r="BY1712" s="43"/>
      <c r="BZ1712" s="43"/>
      <c r="CA1712" s="43"/>
      <c r="CB1712" s="43"/>
      <c r="CC1712" s="43"/>
      <c r="CD1712" s="43"/>
      <c r="CE1712" s="43"/>
      <c r="CF1712" s="43"/>
      <c r="CG1712" s="43"/>
    </row>
    <row r="1713" spans="10:85" x14ac:dyDescent="0.2"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43"/>
      <c r="BG1713" s="43"/>
      <c r="BH1713" s="43"/>
      <c r="BI1713" s="43"/>
      <c r="BJ1713" s="43"/>
      <c r="BK1713" s="43"/>
      <c r="BL1713" s="43"/>
      <c r="BM1713" s="43"/>
      <c r="BN1713" s="43"/>
      <c r="BO1713" s="43"/>
      <c r="BP1713" s="43"/>
      <c r="BQ1713" s="43"/>
      <c r="BR1713" s="43"/>
      <c r="BS1713" s="43"/>
      <c r="BT1713" s="43"/>
      <c r="BU1713" s="43"/>
      <c r="BV1713" s="43"/>
      <c r="BW1713" s="43"/>
      <c r="BX1713" s="43"/>
      <c r="BY1713" s="43"/>
      <c r="BZ1713" s="43"/>
      <c r="CA1713" s="43"/>
      <c r="CB1713" s="43"/>
      <c r="CC1713" s="43"/>
      <c r="CD1713" s="43"/>
      <c r="CE1713" s="43"/>
      <c r="CF1713" s="43"/>
      <c r="CG1713" s="43"/>
    </row>
    <row r="1714" spans="10:85" x14ac:dyDescent="0.2"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43"/>
      <c r="BG1714" s="43"/>
      <c r="BH1714" s="43"/>
      <c r="BI1714" s="43"/>
      <c r="BJ1714" s="43"/>
      <c r="BK1714" s="43"/>
      <c r="BL1714" s="43"/>
      <c r="BM1714" s="43"/>
      <c r="BN1714" s="43"/>
      <c r="BO1714" s="43"/>
      <c r="BP1714" s="43"/>
      <c r="BQ1714" s="43"/>
      <c r="BR1714" s="43"/>
      <c r="BS1714" s="43"/>
      <c r="BT1714" s="43"/>
      <c r="BU1714" s="43"/>
      <c r="BV1714" s="43"/>
      <c r="BW1714" s="43"/>
      <c r="BX1714" s="43"/>
      <c r="BY1714" s="43"/>
      <c r="BZ1714" s="43"/>
      <c r="CA1714" s="43"/>
      <c r="CB1714" s="43"/>
      <c r="CC1714" s="43"/>
      <c r="CD1714" s="43"/>
      <c r="CE1714" s="43"/>
      <c r="CF1714" s="43"/>
      <c r="CG1714" s="43"/>
    </row>
    <row r="1715" spans="10:85" x14ac:dyDescent="0.2"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43"/>
      <c r="BG1715" s="43"/>
      <c r="BH1715" s="43"/>
      <c r="BI1715" s="43"/>
      <c r="BJ1715" s="43"/>
      <c r="BK1715" s="43"/>
      <c r="BL1715" s="43"/>
      <c r="BM1715" s="43"/>
      <c r="BN1715" s="43"/>
      <c r="BO1715" s="43"/>
      <c r="BP1715" s="43"/>
      <c r="BQ1715" s="43"/>
      <c r="BR1715" s="43"/>
      <c r="BS1715" s="43"/>
      <c r="BT1715" s="43"/>
      <c r="BU1715" s="43"/>
      <c r="BV1715" s="43"/>
      <c r="BW1715" s="43"/>
      <c r="BX1715" s="43"/>
      <c r="BY1715" s="43"/>
      <c r="BZ1715" s="43"/>
      <c r="CA1715" s="43"/>
      <c r="CB1715" s="43"/>
      <c r="CC1715" s="43"/>
      <c r="CD1715" s="43"/>
      <c r="CE1715" s="43"/>
      <c r="CF1715" s="43"/>
      <c r="CG1715" s="43"/>
    </row>
    <row r="1716" spans="10:85" x14ac:dyDescent="0.2"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43"/>
      <c r="BG1716" s="43"/>
      <c r="BH1716" s="43"/>
      <c r="BI1716" s="43"/>
      <c r="BJ1716" s="43"/>
      <c r="BK1716" s="43"/>
      <c r="BL1716" s="43"/>
      <c r="BM1716" s="43"/>
      <c r="BN1716" s="43"/>
      <c r="BO1716" s="43"/>
      <c r="BP1716" s="43"/>
      <c r="BQ1716" s="43"/>
      <c r="BR1716" s="43"/>
      <c r="BS1716" s="43"/>
      <c r="BT1716" s="43"/>
      <c r="BU1716" s="43"/>
      <c r="BV1716" s="43"/>
      <c r="BW1716" s="43"/>
      <c r="BX1716" s="43"/>
      <c r="BY1716" s="43"/>
      <c r="BZ1716" s="43"/>
      <c r="CA1716" s="43"/>
      <c r="CB1716" s="43"/>
      <c r="CC1716" s="43"/>
      <c r="CD1716" s="43"/>
      <c r="CE1716" s="43"/>
      <c r="CF1716" s="43"/>
      <c r="CG1716" s="43"/>
    </row>
    <row r="1717" spans="10:85" x14ac:dyDescent="0.2"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43"/>
      <c r="BG1717" s="43"/>
      <c r="BH1717" s="43"/>
      <c r="BI1717" s="43"/>
      <c r="BJ1717" s="43"/>
      <c r="BK1717" s="43"/>
      <c r="BL1717" s="43"/>
      <c r="BM1717" s="43"/>
      <c r="BN1717" s="43"/>
      <c r="BO1717" s="43"/>
      <c r="BP1717" s="43"/>
      <c r="BQ1717" s="43"/>
      <c r="BR1717" s="43"/>
      <c r="BS1717" s="43"/>
      <c r="BT1717" s="43"/>
      <c r="BU1717" s="43"/>
      <c r="BV1717" s="43"/>
      <c r="BW1717" s="43"/>
      <c r="BX1717" s="43"/>
      <c r="BY1717" s="43"/>
      <c r="BZ1717" s="43"/>
      <c r="CA1717" s="43"/>
      <c r="CB1717" s="43"/>
      <c r="CC1717" s="43"/>
      <c r="CD1717" s="43"/>
      <c r="CE1717" s="43"/>
      <c r="CF1717" s="43"/>
      <c r="CG1717" s="43"/>
    </row>
    <row r="1718" spans="10:85" x14ac:dyDescent="0.2"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43"/>
      <c r="BG1718" s="43"/>
      <c r="BH1718" s="43"/>
      <c r="BI1718" s="43"/>
      <c r="BJ1718" s="43"/>
      <c r="BK1718" s="43"/>
      <c r="BL1718" s="43"/>
      <c r="BM1718" s="43"/>
      <c r="BN1718" s="43"/>
      <c r="BO1718" s="43"/>
      <c r="BP1718" s="43"/>
      <c r="BQ1718" s="43"/>
      <c r="BR1718" s="43"/>
      <c r="BS1718" s="43"/>
      <c r="BT1718" s="43"/>
      <c r="BU1718" s="43"/>
      <c r="BV1718" s="43"/>
      <c r="BW1718" s="43"/>
      <c r="BX1718" s="43"/>
      <c r="BY1718" s="43"/>
      <c r="BZ1718" s="43"/>
      <c r="CA1718" s="43"/>
      <c r="CB1718" s="43"/>
      <c r="CC1718" s="43"/>
      <c r="CD1718" s="43"/>
      <c r="CE1718" s="43"/>
      <c r="CF1718" s="43"/>
      <c r="CG1718" s="43"/>
    </row>
    <row r="1719" spans="10:85" x14ac:dyDescent="0.2"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43"/>
      <c r="BG1719" s="43"/>
      <c r="BH1719" s="43"/>
      <c r="BI1719" s="43"/>
      <c r="BJ1719" s="43"/>
      <c r="BK1719" s="43"/>
      <c r="BL1719" s="43"/>
      <c r="BM1719" s="43"/>
      <c r="BN1719" s="43"/>
      <c r="BO1719" s="43"/>
      <c r="BP1719" s="43"/>
      <c r="BQ1719" s="43"/>
      <c r="BR1719" s="43"/>
      <c r="BS1719" s="43"/>
      <c r="BT1719" s="43"/>
      <c r="BU1719" s="43"/>
      <c r="BV1719" s="43"/>
      <c r="BW1719" s="43"/>
      <c r="BX1719" s="43"/>
      <c r="BY1719" s="43"/>
      <c r="BZ1719" s="43"/>
      <c r="CA1719" s="43"/>
      <c r="CB1719" s="43"/>
      <c r="CC1719" s="43"/>
      <c r="CD1719" s="43"/>
      <c r="CE1719" s="43"/>
      <c r="CF1719" s="43"/>
      <c r="CG1719" s="43"/>
    </row>
    <row r="1720" spans="10:85" x14ac:dyDescent="0.2"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43"/>
      <c r="BG1720" s="43"/>
      <c r="BH1720" s="43"/>
      <c r="BI1720" s="43"/>
      <c r="BJ1720" s="43"/>
      <c r="BK1720" s="43"/>
      <c r="BL1720" s="43"/>
      <c r="BM1720" s="43"/>
      <c r="BN1720" s="43"/>
      <c r="BO1720" s="43"/>
      <c r="BP1720" s="43"/>
      <c r="BQ1720" s="43"/>
      <c r="BR1720" s="43"/>
      <c r="BS1720" s="43"/>
      <c r="BT1720" s="43"/>
      <c r="BU1720" s="43"/>
      <c r="BV1720" s="43"/>
      <c r="BW1720" s="43"/>
      <c r="BX1720" s="43"/>
      <c r="BY1720" s="43"/>
      <c r="BZ1720" s="43"/>
      <c r="CA1720" s="43"/>
      <c r="CB1720" s="43"/>
      <c r="CC1720" s="43"/>
      <c r="CD1720" s="43"/>
      <c r="CE1720" s="43"/>
      <c r="CF1720" s="43"/>
      <c r="CG1720" s="43"/>
    </row>
    <row r="1721" spans="10:85" x14ac:dyDescent="0.2"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43"/>
      <c r="BG1721" s="43"/>
      <c r="BH1721" s="43"/>
      <c r="BI1721" s="43"/>
      <c r="BJ1721" s="43"/>
      <c r="BK1721" s="43"/>
      <c r="BL1721" s="43"/>
      <c r="BM1721" s="43"/>
      <c r="BN1721" s="43"/>
      <c r="BO1721" s="43"/>
      <c r="BP1721" s="43"/>
      <c r="BQ1721" s="43"/>
      <c r="BR1721" s="43"/>
      <c r="BS1721" s="43"/>
      <c r="BT1721" s="43"/>
      <c r="BU1721" s="43"/>
      <c r="BV1721" s="43"/>
      <c r="BW1721" s="43"/>
      <c r="BX1721" s="43"/>
      <c r="BY1721" s="43"/>
      <c r="BZ1721" s="43"/>
      <c r="CA1721" s="43"/>
      <c r="CB1721" s="43"/>
      <c r="CC1721" s="43"/>
      <c r="CD1721" s="43"/>
      <c r="CE1721" s="43"/>
      <c r="CF1721" s="43"/>
      <c r="CG1721" s="43"/>
    </row>
    <row r="1722" spans="10:85" x14ac:dyDescent="0.2"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43"/>
      <c r="BG1722" s="43"/>
      <c r="BH1722" s="43"/>
      <c r="BI1722" s="43"/>
      <c r="BJ1722" s="43"/>
      <c r="BK1722" s="43"/>
      <c r="BL1722" s="43"/>
      <c r="BM1722" s="43"/>
      <c r="BN1722" s="43"/>
      <c r="BO1722" s="43"/>
      <c r="BP1722" s="43"/>
      <c r="BQ1722" s="43"/>
      <c r="BR1722" s="43"/>
      <c r="BS1722" s="43"/>
      <c r="BT1722" s="43"/>
      <c r="BU1722" s="43"/>
      <c r="BV1722" s="43"/>
      <c r="BW1722" s="43"/>
      <c r="BX1722" s="43"/>
      <c r="BY1722" s="43"/>
      <c r="BZ1722" s="43"/>
      <c r="CA1722" s="43"/>
      <c r="CB1722" s="43"/>
      <c r="CC1722" s="43"/>
      <c r="CD1722" s="43"/>
      <c r="CE1722" s="43"/>
      <c r="CF1722" s="43"/>
      <c r="CG1722" s="43"/>
    </row>
    <row r="1723" spans="10:85" x14ac:dyDescent="0.2"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43"/>
      <c r="BG1723" s="43"/>
      <c r="BH1723" s="43"/>
      <c r="BI1723" s="43"/>
      <c r="BJ1723" s="43"/>
      <c r="BK1723" s="43"/>
      <c r="BL1723" s="43"/>
      <c r="BM1723" s="43"/>
      <c r="BN1723" s="43"/>
      <c r="BO1723" s="43"/>
      <c r="BP1723" s="43"/>
      <c r="BQ1723" s="43"/>
      <c r="BR1723" s="43"/>
      <c r="BS1723" s="43"/>
      <c r="BT1723" s="43"/>
      <c r="BU1723" s="43"/>
      <c r="BV1723" s="43"/>
      <c r="BW1723" s="43"/>
      <c r="BX1723" s="43"/>
      <c r="BY1723" s="43"/>
      <c r="BZ1723" s="43"/>
      <c r="CA1723" s="43"/>
      <c r="CB1723" s="43"/>
      <c r="CC1723" s="43"/>
      <c r="CD1723" s="43"/>
      <c r="CE1723" s="43"/>
      <c r="CF1723" s="43"/>
      <c r="CG1723" s="43"/>
    </row>
    <row r="1724" spans="10:85" x14ac:dyDescent="0.2"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43"/>
      <c r="BG1724" s="43"/>
      <c r="BH1724" s="43"/>
      <c r="BI1724" s="43"/>
      <c r="BJ1724" s="43"/>
      <c r="BK1724" s="43"/>
      <c r="BL1724" s="43"/>
      <c r="BM1724" s="43"/>
      <c r="BN1724" s="43"/>
      <c r="BO1724" s="43"/>
      <c r="BP1724" s="43"/>
      <c r="BQ1724" s="43"/>
      <c r="BR1724" s="43"/>
      <c r="BS1724" s="43"/>
      <c r="BT1724" s="43"/>
      <c r="BU1724" s="43"/>
      <c r="BV1724" s="43"/>
      <c r="BW1724" s="43"/>
      <c r="BX1724" s="43"/>
      <c r="BY1724" s="43"/>
      <c r="BZ1724" s="43"/>
      <c r="CA1724" s="43"/>
      <c r="CB1724" s="43"/>
      <c r="CC1724" s="43"/>
      <c r="CD1724" s="43"/>
      <c r="CE1724" s="43"/>
      <c r="CF1724" s="43"/>
      <c r="CG1724" s="43"/>
    </row>
    <row r="1725" spans="10:85" x14ac:dyDescent="0.2"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43"/>
      <c r="BG1725" s="43"/>
      <c r="BH1725" s="43"/>
      <c r="BI1725" s="43"/>
      <c r="BJ1725" s="43"/>
      <c r="BK1725" s="43"/>
      <c r="BL1725" s="43"/>
      <c r="BM1725" s="43"/>
      <c r="BN1725" s="43"/>
      <c r="BO1725" s="43"/>
      <c r="BP1725" s="43"/>
      <c r="BQ1725" s="43"/>
      <c r="BR1725" s="43"/>
      <c r="BS1725" s="43"/>
      <c r="BT1725" s="43"/>
      <c r="BU1725" s="43"/>
      <c r="BV1725" s="43"/>
      <c r="BW1725" s="43"/>
      <c r="BX1725" s="43"/>
      <c r="BY1725" s="43"/>
      <c r="BZ1725" s="43"/>
      <c r="CA1725" s="43"/>
      <c r="CB1725" s="43"/>
      <c r="CC1725" s="43"/>
      <c r="CD1725" s="43"/>
      <c r="CE1725" s="43"/>
      <c r="CF1725" s="43"/>
      <c r="CG1725" s="43"/>
    </row>
    <row r="1726" spans="10:85" x14ac:dyDescent="0.2"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43"/>
      <c r="BG1726" s="43"/>
      <c r="BH1726" s="43"/>
      <c r="BI1726" s="43"/>
      <c r="BJ1726" s="43"/>
      <c r="BK1726" s="43"/>
      <c r="BL1726" s="43"/>
      <c r="BM1726" s="43"/>
      <c r="BN1726" s="43"/>
      <c r="BO1726" s="43"/>
      <c r="BP1726" s="43"/>
      <c r="BQ1726" s="43"/>
      <c r="BR1726" s="43"/>
      <c r="BS1726" s="43"/>
      <c r="BT1726" s="43"/>
      <c r="BU1726" s="43"/>
      <c r="BV1726" s="43"/>
      <c r="BW1726" s="43"/>
      <c r="BX1726" s="43"/>
      <c r="BY1726" s="43"/>
      <c r="BZ1726" s="43"/>
      <c r="CA1726" s="43"/>
      <c r="CB1726" s="43"/>
      <c r="CC1726" s="43"/>
      <c r="CD1726" s="43"/>
      <c r="CE1726" s="43"/>
      <c r="CF1726" s="43"/>
      <c r="CG1726" s="43"/>
    </row>
    <row r="1727" spans="10:85" x14ac:dyDescent="0.2"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43"/>
      <c r="BG1727" s="43"/>
      <c r="BH1727" s="43"/>
      <c r="BI1727" s="43"/>
      <c r="BJ1727" s="43"/>
      <c r="BK1727" s="43"/>
      <c r="BL1727" s="43"/>
      <c r="BM1727" s="43"/>
      <c r="BN1727" s="43"/>
      <c r="BO1727" s="43"/>
      <c r="BP1727" s="43"/>
      <c r="BQ1727" s="43"/>
      <c r="BR1727" s="43"/>
      <c r="BS1727" s="43"/>
      <c r="BT1727" s="43"/>
      <c r="BU1727" s="43"/>
      <c r="BV1727" s="43"/>
      <c r="BW1727" s="43"/>
      <c r="BX1727" s="43"/>
      <c r="BY1727" s="43"/>
      <c r="BZ1727" s="43"/>
      <c r="CA1727" s="43"/>
      <c r="CB1727" s="43"/>
      <c r="CC1727" s="43"/>
      <c r="CD1727" s="43"/>
      <c r="CE1727" s="43"/>
      <c r="CF1727" s="43"/>
      <c r="CG1727" s="43"/>
    </row>
    <row r="1728" spans="10:85" x14ac:dyDescent="0.2"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43"/>
      <c r="BG1728" s="43"/>
      <c r="BH1728" s="43"/>
      <c r="BI1728" s="43"/>
      <c r="BJ1728" s="43"/>
      <c r="BK1728" s="43"/>
      <c r="BL1728" s="43"/>
      <c r="BM1728" s="43"/>
      <c r="BN1728" s="43"/>
      <c r="BO1728" s="43"/>
      <c r="BP1728" s="43"/>
      <c r="BQ1728" s="43"/>
      <c r="BR1728" s="43"/>
      <c r="BS1728" s="43"/>
      <c r="BT1728" s="43"/>
      <c r="BU1728" s="43"/>
      <c r="BV1728" s="43"/>
      <c r="BW1728" s="43"/>
      <c r="BX1728" s="43"/>
      <c r="BY1728" s="43"/>
      <c r="BZ1728" s="43"/>
      <c r="CA1728" s="43"/>
      <c r="CB1728" s="43"/>
      <c r="CC1728" s="43"/>
      <c r="CD1728" s="43"/>
      <c r="CE1728" s="43"/>
      <c r="CF1728" s="43"/>
      <c r="CG1728" s="43"/>
    </row>
    <row r="1729" spans="10:85" x14ac:dyDescent="0.2"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43"/>
      <c r="BG1729" s="43"/>
      <c r="BH1729" s="43"/>
      <c r="BI1729" s="43"/>
      <c r="BJ1729" s="43"/>
      <c r="BK1729" s="43"/>
      <c r="BL1729" s="43"/>
      <c r="BM1729" s="43"/>
      <c r="BN1729" s="43"/>
      <c r="BO1729" s="43"/>
      <c r="BP1729" s="43"/>
      <c r="BQ1729" s="43"/>
      <c r="BR1729" s="43"/>
      <c r="BS1729" s="43"/>
      <c r="BT1729" s="43"/>
      <c r="BU1729" s="43"/>
      <c r="BV1729" s="43"/>
      <c r="BW1729" s="43"/>
      <c r="BX1729" s="43"/>
      <c r="BY1729" s="43"/>
      <c r="BZ1729" s="43"/>
      <c r="CA1729" s="43"/>
      <c r="CB1729" s="43"/>
      <c r="CC1729" s="43"/>
      <c r="CD1729" s="43"/>
      <c r="CE1729" s="43"/>
      <c r="CF1729" s="43"/>
      <c r="CG1729" s="43"/>
    </row>
    <row r="1730" spans="10:85" x14ac:dyDescent="0.2"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43"/>
      <c r="BG1730" s="43"/>
      <c r="BH1730" s="43"/>
      <c r="BI1730" s="43"/>
      <c r="BJ1730" s="43"/>
      <c r="BK1730" s="43"/>
      <c r="BL1730" s="43"/>
      <c r="BM1730" s="43"/>
      <c r="BN1730" s="43"/>
      <c r="BO1730" s="43"/>
      <c r="BP1730" s="43"/>
      <c r="BQ1730" s="43"/>
      <c r="BR1730" s="43"/>
      <c r="BS1730" s="43"/>
      <c r="BT1730" s="43"/>
      <c r="BU1730" s="43"/>
      <c r="BV1730" s="43"/>
      <c r="BW1730" s="43"/>
      <c r="BX1730" s="43"/>
      <c r="BY1730" s="43"/>
      <c r="BZ1730" s="43"/>
      <c r="CA1730" s="43"/>
      <c r="CB1730" s="43"/>
      <c r="CC1730" s="43"/>
      <c r="CD1730" s="43"/>
      <c r="CE1730" s="43"/>
      <c r="CF1730" s="43"/>
      <c r="CG1730" s="43"/>
    </row>
    <row r="1731" spans="10:85" x14ac:dyDescent="0.2"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43"/>
      <c r="BG1731" s="43"/>
      <c r="BH1731" s="43"/>
      <c r="BI1731" s="43"/>
      <c r="BJ1731" s="43"/>
      <c r="BK1731" s="43"/>
      <c r="BL1731" s="43"/>
      <c r="BM1731" s="43"/>
      <c r="BN1731" s="43"/>
      <c r="BO1731" s="43"/>
      <c r="BP1731" s="43"/>
      <c r="BQ1731" s="43"/>
      <c r="BR1731" s="43"/>
      <c r="BS1731" s="43"/>
      <c r="BT1731" s="43"/>
      <c r="BU1731" s="43"/>
      <c r="BV1731" s="43"/>
      <c r="BW1731" s="43"/>
      <c r="BX1731" s="43"/>
      <c r="BY1731" s="43"/>
      <c r="BZ1731" s="43"/>
      <c r="CA1731" s="43"/>
      <c r="CB1731" s="43"/>
      <c r="CC1731" s="43"/>
      <c r="CD1731" s="43"/>
      <c r="CE1731" s="43"/>
      <c r="CF1731" s="43"/>
      <c r="CG1731" s="43"/>
    </row>
    <row r="1732" spans="10:85" x14ac:dyDescent="0.2"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43"/>
      <c r="BG1732" s="43"/>
      <c r="BH1732" s="43"/>
      <c r="BI1732" s="43"/>
      <c r="BJ1732" s="43"/>
      <c r="BK1732" s="43"/>
      <c r="BL1732" s="43"/>
      <c r="BM1732" s="43"/>
      <c r="BN1732" s="43"/>
      <c r="BO1732" s="43"/>
      <c r="BP1732" s="43"/>
      <c r="BQ1732" s="43"/>
      <c r="BR1732" s="43"/>
      <c r="BS1732" s="43"/>
      <c r="BT1732" s="43"/>
      <c r="BU1732" s="43"/>
      <c r="BV1732" s="43"/>
      <c r="BW1732" s="43"/>
      <c r="BX1732" s="43"/>
      <c r="BY1732" s="43"/>
      <c r="BZ1732" s="43"/>
      <c r="CA1732" s="43"/>
      <c r="CB1732" s="43"/>
      <c r="CC1732" s="43"/>
      <c r="CD1732" s="43"/>
      <c r="CE1732" s="43"/>
      <c r="CF1732" s="43"/>
      <c r="CG1732" s="43"/>
    </row>
    <row r="1733" spans="10:85" x14ac:dyDescent="0.2"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43"/>
      <c r="BG1733" s="43"/>
      <c r="BH1733" s="43"/>
      <c r="BI1733" s="43"/>
      <c r="BJ1733" s="43"/>
      <c r="BK1733" s="43"/>
      <c r="BL1733" s="43"/>
      <c r="BM1733" s="43"/>
      <c r="BN1733" s="43"/>
      <c r="BO1733" s="43"/>
      <c r="BP1733" s="43"/>
      <c r="BQ1733" s="43"/>
      <c r="BR1733" s="43"/>
      <c r="BS1733" s="43"/>
      <c r="BT1733" s="43"/>
      <c r="BU1733" s="43"/>
      <c r="BV1733" s="43"/>
      <c r="BW1733" s="43"/>
      <c r="BX1733" s="43"/>
      <c r="BY1733" s="43"/>
      <c r="BZ1733" s="43"/>
      <c r="CA1733" s="43"/>
      <c r="CB1733" s="43"/>
      <c r="CC1733" s="43"/>
      <c r="CD1733" s="43"/>
      <c r="CE1733" s="43"/>
      <c r="CF1733" s="43"/>
      <c r="CG1733" s="43"/>
    </row>
    <row r="1734" spans="10:85" x14ac:dyDescent="0.2"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43"/>
      <c r="BG1734" s="43"/>
      <c r="BH1734" s="43"/>
      <c r="BI1734" s="43"/>
      <c r="BJ1734" s="43"/>
      <c r="BK1734" s="43"/>
      <c r="BL1734" s="43"/>
      <c r="BM1734" s="43"/>
      <c r="BN1734" s="43"/>
      <c r="BO1734" s="43"/>
      <c r="BP1734" s="43"/>
      <c r="BQ1734" s="43"/>
      <c r="BR1734" s="43"/>
      <c r="BS1734" s="43"/>
      <c r="BT1734" s="43"/>
      <c r="BU1734" s="43"/>
      <c r="BV1734" s="43"/>
      <c r="BW1734" s="43"/>
      <c r="BX1734" s="43"/>
      <c r="BY1734" s="43"/>
      <c r="BZ1734" s="43"/>
      <c r="CA1734" s="43"/>
      <c r="CB1734" s="43"/>
      <c r="CC1734" s="43"/>
      <c r="CD1734" s="43"/>
      <c r="CE1734" s="43"/>
      <c r="CF1734" s="43"/>
      <c r="CG1734" s="43"/>
    </row>
    <row r="1735" spans="10:85" x14ac:dyDescent="0.2"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43"/>
      <c r="BG1735" s="43"/>
      <c r="BH1735" s="43"/>
      <c r="BI1735" s="43"/>
      <c r="BJ1735" s="43"/>
      <c r="BK1735" s="43"/>
      <c r="BL1735" s="43"/>
      <c r="BM1735" s="43"/>
      <c r="BN1735" s="43"/>
      <c r="BO1735" s="43"/>
      <c r="BP1735" s="43"/>
      <c r="BQ1735" s="43"/>
      <c r="BR1735" s="43"/>
      <c r="BS1735" s="43"/>
      <c r="BT1735" s="43"/>
      <c r="BU1735" s="43"/>
      <c r="BV1735" s="43"/>
      <c r="BW1735" s="43"/>
      <c r="BX1735" s="43"/>
      <c r="BY1735" s="43"/>
      <c r="BZ1735" s="43"/>
      <c r="CA1735" s="43"/>
      <c r="CB1735" s="43"/>
      <c r="CC1735" s="43"/>
      <c r="CD1735" s="43"/>
      <c r="CE1735" s="43"/>
      <c r="CF1735" s="43"/>
      <c r="CG1735" s="43"/>
    </row>
    <row r="1736" spans="10:85" x14ac:dyDescent="0.2"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43"/>
      <c r="BG1736" s="43"/>
      <c r="BH1736" s="43"/>
      <c r="BI1736" s="43"/>
      <c r="BJ1736" s="43"/>
      <c r="BK1736" s="43"/>
      <c r="BL1736" s="43"/>
      <c r="BM1736" s="43"/>
      <c r="BN1736" s="43"/>
      <c r="BO1736" s="43"/>
      <c r="BP1736" s="43"/>
      <c r="BQ1736" s="43"/>
      <c r="BR1736" s="43"/>
      <c r="BS1736" s="43"/>
      <c r="BT1736" s="43"/>
      <c r="BU1736" s="43"/>
      <c r="BV1736" s="43"/>
      <c r="BW1736" s="43"/>
      <c r="BX1736" s="43"/>
      <c r="BY1736" s="43"/>
      <c r="BZ1736" s="43"/>
      <c r="CA1736" s="43"/>
      <c r="CB1736" s="43"/>
      <c r="CC1736" s="43"/>
      <c r="CD1736" s="43"/>
      <c r="CE1736" s="43"/>
      <c r="CF1736" s="43"/>
      <c r="CG1736" s="43"/>
    </row>
    <row r="1737" spans="10:85" x14ac:dyDescent="0.2"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43"/>
      <c r="BG1737" s="43"/>
      <c r="BH1737" s="43"/>
      <c r="BI1737" s="43"/>
      <c r="BJ1737" s="43"/>
      <c r="BK1737" s="43"/>
      <c r="BL1737" s="43"/>
      <c r="BM1737" s="43"/>
      <c r="BN1737" s="43"/>
      <c r="BO1737" s="43"/>
      <c r="BP1737" s="43"/>
      <c r="BQ1737" s="43"/>
      <c r="BR1737" s="43"/>
      <c r="BS1737" s="43"/>
      <c r="BT1737" s="43"/>
      <c r="BU1737" s="43"/>
      <c r="BV1737" s="43"/>
      <c r="BW1737" s="43"/>
      <c r="BX1737" s="43"/>
      <c r="BY1737" s="43"/>
      <c r="BZ1737" s="43"/>
      <c r="CA1737" s="43"/>
      <c r="CB1737" s="43"/>
      <c r="CC1737" s="43"/>
      <c r="CD1737" s="43"/>
      <c r="CE1737" s="43"/>
      <c r="CF1737" s="43"/>
      <c r="CG1737" s="43"/>
    </row>
    <row r="1738" spans="10:85" x14ac:dyDescent="0.2"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43"/>
      <c r="BG1738" s="43"/>
      <c r="BH1738" s="43"/>
      <c r="BI1738" s="43"/>
      <c r="BJ1738" s="43"/>
      <c r="BK1738" s="43"/>
      <c r="BL1738" s="43"/>
      <c r="BM1738" s="43"/>
      <c r="BN1738" s="43"/>
      <c r="BO1738" s="43"/>
      <c r="BP1738" s="43"/>
      <c r="BQ1738" s="43"/>
      <c r="BR1738" s="43"/>
      <c r="BS1738" s="43"/>
      <c r="BT1738" s="43"/>
      <c r="BU1738" s="43"/>
      <c r="BV1738" s="43"/>
      <c r="BW1738" s="43"/>
      <c r="BX1738" s="43"/>
      <c r="BY1738" s="43"/>
      <c r="BZ1738" s="43"/>
      <c r="CA1738" s="43"/>
      <c r="CB1738" s="43"/>
      <c r="CC1738" s="43"/>
      <c r="CD1738" s="43"/>
      <c r="CE1738" s="43"/>
      <c r="CF1738" s="43"/>
      <c r="CG1738" s="43"/>
    </row>
    <row r="1739" spans="10:85" x14ac:dyDescent="0.2"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43"/>
      <c r="BG1739" s="43"/>
      <c r="BH1739" s="43"/>
      <c r="BI1739" s="43"/>
      <c r="BJ1739" s="43"/>
      <c r="BK1739" s="43"/>
      <c r="BL1739" s="43"/>
      <c r="BM1739" s="43"/>
      <c r="BN1739" s="43"/>
      <c r="BO1739" s="43"/>
      <c r="BP1739" s="43"/>
      <c r="BQ1739" s="43"/>
      <c r="BR1739" s="43"/>
      <c r="BS1739" s="43"/>
      <c r="BT1739" s="43"/>
      <c r="BU1739" s="43"/>
      <c r="BV1739" s="43"/>
      <c r="BW1739" s="43"/>
      <c r="BX1739" s="43"/>
      <c r="BY1739" s="43"/>
      <c r="BZ1739" s="43"/>
      <c r="CA1739" s="43"/>
      <c r="CB1739" s="43"/>
      <c r="CC1739" s="43"/>
      <c r="CD1739" s="43"/>
      <c r="CE1739" s="43"/>
      <c r="CF1739" s="43"/>
      <c r="CG1739" s="43"/>
    </row>
    <row r="1740" spans="10:85" x14ac:dyDescent="0.2"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43"/>
      <c r="BG1740" s="43"/>
      <c r="BH1740" s="43"/>
      <c r="BI1740" s="43"/>
      <c r="BJ1740" s="43"/>
      <c r="BK1740" s="43"/>
      <c r="BL1740" s="43"/>
      <c r="BM1740" s="43"/>
      <c r="BN1740" s="43"/>
      <c r="BO1740" s="43"/>
      <c r="BP1740" s="43"/>
      <c r="BQ1740" s="43"/>
      <c r="BR1740" s="43"/>
      <c r="BS1740" s="43"/>
      <c r="BT1740" s="43"/>
      <c r="BU1740" s="43"/>
      <c r="BV1740" s="43"/>
      <c r="BW1740" s="43"/>
      <c r="BX1740" s="43"/>
      <c r="BY1740" s="43"/>
      <c r="BZ1740" s="43"/>
      <c r="CA1740" s="43"/>
      <c r="CB1740" s="43"/>
      <c r="CC1740" s="43"/>
      <c r="CD1740" s="43"/>
      <c r="CE1740" s="43"/>
      <c r="CF1740" s="43"/>
      <c r="CG1740" s="43"/>
    </row>
    <row r="1741" spans="10:85" x14ac:dyDescent="0.2"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43"/>
      <c r="BG1741" s="43"/>
      <c r="BH1741" s="43"/>
      <c r="BI1741" s="43"/>
      <c r="BJ1741" s="43"/>
      <c r="BK1741" s="43"/>
      <c r="BL1741" s="43"/>
      <c r="BM1741" s="43"/>
      <c r="BN1741" s="43"/>
      <c r="BO1741" s="43"/>
      <c r="BP1741" s="43"/>
      <c r="BQ1741" s="43"/>
      <c r="BR1741" s="43"/>
      <c r="BS1741" s="43"/>
      <c r="BT1741" s="43"/>
      <c r="BU1741" s="43"/>
      <c r="BV1741" s="43"/>
      <c r="BW1741" s="43"/>
      <c r="BX1741" s="43"/>
      <c r="BY1741" s="43"/>
      <c r="BZ1741" s="43"/>
      <c r="CA1741" s="43"/>
      <c r="CB1741" s="43"/>
      <c r="CC1741" s="43"/>
      <c r="CD1741" s="43"/>
      <c r="CE1741" s="43"/>
      <c r="CF1741" s="43"/>
      <c r="CG1741" s="43"/>
    </row>
    <row r="1742" spans="10:85" x14ac:dyDescent="0.2"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43"/>
      <c r="BG1742" s="43"/>
      <c r="BH1742" s="43"/>
      <c r="BI1742" s="43"/>
      <c r="BJ1742" s="43"/>
      <c r="BK1742" s="43"/>
      <c r="BL1742" s="43"/>
      <c r="BM1742" s="43"/>
      <c r="BN1742" s="43"/>
      <c r="BO1742" s="43"/>
      <c r="BP1742" s="43"/>
      <c r="BQ1742" s="43"/>
      <c r="BR1742" s="43"/>
      <c r="BS1742" s="43"/>
      <c r="BT1742" s="43"/>
      <c r="BU1742" s="43"/>
      <c r="BV1742" s="43"/>
      <c r="BW1742" s="43"/>
      <c r="BX1742" s="43"/>
      <c r="BY1742" s="43"/>
      <c r="BZ1742" s="43"/>
      <c r="CA1742" s="43"/>
      <c r="CB1742" s="43"/>
      <c r="CC1742" s="43"/>
      <c r="CD1742" s="43"/>
      <c r="CE1742" s="43"/>
      <c r="CF1742" s="43"/>
      <c r="CG1742" s="43"/>
    </row>
    <row r="1743" spans="10:85" x14ac:dyDescent="0.2"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43"/>
      <c r="BG1743" s="43"/>
      <c r="BH1743" s="43"/>
      <c r="BI1743" s="43"/>
      <c r="BJ1743" s="43"/>
      <c r="BK1743" s="43"/>
      <c r="BL1743" s="43"/>
      <c r="BM1743" s="43"/>
      <c r="BN1743" s="43"/>
      <c r="BO1743" s="43"/>
      <c r="BP1743" s="43"/>
      <c r="BQ1743" s="43"/>
      <c r="BR1743" s="43"/>
      <c r="BS1743" s="43"/>
      <c r="BT1743" s="43"/>
      <c r="BU1743" s="43"/>
      <c r="BV1743" s="43"/>
      <c r="BW1743" s="43"/>
      <c r="BX1743" s="43"/>
      <c r="BY1743" s="43"/>
      <c r="BZ1743" s="43"/>
      <c r="CA1743" s="43"/>
      <c r="CB1743" s="43"/>
      <c r="CC1743" s="43"/>
      <c r="CD1743" s="43"/>
      <c r="CE1743" s="43"/>
      <c r="CF1743" s="43"/>
      <c r="CG1743" s="43"/>
    </row>
    <row r="1744" spans="10:85" x14ac:dyDescent="0.2"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43"/>
      <c r="BG1744" s="43"/>
      <c r="BH1744" s="43"/>
      <c r="BI1744" s="43"/>
      <c r="BJ1744" s="43"/>
      <c r="BK1744" s="43"/>
      <c r="BL1744" s="43"/>
      <c r="BM1744" s="43"/>
      <c r="BN1744" s="43"/>
      <c r="BO1744" s="43"/>
      <c r="BP1744" s="43"/>
      <c r="BQ1744" s="43"/>
      <c r="BR1744" s="43"/>
      <c r="BS1744" s="43"/>
      <c r="BT1744" s="43"/>
      <c r="BU1744" s="43"/>
      <c r="BV1744" s="43"/>
      <c r="BW1744" s="43"/>
      <c r="BX1744" s="43"/>
      <c r="BY1744" s="43"/>
      <c r="BZ1744" s="43"/>
      <c r="CA1744" s="43"/>
      <c r="CB1744" s="43"/>
      <c r="CC1744" s="43"/>
      <c r="CD1744" s="43"/>
      <c r="CE1744" s="43"/>
      <c r="CF1744" s="43"/>
      <c r="CG1744" s="43"/>
    </row>
    <row r="1745" spans="10:85" x14ac:dyDescent="0.2"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43"/>
      <c r="BG1745" s="43"/>
      <c r="BH1745" s="43"/>
      <c r="BI1745" s="43"/>
      <c r="BJ1745" s="43"/>
      <c r="BK1745" s="43"/>
      <c r="BL1745" s="43"/>
      <c r="BM1745" s="43"/>
      <c r="BN1745" s="43"/>
      <c r="BO1745" s="43"/>
      <c r="BP1745" s="43"/>
      <c r="BQ1745" s="43"/>
      <c r="BR1745" s="43"/>
      <c r="BS1745" s="43"/>
      <c r="BT1745" s="43"/>
      <c r="BU1745" s="43"/>
      <c r="BV1745" s="43"/>
      <c r="BW1745" s="43"/>
      <c r="BX1745" s="43"/>
      <c r="BY1745" s="43"/>
      <c r="BZ1745" s="43"/>
      <c r="CA1745" s="43"/>
      <c r="CB1745" s="43"/>
      <c r="CC1745" s="43"/>
      <c r="CD1745" s="43"/>
      <c r="CE1745" s="43"/>
      <c r="CF1745" s="43"/>
      <c r="CG1745" s="43"/>
    </row>
    <row r="1746" spans="10:85" x14ac:dyDescent="0.2"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43"/>
      <c r="BG1746" s="43"/>
      <c r="BH1746" s="43"/>
      <c r="BI1746" s="43"/>
      <c r="BJ1746" s="43"/>
      <c r="BK1746" s="43"/>
      <c r="BL1746" s="43"/>
      <c r="BM1746" s="43"/>
      <c r="BN1746" s="43"/>
      <c r="BO1746" s="43"/>
      <c r="BP1746" s="43"/>
      <c r="BQ1746" s="43"/>
      <c r="BR1746" s="43"/>
      <c r="BS1746" s="43"/>
      <c r="BT1746" s="43"/>
      <c r="BU1746" s="43"/>
      <c r="BV1746" s="43"/>
      <c r="BW1746" s="43"/>
      <c r="BX1746" s="43"/>
      <c r="BY1746" s="43"/>
      <c r="BZ1746" s="43"/>
      <c r="CA1746" s="43"/>
      <c r="CB1746" s="43"/>
      <c r="CC1746" s="43"/>
      <c r="CD1746" s="43"/>
      <c r="CE1746" s="43"/>
      <c r="CF1746" s="43"/>
      <c r="CG1746" s="43"/>
    </row>
    <row r="1747" spans="10:85" x14ac:dyDescent="0.2"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43"/>
      <c r="BG1747" s="43"/>
      <c r="BH1747" s="43"/>
      <c r="BI1747" s="43"/>
      <c r="BJ1747" s="43"/>
      <c r="BK1747" s="43"/>
      <c r="BL1747" s="43"/>
      <c r="BM1747" s="43"/>
      <c r="BN1747" s="43"/>
      <c r="BO1747" s="43"/>
      <c r="BP1747" s="43"/>
      <c r="BQ1747" s="43"/>
      <c r="BR1747" s="43"/>
      <c r="BS1747" s="43"/>
      <c r="BT1747" s="43"/>
      <c r="BU1747" s="43"/>
      <c r="BV1747" s="43"/>
      <c r="BW1747" s="43"/>
      <c r="BX1747" s="43"/>
      <c r="BY1747" s="43"/>
      <c r="BZ1747" s="43"/>
      <c r="CA1747" s="43"/>
      <c r="CB1747" s="43"/>
      <c r="CC1747" s="43"/>
      <c r="CD1747" s="43"/>
      <c r="CE1747" s="43"/>
      <c r="CF1747" s="43"/>
      <c r="CG1747" s="43"/>
    </row>
    <row r="1748" spans="10:85" x14ac:dyDescent="0.2"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43"/>
      <c r="BG1748" s="43"/>
      <c r="BH1748" s="43"/>
      <c r="BI1748" s="43"/>
      <c r="BJ1748" s="43"/>
      <c r="BK1748" s="43"/>
      <c r="BL1748" s="43"/>
      <c r="BM1748" s="43"/>
      <c r="BN1748" s="43"/>
      <c r="BO1748" s="43"/>
      <c r="BP1748" s="43"/>
      <c r="BQ1748" s="43"/>
      <c r="BR1748" s="43"/>
      <c r="BS1748" s="43"/>
      <c r="BT1748" s="43"/>
      <c r="BU1748" s="43"/>
      <c r="BV1748" s="43"/>
      <c r="BW1748" s="43"/>
      <c r="BX1748" s="43"/>
      <c r="BY1748" s="43"/>
      <c r="BZ1748" s="43"/>
      <c r="CA1748" s="43"/>
      <c r="CB1748" s="43"/>
      <c r="CC1748" s="43"/>
      <c r="CD1748" s="43"/>
      <c r="CE1748" s="43"/>
      <c r="CF1748" s="43"/>
      <c r="CG1748" s="43"/>
    </row>
    <row r="1749" spans="10:85" x14ac:dyDescent="0.2"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43"/>
      <c r="BG1749" s="43"/>
      <c r="BH1749" s="43"/>
      <c r="BI1749" s="43"/>
      <c r="BJ1749" s="43"/>
      <c r="BK1749" s="43"/>
      <c r="BL1749" s="43"/>
      <c r="BM1749" s="43"/>
      <c r="BN1749" s="43"/>
      <c r="BO1749" s="43"/>
      <c r="BP1749" s="43"/>
      <c r="BQ1749" s="43"/>
      <c r="BR1749" s="43"/>
      <c r="BS1749" s="43"/>
      <c r="BT1749" s="43"/>
      <c r="BU1749" s="43"/>
      <c r="BV1749" s="43"/>
      <c r="BW1749" s="43"/>
      <c r="BX1749" s="43"/>
      <c r="BY1749" s="43"/>
      <c r="BZ1749" s="43"/>
      <c r="CA1749" s="43"/>
      <c r="CB1749" s="43"/>
      <c r="CC1749" s="43"/>
      <c r="CD1749" s="43"/>
      <c r="CE1749" s="43"/>
      <c r="CF1749" s="43"/>
      <c r="CG1749" s="43"/>
    </row>
    <row r="1750" spans="10:85" x14ac:dyDescent="0.2"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43"/>
      <c r="BG1750" s="43"/>
      <c r="BH1750" s="43"/>
      <c r="BI1750" s="43"/>
      <c r="BJ1750" s="43"/>
      <c r="BK1750" s="43"/>
      <c r="BL1750" s="43"/>
      <c r="BM1750" s="43"/>
      <c r="BN1750" s="43"/>
      <c r="BO1750" s="43"/>
      <c r="BP1750" s="43"/>
      <c r="BQ1750" s="43"/>
      <c r="BR1750" s="43"/>
      <c r="BS1750" s="43"/>
      <c r="BT1750" s="43"/>
      <c r="BU1750" s="43"/>
      <c r="BV1750" s="43"/>
      <c r="BW1750" s="43"/>
      <c r="BX1750" s="43"/>
      <c r="BY1750" s="43"/>
      <c r="BZ1750" s="43"/>
      <c r="CA1750" s="43"/>
      <c r="CB1750" s="43"/>
      <c r="CC1750" s="43"/>
      <c r="CD1750" s="43"/>
      <c r="CE1750" s="43"/>
      <c r="CF1750" s="43"/>
      <c r="CG1750" s="43"/>
    </row>
    <row r="1751" spans="10:85" x14ac:dyDescent="0.2"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43"/>
      <c r="BG1751" s="43"/>
      <c r="BH1751" s="43"/>
      <c r="BI1751" s="43"/>
      <c r="BJ1751" s="43"/>
      <c r="BK1751" s="43"/>
      <c r="BL1751" s="43"/>
      <c r="BM1751" s="43"/>
      <c r="BN1751" s="43"/>
      <c r="BO1751" s="43"/>
      <c r="BP1751" s="43"/>
      <c r="BQ1751" s="43"/>
      <c r="BR1751" s="43"/>
      <c r="BS1751" s="43"/>
      <c r="BT1751" s="43"/>
      <c r="BU1751" s="43"/>
      <c r="BV1751" s="43"/>
      <c r="BW1751" s="43"/>
      <c r="BX1751" s="43"/>
      <c r="BY1751" s="43"/>
      <c r="BZ1751" s="43"/>
      <c r="CA1751" s="43"/>
      <c r="CB1751" s="43"/>
      <c r="CC1751" s="43"/>
      <c r="CD1751" s="43"/>
      <c r="CE1751" s="43"/>
      <c r="CF1751" s="43"/>
      <c r="CG1751" s="43"/>
    </row>
    <row r="1752" spans="10:85" x14ac:dyDescent="0.2"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43"/>
      <c r="BG1752" s="43"/>
      <c r="BH1752" s="43"/>
      <c r="BI1752" s="43"/>
      <c r="BJ1752" s="43"/>
      <c r="BK1752" s="43"/>
      <c r="BL1752" s="43"/>
      <c r="BM1752" s="43"/>
      <c r="BN1752" s="43"/>
      <c r="BO1752" s="43"/>
      <c r="BP1752" s="43"/>
      <c r="BQ1752" s="43"/>
      <c r="BR1752" s="43"/>
      <c r="BS1752" s="43"/>
      <c r="BT1752" s="43"/>
      <c r="BU1752" s="43"/>
      <c r="BV1752" s="43"/>
      <c r="BW1752" s="43"/>
      <c r="BX1752" s="43"/>
      <c r="BY1752" s="43"/>
      <c r="BZ1752" s="43"/>
      <c r="CA1752" s="43"/>
      <c r="CB1752" s="43"/>
      <c r="CC1752" s="43"/>
      <c r="CD1752" s="43"/>
      <c r="CE1752" s="43"/>
      <c r="CF1752" s="43"/>
      <c r="CG1752" s="43"/>
    </row>
    <row r="1753" spans="10:85" x14ac:dyDescent="0.2"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43"/>
      <c r="BG1753" s="43"/>
      <c r="BH1753" s="43"/>
      <c r="BI1753" s="43"/>
      <c r="BJ1753" s="43"/>
      <c r="BK1753" s="43"/>
      <c r="BL1753" s="43"/>
      <c r="BM1753" s="43"/>
      <c r="BN1753" s="43"/>
      <c r="BO1753" s="43"/>
      <c r="BP1753" s="43"/>
      <c r="BQ1753" s="43"/>
      <c r="BR1753" s="43"/>
      <c r="BS1753" s="43"/>
      <c r="BT1753" s="43"/>
      <c r="BU1753" s="43"/>
      <c r="BV1753" s="43"/>
      <c r="BW1753" s="43"/>
      <c r="BX1753" s="43"/>
      <c r="BY1753" s="43"/>
      <c r="BZ1753" s="43"/>
      <c r="CA1753" s="43"/>
      <c r="CB1753" s="43"/>
      <c r="CC1753" s="43"/>
      <c r="CD1753" s="43"/>
      <c r="CE1753" s="43"/>
      <c r="CF1753" s="43"/>
      <c r="CG1753" s="43"/>
    </row>
    <row r="1754" spans="10:85" x14ac:dyDescent="0.2"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43"/>
      <c r="BG1754" s="43"/>
      <c r="BH1754" s="43"/>
      <c r="BI1754" s="43"/>
      <c r="BJ1754" s="43"/>
      <c r="BK1754" s="43"/>
      <c r="BL1754" s="43"/>
      <c r="BM1754" s="43"/>
      <c r="BN1754" s="43"/>
      <c r="BO1754" s="43"/>
      <c r="BP1754" s="43"/>
      <c r="BQ1754" s="43"/>
      <c r="BR1754" s="43"/>
      <c r="BS1754" s="43"/>
      <c r="BT1754" s="43"/>
      <c r="BU1754" s="43"/>
      <c r="BV1754" s="43"/>
      <c r="BW1754" s="43"/>
      <c r="BX1754" s="43"/>
      <c r="BY1754" s="43"/>
      <c r="BZ1754" s="43"/>
      <c r="CA1754" s="43"/>
      <c r="CB1754" s="43"/>
      <c r="CC1754" s="43"/>
      <c r="CD1754" s="43"/>
      <c r="CE1754" s="43"/>
      <c r="CF1754" s="43"/>
      <c r="CG1754" s="43"/>
    </row>
    <row r="1755" spans="10:85" x14ac:dyDescent="0.2"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43"/>
      <c r="BG1755" s="43"/>
      <c r="BH1755" s="43"/>
      <c r="BI1755" s="43"/>
      <c r="BJ1755" s="43"/>
      <c r="BK1755" s="43"/>
      <c r="BL1755" s="43"/>
      <c r="BM1755" s="43"/>
      <c r="BN1755" s="43"/>
      <c r="BO1755" s="43"/>
      <c r="BP1755" s="43"/>
      <c r="BQ1755" s="43"/>
      <c r="BR1755" s="43"/>
      <c r="BS1755" s="43"/>
      <c r="BT1755" s="43"/>
      <c r="BU1755" s="43"/>
      <c r="BV1755" s="43"/>
      <c r="BW1755" s="43"/>
      <c r="BX1755" s="43"/>
      <c r="BY1755" s="43"/>
      <c r="BZ1755" s="43"/>
      <c r="CA1755" s="43"/>
      <c r="CB1755" s="43"/>
      <c r="CC1755" s="43"/>
      <c r="CD1755" s="43"/>
      <c r="CE1755" s="43"/>
      <c r="CF1755" s="43"/>
      <c r="CG1755" s="43"/>
    </row>
    <row r="1756" spans="10:85" x14ac:dyDescent="0.2"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43"/>
      <c r="BG1756" s="43"/>
      <c r="BH1756" s="43"/>
      <c r="BI1756" s="43"/>
      <c r="BJ1756" s="43"/>
      <c r="BK1756" s="43"/>
      <c r="BL1756" s="43"/>
      <c r="BM1756" s="43"/>
      <c r="BN1756" s="43"/>
      <c r="BO1756" s="43"/>
      <c r="BP1756" s="43"/>
      <c r="BQ1756" s="43"/>
      <c r="BR1756" s="43"/>
      <c r="BS1756" s="43"/>
      <c r="BT1756" s="43"/>
      <c r="BU1756" s="43"/>
      <c r="BV1756" s="43"/>
      <c r="BW1756" s="43"/>
      <c r="BX1756" s="43"/>
      <c r="BY1756" s="43"/>
      <c r="BZ1756" s="43"/>
      <c r="CA1756" s="43"/>
      <c r="CB1756" s="43"/>
      <c r="CC1756" s="43"/>
      <c r="CD1756" s="43"/>
      <c r="CE1756" s="43"/>
      <c r="CF1756" s="43"/>
      <c r="CG1756" s="43"/>
    </row>
    <row r="1757" spans="10:85" x14ac:dyDescent="0.2"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43"/>
      <c r="BG1757" s="43"/>
      <c r="BH1757" s="43"/>
      <c r="BI1757" s="43"/>
      <c r="BJ1757" s="43"/>
      <c r="BK1757" s="43"/>
      <c r="BL1757" s="43"/>
      <c r="BM1757" s="43"/>
      <c r="BN1757" s="43"/>
      <c r="BO1757" s="43"/>
      <c r="BP1757" s="43"/>
      <c r="BQ1757" s="43"/>
      <c r="BR1757" s="43"/>
      <c r="BS1757" s="43"/>
      <c r="BT1757" s="43"/>
      <c r="BU1757" s="43"/>
      <c r="BV1757" s="43"/>
      <c r="BW1757" s="43"/>
      <c r="BX1757" s="43"/>
      <c r="BY1757" s="43"/>
      <c r="BZ1757" s="43"/>
      <c r="CA1757" s="43"/>
      <c r="CB1757" s="43"/>
      <c r="CC1757" s="43"/>
      <c r="CD1757" s="43"/>
      <c r="CE1757" s="43"/>
      <c r="CF1757" s="43"/>
      <c r="CG1757" s="43"/>
    </row>
    <row r="1758" spans="10:85" x14ac:dyDescent="0.2"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43"/>
      <c r="BG1758" s="43"/>
      <c r="BH1758" s="43"/>
      <c r="BI1758" s="43"/>
      <c r="BJ1758" s="43"/>
      <c r="BK1758" s="43"/>
      <c r="BL1758" s="43"/>
      <c r="BM1758" s="43"/>
      <c r="BN1758" s="43"/>
      <c r="BO1758" s="43"/>
      <c r="BP1758" s="43"/>
      <c r="BQ1758" s="43"/>
      <c r="BR1758" s="43"/>
      <c r="BS1758" s="43"/>
      <c r="BT1758" s="43"/>
      <c r="BU1758" s="43"/>
      <c r="BV1758" s="43"/>
      <c r="BW1758" s="43"/>
      <c r="BX1758" s="43"/>
      <c r="BY1758" s="43"/>
      <c r="BZ1758" s="43"/>
      <c r="CA1758" s="43"/>
      <c r="CB1758" s="43"/>
      <c r="CC1758" s="43"/>
      <c r="CD1758" s="43"/>
      <c r="CE1758" s="43"/>
      <c r="CF1758" s="43"/>
      <c r="CG1758" s="43"/>
    </row>
    <row r="1759" spans="10:85" x14ac:dyDescent="0.2"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43"/>
      <c r="BG1759" s="43"/>
      <c r="BH1759" s="43"/>
      <c r="BI1759" s="43"/>
      <c r="BJ1759" s="43"/>
      <c r="BK1759" s="43"/>
      <c r="BL1759" s="43"/>
      <c r="BM1759" s="43"/>
      <c r="BN1759" s="43"/>
      <c r="BO1759" s="43"/>
      <c r="BP1759" s="43"/>
      <c r="BQ1759" s="43"/>
      <c r="BR1759" s="43"/>
      <c r="BS1759" s="43"/>
      <c r="BT1759" s="43"/>
      <c r="BU1759" s="43"/>
      <c r="BV1759" s="43"/>
      <c r="BW1759" s="43"/>
      <c r="BX1759" s="43"/>
      <c r="BY1759" s="43"/>
      <c r="BZ1759" s="43"/>
      <c r="CA1759" s="43"/>
      <c r="CB1759" s="43"/>
      <c r="CC1759" s="43"/>
      <c r="CD1759" s="43"/>
      <c r="CE1759" s="43"/>
      <c r="CF1759" s="43"/>
      <c r="CG1759" s="43"/>
    </row>
    <row r="1760" spans="10:85" x14ac:dyDescent="0.2"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43"/>
      <c r="BG1760" s="43"/>
      <c r="BH1760" s="43"/>
      <c r="BI1760" s="43"/>
      <c r="BJ1760" s="43"/>
      <c r="BK1760" s="43"/>
      <c r="BL1760" s="43"/>
      <c r="BM1760" s="43"/>
      <c r="BN1760" s="43"/>
      <c r="BO1760" s="43"/>
      <c r="BP1760" s="43"/>
      <c r="BQ1760" s="43"/>
      <c r="BR1760" s="43"/>
      <c r="BS1760" s="43"/>
      <c r="BT1760" s="43"/>
      <c r="BU1760" s="43"/>
      <c r="BV1760" s="43"/>
      <c r="BW1760" s="43"/>
      <c r="BX1760" s="43"/>
      <c r="BY1760" s="43"/>
      <c r="BZ1760" s="43"/>
      <c r="CA1760" s="43"/>
      <c r="CB1760" s="43"/>
      <c r="CC1760" s="43"/>
      <c r="CD1760" s="43"/>
      <c r="CE1760" s="43"/>
      <c r="CF1760" s="43"/>
      <c r="CG1760" s="43"/>
    </row>
    <row r="1761" spans="10:85" x14ac:dyDescent="0.2"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43"/>
      <c r="BG1761" s="43"/>
      <c r="BH1761" s="43"/>
      <c r="BI1761" s="43"/>
      <c r="BJ1761" s="43"/>
      <c r="BK1761" s="43"/>
      <c r="BL1761" s="43"/>
      <c r="BM1761" s="43"/>
      <c r="BN1761" s="43"/>
      <c r="BO1761" s="43"/>
      <c r="BP1761" s="43"/>
      <c r="BQ1761" s="43"/>
      <c r="BR1761" s="43"/>
      <c r="BS1761" s="43"/>
      <c r="BT1761" s="43"/>
      <c r="BU1761" s="43"/>
      <c r="BV1761" s="43"/>
      <c r="BW1761" s="43"/>
      <c r="BX1761" s="43"/>
      <c r="BY1761" s="43"/>
      <c r="BZ1761" s="43"/>
      <c r="CA1761" s="43"/>
      <c r="CB1761" s="43"/>
      <c r="CC1761" s="43"/>
      <c r="CD1761" s="43"/>
      <c r="CE1761" s="43"/>
      <c r="CF1761" s="43"/>
      <c r="CG1761" s="43"/>
    </row>
    <row r="1762" spans="10:85" x14ac:dyDescent="0.2"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43"/>
      <c r="BG1762" s="43"/>
      <c r="BH1762" s="43"/>
      <c r="BI1762" s="43"/>
      <c r="BJ1762" s="43"/>
      <c r="BK1762" s="43"/>
      <c r="BL1762" s="43"/>
      <c r="BM1762" s="43"/>
      <c r="BN1762" s="43"/>
      <c r="BO1762" s="43"/>
      <c r="BP1762" s="43"/>
      <c r="BQ1762" s="43"/>
      <c r="BR1762" s="43"/>
      <c r="BS1762" s="43"/>
      <c r="BT1762" s="43"/>
      <c r="BU1762" s="43"/>
      <c r="BV1762" s="43"/>
      <c r="BW1762" s="43"/>
      <c r="BX1762" s="43"/>
      <c r="BY1762" s="43"/>
      <c r="BZ1762" s="43"/>
      <c r="CA1762" s="43"/>
      <c r="CB1762" s="43"/>
      <c r="CC1762" s="43"/>
      <c r="CD1762" s="43"/>
      <c r="CE1762" s="43"/>
      <c r="CF1762" s="43"/>
      <c r="CG1762" s="43"/>
    </row>
    <row r="1763" spans="10:85" x14ac:dyDescent="0.2"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43"/>
      <c r="BG1763" s="43"/>
      <c r="BH1763" s="43"/>
      <c r="BI1763" s="43"/>
      <c r="BJ1763" s="43"/>
      <c r="BK1763" s="43"/>
      <c r="BL1763" s="43"/>
      <c r="BM1763" s="43"/>
      <c r="BN1763" s="43"/>
      <c r="BO1763" s="43"/>
      <c r="BP1763" s="43"/>
      <c r="BQ1763" s="43"/>
      <c r="BR1763" s="43"/>
      <c r="BS1763" s="43"/>
      <c r="BT1763" s="43"/>
      <c r="BU1763" s="43"/>
      <c r="BV1763" s="43"/>
      <c r="BW1763" s="43"/>
      <c r="BX1763" s="43"/>
      <c r="BY1763" s="43"/>
      <c r="BZ1763" s="43"/>
      <c r="CA1763" s="43"/>
      <c r="CB1763" s="43"/>
      <c r="CC1763" s="43"/>
      <c r="CD1763" s="43"/>
      <c r="CE1763" s="43"/>
      <c r="CF1763" s="43"/>
      <c r="CG1763" s="43"/>
    </row>
    <row r="1764" spans="10:85" x14ac:dyDescent="0.2"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43"/>
      <c r="BG1764" s="43"/>
      <c r="BH1764" s="43"/>
      <c r="BI1764" s="43"/>
      <c r="BJ1764" s="43"/>
      <c r="BK1764" s="43"/>
      <c r="BL1764" s="43"/>
      <c r="BM1764" s="43"/>
      <c r="BN1764" s="43"/>
      <c r="BO1764" s="43"/>
      <c r="BP1764" s="43"/>
      <c r="BQ1764" s="43"/>
      <c r="BR1764" s="43"/>
      <c r="BS1764" s="43"/>
      <c r="BT1764" s="43"/>
      <c r="BU1764" s="43"/>
      <c r="BV1764" s="43"/>
      <c r="BW1764" s="43"/>
      <c r="BX1764" s="43"/>
      <c r="BY1764" s="43"/>
      <c r="BZ1764" s="43"/>
      <c r="CA1764" s="43"/>
      <c r="CB1764" s="43"/>
      <c r="CC1764" s="43"/>
      <c r="CD1764" s="43"/>
      <c r="CE1764" s="43"/>
      <c r="CF1764" s="43"/>
      <c r="CG1764" s="43"/>
    </row>
    <row r="1765" spans="10:85" x14ac:dyDescent="0.2"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43"/>
      <c r="BG1765" s="43"/>
      <c r="BH1765" s="43"/>
      <c r="BI1765" s="43"/>
      <c r="BJ1765" s="43"/>
      <c r="BK1765" s="43"/>
      <c r="BL1765" s="43"/>
      <c r="BM1765" s="43"/>
      <c r="BN1765" s="43"/>
      <c r="BO1765" s="43"/>
      <c r="BP1765" s="43"/>
      <c r="BQ1765" s="43"/>
      <c r="BR1765" s="43"/>
      <c r="BS1765" s="43"/>
      <c r="BT1765" s="43"/>
      <c r="BU1765" s="43"/>
      <c r="BV1765" s="43"/>
      <c r="BW1765" s="43"/>
      <c r="BX1765" s="43"/>
      <c r="BY1765" s="43"/>
      <c r="BZ1765" s="43"/>
      <c r="CA1765" s="43"/>
      <c r="CB1765" s="43"/>
      <c r="CC1765" s="43"/>
      <c r="CD1765" s="43"/>
      <c r="CE1765" s="43"/>
      <c r="CF1765" s="43"/>
      <c r="CG1765" s="43"/>
    </row>
    <row r="1766" spans="10:85" x14ac:dyDescent="0.2"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43"/>
      <c r="BG1766" s="43"/>
      <c r="BH1766" s="43"/>
      <c r="BI1766" s="43"/>
      <c r="BJ1766" s="43"/>
      <c r="BK1766" s="43"/>
      <c r="BL1766" s="43"/>
      <c r="BM1766" s="43"/>
      <c r="BN1766" s="43"/>
      <c r="BO1766" s="43"/>
      <c r="BP1766" s="43"/>
      <c r="BQ1766" s="43"/>
      <c r="BR1766" s="43"/>
      <c r="BS1766" s="43"/>
      <c r="BT1766" s="43"/>
      <c r="BU1766" s="43"/>
      <c r="BV1766" s="43"/>
      <c r="BW1766" s="43"/>
      <c r="BX1766" s="43"/>
      <c r="BY1766" s="43"/>
      <c r="BZ1766" s="43"/>
      <c r="CA1766" s="43"/>
      <c r="CB1766" s="43"/>
      <c r="CC1766" s="43"/>
      <c r="CD1766" s="43"/>
      <c r="CE1766" s="43"/>
      <c r="CF1766" s="43"/>
      <c r="CG1766" s="43"/>
    </row>
    <row r="1767" spans="10:85" x14ac:dyDescent="0.2"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43"/>
      <c r="BG1767" s="43"/>
      <c r="BH1767" s="43"/>
      <c r="BI1767" s="43"/>
      <c r="BJ1767" s="43"/>
      <c r="BK1767" s="43"/>
      <c r="BL1767" s="43"/>
      <c r="BM1767" s="43"/>
      <c r="BN1767" s="43"/>
      <c r="BO1767" s="43"/>
      <c r="BP1767" s="43"/>
      <c r="BQ1767" s="43"/>
      <c r="BR1767" s="43"/>
      <c r="BS1767" s="43"/>
      <c r="BT1767" s="43"/>
      <c r="BU1767" s="43"/>
      <c r="BV1767" s="43"/>
      <c r="BW1767" s="43"/>
      <c r="BX1767" s="43"/>
      <c r="BY1767" s="43"/>
      <c r="BZ1767" s="43"/>
      <c r="CA1767" s="43"/>
      <c r="CB1767" s="43"/>
      <c r="CC1767" s="43"/>
      <c r="CD1767" s="43"/>
      <c r="CE1767" s="43"/>
      <c r="CF1767" s="43"/>
      <c r="CG1767" s="43"/>
    </row>
    <row r="1768" spans="10:85" x14ac:dyDescent="0.2"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43"/>
      <c r="BG1768" s="43"/>
      <c r="BH1768" s="43"/>
      <c r="BI1768" s="43"/>
      <c r="BJ1768" s="43"/>
      <c r="BK1768" s="43"/>
      <c r="BL1768" s="43"/>
      <c r="BM1768" s="43"/>
      <c r="BN1768" s="43"/>
      <c r="BO1768" s="43"/>
      <c r="BP1768" s="43"/>
      <c r="BQ1768" s="43"/>
      <c r="BR1768" s="43"/>
      <c r="BS1768" s="43"/>
      <c r="BT1768" s="43"/>
      <c r="BU1768" s="43"/>
      <c r="BV1768" s="43"/>
      <c r="BW1768" s="43"/>
      <c r="BX1768" s="43"/>
      <c r="BY1768" s="43"/>
      <c r="BZ1768" s="43"/>
      <c r="CA1768" s="43"/>
      <c r="CB1768" s="43"/>
      <c r="CC1768" s="43"/>
      <c r="CD1768" s="43"/>
      <c r="CE1768" s="43"/>
      <c r="CF1768" s="43"/>
      <c r="CG1768" s="43"/>
    </row>
    <row r="1769" spans="10:85" x14ac:dyDescent="0.2"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43"/>
      <c r="BG1769" s="43"/>
      <c r="BH1769" s="43"/>
      <c r="BI1769" s="43"/>
      <c r="BJ1769" s="43"/>
      <c r="BK1769" s="43"/>
      <c r="BL1769" s="43"/>
      <c r="BM1769" s="43"/>
      <c r="BN1769" s="43"/>
      <c r="BO1769" s="43"/>
      <c r="BP1769" s="43"/>
      <c r="BQ1769" s="43"/>
      <c r="BR1769" s="43"/>
      <c r="BS1769" s="43"/>
      <c r="BT1769" s="43"/>
      <c r="BU1769" s="43"/>
      <c r="BV1769" s="43"/>
      <c r="BW1769" s="43"/>
      <c r="BX1769" s="43"/>
      <c r="BY1769" s="43"/>
      <c r="BZ1769" s="43"/>
      <c r="CA1769" s="43"/>
      <c r="CB1769" s="43"/>
      <c r="CC1769" s="43"/>
      <c r="CD1769" s="43"/>
      <c r="CE1769" s="43"/>
      <c r="CF1769" s="43"/>
      <c r="CG1769" s="43"/>
    </row>
    <row r="1770" spans="10:85" x14ac:dyDescent="0.2"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43"/>
      <c r="BG1770" s="43"/>
      <c r="BH1770" s="43"/>
      <c r="BI1770" s="43"/>
      <c r="BJ1770" s="43"/>
      <c r="BK1770" s="43"/>
      <c r="BL1770" s="43"/>
      <c r="BM1770" s="43"/>
      <c r="BN1770" s="43"/>
      <c r="BO1770" s="43"/>
      <c r="BP1770" s="43"/>
      <c r="BQ1770" s="43"/>
      <c r="BR1770" s="43"/>
      <c r="BS1770" s="43"/>
      <c r="BT1770" s="43"/>
      <c r="BU1770" s="43"/>
      <c r="BV1770" s="43"/>
      <c r="BW1770" s="43"/>
      <c r="BX1770" s="43"/>
      <c r="BY1770" s="43"/>
      <c r="BZ1770" s="43"/>
      <c r="CA1770" s="43"/>
      <c r="CB1770" s="43"/>
      <c r="CC1770" s="43"/>
      <c r="CD1770" s="43"/>
      <c r="CE1770" s="43"/>
      <c r="CF1770" s="43"/>
      <c r="CG1770" s="43"/>
    </row>
    <row r="1771" spans="10:85" x14ac:dyDescent="0.2"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43"/>
      <c r="BG1771" s="43"/>
      <c r="BH1771" s="43"/>
      <c r="BI1771" s="43"/>
      <c r="BJ1771" s="43"/>
      <c r="BK1771" s="43"/>
      <c r="BL1771" s="43"/>
      <c r="BM1771" s="43"/>
      <c r="BN1771" s="43"/>
      <c r="BO1771" s="43"/>
      <c r="BP1771" s="43"/>
      <c r="BQ1771" s="43"/>
      <c r="BR1771" s="43"/>
      <c r="BS1771" s="43"/>
      <c r="BT1771" s="43"/>
      <c r="BU1771" s="43"/>
      <c r="BV1771" s="43"/>
      <c r="BW1771" s="43"/>
      <c r="BX1771" s="43"/>
      <c r="BY1771" s="43"/>
      <c r="BZ1771" s="43"/>
      <c r="CA1771" s="43"/>
      <c r="CB1771" s="43"/>
      <c r="CC1771" s="43"/>
      <c r="CD1771" s="43"/>
      <c r="CE1771" s="43"/>
      <c r="CF1771" s="43"/>
      <c r="CG1771" s="43"/>
    </row>
    <row r="1772" spans="10:85" x14ac:dyDescent="0.2"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43"/>
      <c r="BG1772" s="43"/>
      <c r="BH1772" s="43"/>
      <c r="BI1772" s="43"/>
      <c r="BJ1772" s="43"/>
      <c r="BK1772" s="43"/>
      <c r="BL1772" s="43"/>
      <c r="BM1772" s="43"/>
      <c r="BN1772" s="43"/>
      <c r="BO1772" s="43"/>
      <c r="BP1772" s="43"/>
      <c r="BQ1772" s="43"/>
      <c r="BR1772" s="43"/>
      <c r="BS1772" s="43"/>
      <c r="BT1772" s="43"/>
      <c r="BU1772" s="43"/>
      <c r="BV1772" s="43"/>
      <c r="BW1772" s="43"/>
      <c r="BX1772" s="43"/>
      <c r="BY1772" s="43"/>
      <c r="BZ1772" s="43"/>
      <c r="CA1772" s="43"/>
      <c r="CB1772" s="43"/>
      <c r="CC1772" s="43"/>
      <c r="CD1772" s="43"/>
      <c r="CE1772" s="43"/>
      <c r="CF1772" s="43"/>
      <c r="CG1772" s="43"/>
    </row>
    <row r="1773" spans="10:85" x14ac:dyDescent="0.2"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43"/>
      <c r="BG1773" s="43"/>
      <c r="BH1773" s="43"/>
      <c r="BI1773" s="43"/>
      <c r="BJ1773" s="43"/>
      <c r="BK1773" s="43"/>
      <c r="BL1773" s="43"/>
      <c r="BM1773" s="43"/>
      <c r="BN1773" s="43"/>
      <c r="BO1773" s="43"/>
      <c r="BP1773" s="43"/>
      <c r="BQ1773" s="43"/>
      <c r="BR1773" s="43"/>
      <c r="BS1773" s="43"/>
      <c r="BT1773" s="43"/>
      <c r="BU1773" s="43"/>
      <c r="BV1773" s="43"/>
      <c r="BW1773" s="43"/>
      <c r="BX1773" s="43"/>
      <c r="BY1773" s="43"/>
      <c r="BZ1773" s="43"/>
      <c r="CA1773" s="43"/>
      <c r="CB1773" s="43"/>
      <c r="CC1773" s="43"/>
      <c r="CD1773" s="43"/>
      <c r="CE1773" s="43"/>
      <c r="CF1773" s="43"/>
      <c r="CG1773" s="43"/>
    </row>
    <row r="1774" spans="10:85" x14ac:dyDescent="0.2"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43"/>
      <c r="BG1774" s="43"/>
      <c r="BH1774" s="43"/>
      <c r="BI1774" s="43"/>
      <c r="BJ1774" s="43"/>
      <c r="BK1774" s="43"/>
      <c r="BL1774" s="43"/>
      <c r="BM1774" s="43"/>
      <c r="BN1774" s="43"/>
      <c r="BO1774" s="43"/>
      <c r="BP1774" s="43"/>
      <c r="BQ1774" s="43"/>
      <c r="BR1774" s="43"/>
      <c r="BS1774" s="43"/>
      <c r="BT1774" s="43"/>
      <c r="BU1774" s="43"/>
      <c r="BV1774" s="43"/>
      <c r="BW1774" s="43"/>
      <c r="BX1774" s="43"/>
      <c r="BY1774" s="43"/>
      <c r="BZ1774" s="43"/>
      <c r="CA1774" s="43"/>
      <c r="CB1774" s="43"/>
      <c r="CC1774" s="43"/>
      <c r="CD1774" s="43"/>
      <c r="CE1774" s="43"/>
      <c r="CF1774" s="43"/>
      <c r="CG1774" s="43"/>
    </row>
    <row r="1775" spans="10:85" x14ac:dyDescent="0.2"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43"/>
      <c r="BG1775" s="43"/>
      <c r="BH1775" s="43"/>
      <c r="BI1775" s="43"/>
      <c r="BJ1775" s="43"/>
      <c r="BK1775" s="43"/>
      <c r="BL1775" s="43"/>
      <c r="BM1775" s="43"/>
      <c r="BN1775" s="43"/>
      <c r="BO1775" s="43"/>
      <c r="BP1775" s="43"/>
      <c r="BQ1775" s="43"/>
      <c r="BR1775" s="43"/>
      <c r="BS1775" s="43"/>
      <c r="BT1775" s="43"/>
      <c r="BU1775" s="43"/>
      <c r="BV1775" s="43"/>
      <c r="BW1775" s="43"/>
      <c r="BX1775" s="43"/>
      <c r="BY1775" s="43"/>
      <c r="BZ1775" s="43"/>
      <c r="CA1775" s="43"/>
      <c r="CB1775" s="43"/>
      <c r="CC1775" s="43"/>
      <c r="CD1775" s="43"/>
      <c r="CE1775" s="43"/>
      <c r="CF1775" s="43"/>
      <c r="CG1775" s="43"/>
    </row>
    <row r="1776" spans="10:85" x14ac:dyDescent="0.2"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43"/>
      <c r="BG1776" s="43"/>
      <c r="BH1776" s="43"/>
      <c r="BI1776" s="43"/>
      <c r="BJ1776" s="43"/>
      <c r="BK1776" s="43"/>
      <c r="BL1776" s="43"/>
      <c r="BM1776" s="43"/>
      <c r="BN1776" s="43"/>
      <c r="BO1776" s="43"/>
      <c r="BP1776" s="43"/>
      <c r="BQ1776" s="43"/>
      <c r="BR1776" s="43"/>
      <c r="BS1776" s="43"/>
      <c r="BT1776" s="43"/>
      <c r="BU1776" s="43"/>
      <c r="BV1776" s="43"/>
      <c r="BW1776" s="43"/>
      <c r="BX1776" s="43"/>
      <c r="BY1776" s="43"/>
      <c r="BZ1776" s="43"/>
      <c r="CA1776" s="43"/>
      <c r="CB1776" s="43"/>
      <c r="CC1776" s="43"/>
      <c r="CD1776" s="43"/>
      <c r="CE1776" s="43"/>
      <c r="CF1776" s="43"/>
      <c r="CG1776" s="43"/>
    </row>
    <row r="1777" spans="10:85" x14ac:dyDescent="0.2"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43"/>
      <c r="BG1777" s="43"/>
      <c r="BH1777" s="43"/>
      <c r="BI1777" s="43"/>
      <c r="BJ1777" s="43"/>
      <c r="BK1777" s="43"/>
      <c r="BL1777" s="43"/>
      <c r="BM1777" s="43"/>
      <c r="BN1777" s="43"/>
      <c r="BO1777" s="43"/>
      <c r="BP1777" s="43"/>
      <c r="BQ1777" s="43"/>
      <c r="BR1777" s="43"/>
      <c r="BS1777" s="43"/>
      <c r="BT1777" s="43"/>
      <c r="BU1777" s="43"/>
      <c r="BV1777" s="43"/>
      <c r="BW1777" s="43"/>
      <c r="BX1777" s="43"/>
      <c r="BY1777" s="43"/>
      <c r="BZ1777" s="43"/>
      <c r="CA1777" s="43"/>
      <c r="CB1777" s="43"/>
      <c r="CC1777" s="43"/>
      <c r="CD1777" s="43"/>
      <c r="CE1777" s="43"/>
      <c r="CF1777" s="43"/>
      <c r="CG1777" s="43"/>
    </row>
    <row r="1778" spans="10:85" x14ac:dyDescent="0.2"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43"/>
      <c r="BG1778" s="43"/>
      <c r="BH1778" s="43"/>
      <c r="BI1778" s="43"/>
      <c r="BJ1778" s="43"/>
      <c r="BK1778" s="43"/>
      <c r="BL1778" s="43"/>
      <c r="BM1778" s="43"/>
      <c r="BN1778" s="43"/>
      <c r="BO1778" s="43"/>
      <c r="BP1778" s="43"/>
      <c r="BQ1778" s="43"/>
      <c r="BR1778" s="43"/>
      <c r="BS1778" s="43"/>
      <c r="BT1778" s="43"/>
      <c r="BU1778" s="43"/>
      <c r="BV1778" s="43"/>
      <c r="BW1778" s="43"/>
      <c r="BX1778" s="43"/>
      <c r="BY1778" s="43"/>
      <c r="BZ1778" s="43"/>
      <c r="CA1778" s="43"/>
      <c r="CB1778" s="43"/>
      <c r="CC1778" s="43"/>
      <c r="CD1778" s="43"/>
      <c r="CE1778" s="43"/>
      <c r="CF1778" s="43"/>
      <c r="CG1778" s="43"/>
    </row>
    <row r="1779" spans="10:85" x14ac:dyDescent="0.2"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43"/>
      <c r="BG1779" s="43"/>
      <c r="BH1779" s="43"/>
      <c r="BI1779" s="43"/>
      <c r="BJ1779" s="43"/>
      <c r="BK1779" s="43"/>
      <c r="BL1779" s="43"/>
      <c r="BM1779" s="43"/>
      <c r="BN1779" s="43"/>
      <c r="BO1779" s="43"/>
      <c r="BP1779" s="43"/>
      <c r="BQ1779" s="43"/>
      <c r="BR1779" s="43"/>
      <c r="BS1779" s="43"/>
      <c r="BT1779" s="43"/>
      <c r="BU1779" s="43"/>
      <c r="BV1779" s="43"/>
      <c r="BW1779" s="43"/>
      <c r="BX1779" s="43"/>
      <c r="BY1779" s="43"/>
      <c r="BZ1779" s="43"/>
      <c r="CA1779" s="43"/>
      <c r="CB1779" s="43"/>
      <c r="CC1779" s="43"/>
      <c r="CD1779" s="43"/>
      <c r="CE1779" s="43"/>
      <c r="CF1779" s="43"/>
      <c r="CG1779" s="43"/>
    </row>
    <row r="1780" spans="10:85" x14ac:dyDescent="0.2"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43"/>
      <c r="BG1780" s="43"/>
      <c r="BH1780" s="43"/>
      <c r="BI1780" s="43"/>
      <c r="BJ1780" s="43"/>
      <c r="BK1780" s="43"/>
      <c r="BL1780" s="43"/>
      <c r="BM1780" s="43"/>
      <c r="BN1780" s="43"/>
      <c r="BO1780" s="43"/>
      <c r="BP1780" s="43"/>
      <c r="BQ1780" s="43"/>
      <c r="BR1780" s="43"/>
      <c r="BS1780" s="43"/>
      <c r="BT1780" s="43"/>
      <c r="BU1780" s="43"/>
      <c r="BV1780" s="43"/>
      <c r="BW1780" s="43"/>
      <c r="BX1780" s="43"/>
      <c r="BY1780" s="43"/>
      <c r="BZ1780" s="43"/>
      <c r="CA1780" s="43"/>
      <c r="CB1780" s="43"/>
      <c r="CC1780" s="43"/>
      <c r="CD1780" s="43"/>
      <c r="CE1780" s="43"/>
      <c r="CF1780" s="43"/>
      <c r="CG1780" s="43"/>
    </row>
    <row r="1781" spans="10:85" x14ac:dyDescent="0.2"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43"/>
      <c r="BG1781" s="43"/>
      <c r="BH1781" s="43"/>
      <c r="BI1781" s="43"/>
      <c r="BJ1781" s="43"/>
      <c r="BK1781" s="43"/>
      <c r="BL1781" s="43"/>
      <c r="BM1781" s="43"/>
      <c r="BN1781" s="43"/>
      <c r="BO1781" s="43"/>
      <c r="BP1781" s="43"/>
      <c r="BQ1781" s="43"/>
      <c r="BR1781" s="43"/>
      <c r="BS1781" s="43"/>
      <c r="BT1781" s="43"/>
      <c r="BU1781" s="43"/>
      <c r="BV1781" s="43"/>
      <c r="BW1781" s="43"/>
      <c r="BX1781" s="43"/>
      <c r="BY1781" s="43"/>
      <c r="BZ1781" s="43"/>
      <c r="CA1781" s="43"/>
      <c r="CB1781" s="43"/>
      <c r="CC1781" s="43"/>
      <c r="CD1781" s="43"/>
      <c r="CE1781" s="43"/>
      <c r="CF1781" s="43"/>
      <c r="CG1781" s="43"/>
    </row>
    <row r="1782" spans="10:85" x14ac:dyDescent="0.2"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43"/>
      <c r="BG1782" s="43"/>
      <c r="BH1782" s="43"/>
      <c r="BI1782" s="43"/>
      <c r="BJ1782" s="43"/>
      <c r="BK1782" s="43"/>
      <c r="BL1782" s="43"/>
      <c r="BM1782" s="43"/>
      <c r="BN1782" s="43"/>
      <c r="BO1782" s="43"/>
      <c r="BP1782" s="43"/>
      <c r="BQ1782" s="43"/>
      <c r="BR1782" s="43"/>
      <c r="BS1782" s="43"/>
      <c r="BT1782" s="43"/>
      <c r="BU1782" s="43"/>
      <c r="BV1782" s="43"/>
      <c r="BW1782" s="43"/>
      <c r="BX1782" s="43"/>
      <c r="BY1782" s="43"/>
      <c r="BZ1782" s="43"/>
      <c r="CA1782" s="43"/>
      <c r="CB1782" s="43"/>
      <c r="CC1782" s="43"/>
      <c r="CD1782" s="43"/>
      <c r="CE1782" s="43"/>
      <c r="CF1782" s="43"/>
      <c r="CG1782" s="43"/>
    </row>
    <row r="1783" spans="10:85" x14ac:dyDescent="0.2"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43"/>
      <c r="BG1783" s="43"/>
      <c r="BH1783" s="43"/>
      <c r="BI1783" s="43"/>
      <c r="BJ1783" s="43"/>
      <c r="BK1783" s="43"/>
      <c r="BL1783" s="43"/>
      <c r="BM1783" s="43"/>
      <c r="BN1783" s="43"/>
      <c r="BO1783" s="43"/>
      <c r="BP1783" s="43"/>
      <c r="BQ1783" s="43"/>
      <c r="BR1783" s="43"/>
      <c r="BS1783" s="43"/>
      <c r="BT1783" s="43"/>
      <c r="BU1783" s="43"/>
      <c r="BV1783" s="43"/>
      <c r="BW1783" s="43"/>
      <c r="BX1783" s="43"/>
      <c r="BY1783" s="43"/>
      <c r="BZ1783" s="43"/>
      <c r="CA1783" s="43"/>
      <c r="CB1783" s="43"/>
      <c r="CC1783" s="43"/>
      <c r="CD1783" s="43"/>
      <c r="CE1783" s="43"/>
      <c r="CF1783" s="43"/>
      <c r="CG1783" s="43"/>
    </row>
    <row r="1784" spans="10:85" x14ac:dyDescent="0.2"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43"/>
      <c r="BG1784" s="43"/>
      <c r="BH1784" s="43"/>
      <c r="BI1784" s="43"/>
      <c r="BJ1784" s="43"/>
      <c r="BK1784" s="43"/>
      <c r="BL1784" s="43"/>
      <c r="BM1784" s="43"/>
      <c r="BN1784" s="43"/>
      <c r="BO1784" s="43"/>
      <c r="BP1784" s="43"/>
      <c r="BQ1784" s="43"/>
      <c r="BR1784" s="43"/>
      <c r="BS1784" s="43"/>
      <c r="BT1784" s="43"/>
      <c r="BU1784" s="43"/>
      <c r="BV1784" s="43"/>
      <c r="BW1784" s="43"/>
      <c r="BX1784" s="43"/>
      <c r="BY1784" s="43"/>
      <c r="BZ1784" s="43"/>
      <c r="CA1784" s="43"/>
      <c r="CB1784" s="43"/>
      <c r="CC1784" s="43"/>
      <c r="CD1784" s="43"/>
      <c r="CE1784" s="43"/>
      <c r="CF1784" s="43"/>
      <c r="CG1784" s="43"/>
    </row>
    <row r="1785" spans="10:85" x14ac:dyDescent="0.2"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43"/>
      <c r="BG1785" s="43"/>
      <c r="BH1785" s="43"/>
      <c r="BI1785" s="43"/>
      <c r="BJ1785" s="43"/>
      <c r="BK1785" s="43"/>
      <c r="BL1785" s="43"/>
      <c r="BM1785" s="43"/>
      <c r="BN1785" s="43"/>
      <c r="BO1785" s="43"/>
      <c r="BP1785" s="43"/>
      <c r="BQ1785" s="43"/>
      <c r="BR1785" s="43"/>
      <c r="BS1785" s="43"/>
      <c r="BT1785" s="43"/>
      <c r="BU1785" s="43"/>
      <c r="BV1785" s="43"/>
      <c r="BW1785" s="43"/>
      <c r="BX1785" s="43"/>
      <c r="BY1785" s="43"/>
      <c r="BZ1785" s="43"/>
      <c r="CA1785" s="43"/>
      <c r="CB1785" s="43"/>
      <c r="CC1785" s="43"/>
      <c r="CD1785" s="43"/>
      <c r="CE1785" s="43"/>
      <c r="CF1785" s="43"/>
      <c r="CG1785" s="43"/>
    </row>
    <row r="1786" spans="10:85" x14ac:dyDescent="0.2"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43"/>
      <c r="BG1786" s="43"/>
      <c r="BH1786" s="43"/>
      <c r="BI1786" s="43"/>
      <c r="BJ1786" s="43"/>
      <c r="BK1786" s="43"/>
      <c r="BL1786" s="43"/>
      <c r="BM1786" s="43"/>
      <c r="BN1786" s="43"/>
      <c r="BO1786" s="43"/>
      <c r="BP1786" s="43"/>
      <c r="BQ1786" s="43"/>
      <c r="BR1786" s="43"/>
      <c r="BS1786" s="43"/>
      <c r="BT1786" s="43"/>
      <c r="BU1786" s="43"/>
      <c r="BV1786" s="43"/>
      <c r="BW1786" s="43"/>
      <c r="BX1786" s="43"/>
      <c r="BY1786" s="43"/>
      <c r="BZ1786" s="43"/>
      <c r="CA1786" s="43"/>
      <c r="CB1786" s="43"/>
      <c r="CC1786" s="43"/>
      <c r="CD1786" s="43"/>
      <c r="CE1786" s="43"/>
      <c r="CF1786" s="43"/>
      <c r="CG1786" s="43"/>
    </row>
    <row r="1787" spans="10:85" x14ac:dyDescent="0.2"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43"/>
      <c r="BG1787" s="43"/>
      <c r="BH1787" s="43"/>
      <c r="BI1787" s="43"/>
      <c r="BJ1787" s="43"/>
      <c r="BK1787" s="43"/>
      <c r="BL1787" s="43"/>
      <c r="BM1787" s="43"/>
      <c r="BN1787" s="43"/>
      <c r="BO1787" s="43"/>
      <c r="BP1787" s="43"/>
      <c r="BQ1787" s="43"/>
      <c r="BR1787" s="43"/>
      <c r="BS1787" s="43"/>
      <c r="BT1787" s="43"/>
      <c r="BU1787" s="43"/>
      <c r="BV1787" s="43"/>
      <c r="BW1787" s="43"/>
      <c r="BX1787" s="43"/>
      <c r="BY1787" s="43"/>
      <c r="BZ1787" s="43"/>
      <c r="CA1787" s="43"/>
      <c r="CB1787" s="43"/>
      <c r="CC1787" s="43"/>
      <c r="CD1787" s="43"/>
      <c r="CE1787" s="43"/>
      <c r="CF1787" s="43"/>
      <c r="CG1787" s="43"/>
    </row>
    <row r="1788" spans="10:85" x14ac:dyDescent="0.2"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43"/>
      <c r="BG1788" s="43"/>
      <c r="BH1788" s="43"/>
      <c r="BI1788" s="43"/>
      <c r="BJ1788" s="43"/>
      <c r="BK1788" s="43"/>
      <c r="BL1788" s="43"/>
      <c r="BM1788" s="43"/>
      <c r="BN1788" s="43"/>
      <c r="BO1788" s="43"/>
      <c r="BP1788" s="43"/>
      <c r="BQ1788" s="43"/>
      <c r="BR1788" s="43"/>
      <c r="BS1788" s="43"/>
      <c r="BT1788" s="43"/>
      <c r="BU1788" s="43"/>
      <c r="BV1788" s="43"/>
      <c r="BW1788" s="43"/>
      <c r="BX1788" s="43"/>
      <c r="BY1788" s="43"/>
      <c r="BZ1788" s="43"/>
      <c r="CA1788" s="43"/>
      <c r="CB1788" s="43"/>
      <c r="CC1788" s="43"/>
      <c r="CD1788" s="43"/>
      <c r="CE1788" s="43"/>
      <c r="CF1788" s="43"/>
      <c r="CG1788" s="43"/>
    </row>
    <row r="1789" spans="10:85" x14ac:dyDescent="0.2"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43"/>
      <c r="BG1789" s="43"/>
      <c r="BH1789" s="43"/>
      <c r="BI1789" s="43"/>
      <c r="BJ1789" s="43"/>
      <c r="BK1789" s="43"/>
      <c r="BL1789" s="43"/>
      <c r="BM1789" s="43"/>
      <c r="BN1789" s="43"/>
      <c r="BO1789" s="43"/>
      <c r="BP1789" s="43"/>
      <c r="BQ1789" s="43"/>
      <c r="BR1789" s="43"/>
      <c r="BS1789" s="43"/>
      <c r="BT1789" s="43"/>
      <c r="BU1789" s="43"/>
      <c r="BV1789" s="43"/>
      <c r="BW1789" s="43"/>
      <c r="BX1789" s="43"/>
      <c r="BY1789" s="43"/>
      <c r="BZ1789" s="43"/>
      <c r="CA1789" s="43"/>
      <c r="CB1789" s="43"/>
      <c r="CC1789" s="43"/>
      <c r="CD1789" s="43"/>
      <c r="CE1789" s="43"/>
      <c r="CF1789" s="43"/>
      <c r="CG1789" s="43"/>
    </row>
    <row r="1790" spans="10:85" x14ac:dyDescent="0.2"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43"/>
      <c r="BG1790" s="43"/>
      <c r="BH1790" s="43"/>
      <c r="BI1790" s="43"/>
      <c r="BJ1790" s="43"/>
      <c r="BK1790" s="43"/>
      <c r="BL1790" s="43"/>
      <c r="BM1790" s="43"/>
      <c r="BN1790" s="43"/>
      <c r="BO1790" s="43"/>
      <c r="BP1790" s="43"/>
      <c r="BQ1790" s="43"/>
      <c r="BR1790" s="43"/>
      <c r="BS1790" s="43"/>
      <c r="BT1790" s="43"/>
      <c r="BU1790" s="43"/>
      <c r="BV1790" s="43"/>
      <c r="BW1790" s="43"/>
      <c r="BX1790" s="43"/>
      <c r="BY1790" s="43"/>
      <c r="BZ1790" s="43"/>
      <c r="CA1790" s="43"/>
      <c r="CB1790" s="43"/>
      <c r="CC1790" s="43"/>
      <c r="CD1790" s="43"/>
      <c r="CE1790" s="43"/>
      <c r="CF1790" s="43"/>
      <c r="CG1790" s="43"/>
    </row>
    <row r="1791" spans="10:85" x14ac:dyDescent="0.2"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43"/>
      <c r="BG1791" s="43"/>
      <c r="BH1791" s="43"/>
      <c r="BI1791" s="43"/>
      <c r="BJ1791" s="43"/>
      <c r="BK1791" s="43"/>
      <c r="BL1791" s="43"/>
      <c r="BM1791" s="43"/>
      <c r="BN1791" s="43"/>
      <c r="BO1791" s="43"/>
      <c r="BP1791" s="43"/>
      <c r="BQ1791" s="43"/>
      <c r="BR1791" s="43"/>
      <c r="BS1791" s="43"/>
      <c r="BT1791" s="43"/>
      <c r="BU1791" s="43"/>
      <c r="BV1791" s="43"/>
      <c r="BW1791" s="43"/>
      <c r="BX1791" s="43"/>
      <c r="BY1791" s="43"/>
      <c r="BZ1791" s="43"/>
      <c r="CA1791" s="43"/>
      <c r="CB1791" s="43"/>
      <c r="CC1791" s="43"/>
      <c r="CD1791" s="43"/>
      <c r="CE1791" s="43"/>
      <c r="CF1791" s="43"/>
      <c r="CG1791" s="43"/>
    </row>
    <row r="1792" spans="10:85" x14ac:dyDescent="0.2"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43"/>
      <c r="BG1792" s="43"/>
      <c r="BH1792" s="43"/>
      <c r="BI1792" s="43"/>
      <c r="BJ1792" s="43"/>
      <c r="BK1792" s="43"/>
      <c r="BL1792" s="43"/>
      <c r="BM1792" s="43"/>
      <c r="BN1792" s="43"/>
      <c r="BO1792" s="43"/>
      <c r="BP1792" s="43"/>
      <c r="BQ1792" s="43"/>
      <c r="BR1792" s="43"/>
      <c r="BS1792" s="43"/>
      <c r="BT1792" s="43"/>
      <c r="BU1792" s="43"/>
      <c r="BV1792" s="43"/>
      <c r="BW1792" s="43"/>
      <c r="BX1792" s="43"/>
      <c r="BY1792" s="43"/>
      <c r="BZ1792" s="43"/>
      <c r="CA1792" s="43"/>
      <c r="CB1792" s="43"/>
      <c r="CC1792" s="43"/>
      <c r="CD1792" s="43"/>
      <c r="CE1792" s="43"/>
      <c r="CF1792" s="43"/>
      <c r="CG1792" s="43"/>
    </row>
    <row r="1793" spans="10:85" x14ac:dyDescent="0.2"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43"/>
      <c r="BG1793" s="43"/>
      <c r="BH1793" s="43"/>
      <c r="BI1793" s="43"/>
      <c r="BJ1793" s="43"/>
      <c r="BK1793" s="43"/>
      <c r="BL1793" s="43"/>
      <c r="BM1793" s="43"/>
      <c r="BN1793" s="43"/>
      <c r="BO1793" s="43"/>
      <c r="BP1793" s="43"/>
      <c r="BQ1793" s="43"/>
      <c r="BR1793" s="43"/>
      <c r="BS1793" s="43"/>
      <c r="BT1793" s="43"/>
      <c r="BU1793" s="43"/>
      <c r="BV1793" s="43"/>
      <c r="BW1793" s="43"/>
      <c r="BX1793" s="43"/>
      <c r="BY1793" s="43"/>
      <c r="BZ1793" s="43"/>
      <c r="CA1793" s="43"/>
      <c r="CB1793" s="43"/>
      <c r="CC1793" s="43"/>
      <c r="CD1793" s="43"/>
      <c r="CE1793" s="43"/>
      <c r="CF1793" s="43"/>
      <c r="CG1793" s="43"/>
    </row>
    <row r="1794" spans="10:85" x14ac:dyDescent="0.2"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43"/>
      <c r="BG1794" s="43"/>
      <c r="BH1794" s="43"/>
      <c r="BI1794" s="43"/>
      <c r="BJ1794" s="43"/>
      <c r="BK1794" s="43"/>
      <c r="BL1794" s="43"/>
      <c r="BM1794" s="43"/>
      <c r="BN1794" s="43"/>
      <c r="BO1794" s="43"/>
      <c r="BP1794" s="43"/>
      <c r="BQ1794" s="43"/>
      <c r="BR1794" s="43"/>
      <c r="BS1794" s="43"/>
      <c r="BT1794" s="43"/>
      <c r="BU1794" s="43"/>
      <c r="BV1794" s="43"/>
      <c r="BW1794" s="43"/>
      <c r="BX1794" s="43"/>
      <c r="BY1794" s="43"/>
      <c r="BZ1794" s="43"/>
      <c r="CA1794" s="43"/>
      <c r="CB1794" s="43"/>
      <c r="CC1794" s="43"/>
      <c r="CD1794" s="43"/>
      <c r="CE1794" s="43"/>
      <c r="CF1794" s="43"/>
      <c r="CG1794" s="43"/>
    </row>
    <row r="1795" spans="10:85" x14ac:dyDescent="0.2"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43"/>
      <c r="BG1795" s="43"/>
      <c r="BH1795" s="43"/>
      <c r="BI1795" s="43"/>
      <c r="BJ1795" s="43"/>
      <c r="BK1795" s="43"/>
      <c r="BL1795" s="43"/>
      <c r="BM1795" s="43"/>
      <c r="BN1795" s="43"/>
      <c r="BO1795" s="43"/>
      <c r="BP1795" s="43"/>
      <c r="BQ1795" s="43"/>
      <c r="BR1795" s="43"/>
      <c r="BS1795" s="43"/>
      <c r="BT1795" s="43"/>
      <c r="BU1795" s="43"/>
      <c r="BV1795" s="43"/>
      <c r="BW1795" s="43"/>
      <c r="BX1795" s="43"/>
      <c r="BY1795" s="43"/>
      <c r="BZ1795" s="43"/>
      <c r="CA1795" s="43"/>
      <c r="CB1795" s="43"/>
      <c r="CC1795" s="43"/>
      <c r="CD1795" s="43"/>
      <c r="CE1795" s="43"/>
      <c r="CF1795" s="43"/>
      <c r="CG1795" s="43"/>
    </row>
    <row r="1796" spans="10:85" x14ac:dyDescent="0.2"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43"/>
      <c r="BG1796" s="43"/>
      <c r="BH1796" s="43"/>
      <c r="BI1796" s="43"/>
      <c r="BJ1796" s="43"/>
      <c r="BK1796" s="43"/>
      <c r="BL1796" s="43"/>
      <c r="BM1796" s="43"/>
      <c r="BN1796" s="43"/>
      <c r="BO1796" s="43"/>
      <c r="BP1796" s="43"/>
      <c r="BQ1796" s="43"/>
      <c r="BR1796" s="43"/>
      <c r="BS1796" s="43"/>
      <c r="BT1796" s="43"/>
      <c r="BU1796" s="43"/>
      <c r="BV1796" s="43"/>
      <c r="BW1796" s="43"/>
      <c r="BX1796" s="43"/>
      <c r="BY1796" s="43"/>
      <c r="BZ1796" s="43"/>
      <c r="CA1796" s="43"/>
      <c r="CB1796" s="43"/>
      <c r="CC1796" s="43"/>
      <c r="CD1796" s="43"/>
      <c r="CE1796" s="43"/>
      <c r="CF1796" s="43"/>
      <c r="CG1796" s="43"/>
    </row>
    <row r="1797" spans="10:85" x14ac:dyDescent="0.2"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43"/>
      <c r="BG1797" s="43"/>
      <c r="BH1797" s="43"/>
      <c r="BI1797" s="43"/>
      <c r="BJ1797" s="43"/>
      <c r="BK1797" s="43"/>
      <c r="BL1797" s="43"/>
      <c r="BM1797" s="43"/>
      <c r="BN1797" s="43"/>
      <c r="BO1797" s="43"/>
      <c r="BP1797" s="43"/>
      <c r="BQ1797" s="43"/>
      <c r="BR1797" s="43"/>
      <c r="BS1797" s="43"/>
      <c r="BT1797" s="43"/>
      <c r="BU1797" s="43"/>
      <c r="BV1797" s="43"/>
      <c r="BW1797" s="43"/>
      <c r="BX1797" s="43"/>
      <c r="BY1797" s="43"/>
      <c r="BZ1797" s="43"/>
      <c r="CA1797" s="43"/>
      <c r="CB1797" s="43"/>
      <c r="CC1797" s="43"/>
      <c r="CD1797" s="43"/>
      <c r="CE1797" s="43"/>
      <c r="CF1797" s="43"/>
      <c r="CG1797" s="43"/>
    </row>
    <row r="1798" spans="10:85" x14ac:dyDescent="0.2"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43"/>
      <c r="BG1798" s="43"/>
      <c r="BH1798" s="43"/>
      <c r="BI1798" s="43"/>
      <c r="BJ1798" s="43"/>
      <c r="BK1798" s="43"/>
      <c r="BL1798" s="43"/>
      <c r="BM1798" s="43"/>
      <c r="BN1798" s="43"/>
      <c r="BO1798" s="43"/>
      <c r="BP1798" s="43"/>
      <c r="BQ1798" s="43"/>
      <c r="BR1798" s="43"/>
      <c r="BS1798" s="43"/>
      <c r="BT1798" s="43"/>
      <c r="BU1798" s="43"/>
      <c r="BV1798" s="43"/>
      <c r="BW1798" s="43"/>
      <c r="BX1798" s="43"/>
      <c r="BY1798" s="43"/>
      <c r="BZ1798" s="43"/>
      <c r="CA1798" s="43"/>
      <c r="CB1798" s="43"/>
      <c r="CC1798" s="43"/>
      <c r="CD1798" s="43"/>
      <c r="CE1798" s="43"/>
      <c r="CF1798" s="43"/>
      <c r="CG1798" s="43"/>
    </row>
    <row r="1799" spans="10:85" x14ac:dyDescent="0.2"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43"/>
      <c r="BG1799" s="43"/>
      <c r="BH1799" s="43"/>
      <c r="BI1799" s="43"/>
      <c r="BJ1799" s="43"/>
      <c r="BK1799" s="43"/>
      <c r="BL1799" s="43"/>
      <c r="BM1799" s="43"/>
      <c r="BN1799" s="43"/>
      <c r="BO1799" s="43"/>
      <c r="BP1799" s="43"/>
      <c r="BQ1799" s="43"/>
      <c r="BR1799" s="43"/>
      <c r="BS1799" s="43"/>
      <c r="BT1799" s="43"/>
      <c r="BU1799" s="43"/>
      <c r="BV1799" s="43"/>
      <c r="BW1799" s="43"/>
      <c r="BX1799" s="43"/>
      <c r="BY1799" s="43"/>
      <c r="BZ1799" s="43"/>
      <c r="CA1799" s="43"/>
      <c r="CB1799" s="43"/>
      <c r="CC1799" s="43"/>
      <c r="CD1799" s="43"/>
      <c r="CE1799" s="43"/>
      <c r="CF1799" s="43"/>
      <c r="CG1799" s="43"/>
    </row>
    <row r="1800" spans="10:85" x14ac:dyDescent="0.2"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43"/>
      <c r="BG1800" s="43"/>
      <c r="BH1800" s="43"/>
      <c r="BI1800" s="43"/>
      <c r="BJ1800" s="43"/>
      <c r="BK1800" s="43"/>
      <c r="BL1800" s="43"/>
      <c r="BM1800" s="43"/>
      <c r="BN1800" s="43"/>
      <c r="BO1800" s="43"/>
      <c r="BP1800" s="43"/>
      <c r="BQ1800" s="43"/>
      <c r="BR1800" s="43"/>
      <c r="BS1800" s="43"/>
      <c r="BT1800" s="43"/>
      <c r="BU1800" s="43"/>
      <c r="BV1800" s="43"/>
      <c r="BW1800" s="43"/>
      <c r="BX1800" s="43"/>
      <c r="BY1800" s="43"/>
      <c r="BZ1800" s="43"/>
      <c r="CA1800" s="43"/>
      <c r="CB1800" s="43"/>
      <c r="CC1800" s="43"/>
      <c r="CD1800" s="43"/>
      <c r="CE1800" s="43"/>
      <c r="CF1800" s="43"/>
      <c r="CG1800" s="43"/>
    </row>
    <row r="1801" spans="10:85" x14ac:dyDescent="0.2"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43"/>
      <c r="BG1801" s="43"/>
      <c r="BH1801" s="43"/>
      <c r="BI1801" s="43"/>
      <c r="BJ1801" s="43"/>
      <c r="BK1801" s="43"/>
      <c r="BL1801" s="43"/>
      <c r="BM1801" s="43"/>
      <c r="BN1801" s="43"/>
      <c r="BO1801" s="43"/>
      <c r="BP1801" s="43"/>
      <c r="BQ1801" s="43"/>
      <c r="BR1801" s="43"/>
      <c r="BS1801" s="43"/>
      <c r="BT1801" s="43"/>
      <c r="BU1801" s="43"/>
      <c r="BV1801" s="43"/>
      <c r="BW1801" s="43"/>
      <c r="BX1801" s="43"/>
      <c r="BY1801" s="43"/>
      <c r="BZ1801" s="43"/>
      <c r="CA1801" s="43"/>
      <c r="CB1801" s="43"/>
      <c r="CC1801" s="43"/>
      <c r="CD1801" s="43"/>
      <c r="CE1801" s="43"/>
      <c r="CF1801" s="43"/>
      <c r="CG1801" s="43"/>
    </row>
    <row r="1802" spans="10:85" x14ac:dyDescent="0.2"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43"/>
      <c r="BG1802" s="43"/>
      <c r="BH1802" s="43"/>
      <c r="BI1802" s="43"/>
      <c r="BJ1802" s="43"/>
      <c r="BK1802" s="43"/>
      <c r="BL1802" s="43"/>
      <c r="BM1802" s="43"/>
      <c r="BN1802" s="43"/>
      <c r="BO1802" s="43"/>
      <c r="BP1802" s="43"/>
      <c r="BQ1802" s="43"/>
      <c r="BR1802" s="43"/>
      <c r="BS1802" s="43"/>
      <c r="BT1802" s="43"/>
      <c r="BU1802" s="43"/>
      <c r="BV1802" s="43"/>
      <c r="BW1802" s="43"/>
      <c r="BX1802" s="43"/>
      <c r="BY1802" s="43"/>
      <c r="BZ1802" s="43"/>
      <c r="CA1802" s="43"/>
      <c r="CB1802" s="43"/>
      <c r="CC1802" s="43"/>
      <c r="CD1802" s="43"/>
      <c r="CE1802" s="43"/>
      <c r="CF1802" s="43"/>
      <c r="CG1802" s="43"/>
    </row>
    <row r="1803" spans="10:85" x14ac:dyDescent="0.2"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43"/>
      <c r="BG1803" s="43"/>
      <c r="BH1803" s="43"/>
      <c r="BI1803" s="43"/>
      <c r="BJ1803" s="43"/>
      <c r="BK1803" s="43"/>
      <c r="BL1803" s="43"/>
      <c r="BM1803" s="43"/>
      <c r="BN1803" s="43"/>
      <c r="BO1803" s="43"/>
      <c r="BP1803" s="43"/>
      <c r="BQ1803" s="43"/>
      <c r="BR1803" s="43"/>
      <c r="BS1803" s="43"/>
      <c r="BT1803" s="43"/>
      <c r="BU1803" s="43"/>
      <c r="BV1803" s="43"/>
      <c r="BW1803" s="43"/>
      <c r="BX1803" s="43"/>
      <c r="BY1803" s="43"/>
      <c r="BZ1803" s="43"/>
      <c r="CA1803" s="43"/>
      <c r="CB1803" s="43"/>
      <c r="CC1803" s="43"/>
      <c r="CD1803" s="43"/>
      <c r="CE1803" s="43"/>
      <c r="CF1803" s="43"/>
      <c r="CG1803" s="43"/>
    </row>
    <row r="1804" spans="10:85" x14ac:dyDescent="0.2"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43"/>
      <c r="BG1804" s="43"/>
      <c r="BH1804" s="43"/>
      <c r="BI1804" s="43"/>
      <c r="BJ1804" s="43"/>
      <c r="BK1804" s="43"/>
      <c r="BL1804" s="43"/>
      <c r="BM1804" s="43"/>
      <c r="BN1804" s="43"/>
      <c r="BO1804" s="43"/>
      <c r="BP1804" s="43"/>
      <c r="BQ1804" s="43"/>
      <c r="BR1804" s="43"/>
      <c r="BS1804" s="43"/>
      <c r="BT1804" s="43"/>
      <c r="BU1804" s="43"/>
      <c r="BV1804" s="43"/>
      <c r="BW1804" s="43"/>
      <c r="BX1804" s="43"/>
      <c r="BY1804" s="43"/>
      <c r="BZ1804" s="43"/>
      <c r="CA1804" s="43"/>
      <c r="CB1804" s="43"/>
      <c r="CC1804" s="43"/>
      <c r="CD1804" s="43"/>
      <c r="CE1804" s="43"/>
      <c r="CF1804" s="43"/>
      <c r="CG1804" s="43"/>
    </row>
    <row r="1805" spans="10:85" x14ac:dyDescent="0.2"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43"/>
      <c r="BG1805" s="43"/>
      <c r="BH1805" s="43"/>
      <c r="BI1805" s="43"/>
      <c r="BJ1805" s="43"/>
      <c r="BK1805" s="43"/>
      <c r="BL1805" s="43"/>
      <c r="BM1805" s="43"/>
      <c r="BN1805" s="43"/>
      <c r="BO1805" s="43"/>
      <c r="BP1805" s="43"/>
      <c r="BQ1805" s="43"/>
      <c r="BR1805" s="43"/>
      <c r="BS1805" s="43"/>
      <c r="BT1805" s="43"/>
      <c r="BU1805" s="43"/>
      <c r="BV1805" s="43"/>
      <c r="BW1805" s="43"/>
      <c r="BX1805" s="43"/>
      <c r="BY1805" s="43"/>
      <c r="BZ1805" s="43"/>
      <c r="CA1805" s="43"/>
      <c r="CB1805" s="43"/>
      <c r="CC1805" s="43"/>
      <c r="CD1805" s="43"/>
      <c r="CE1805" s="43"/>
      <c r="CF1805" s="43"/>
      <c r="CG1805" s="43"/>
    </row>
    <row r="1806" spans="10:85" x14ac:dyDescent="0.2"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43"/>
      <c r="BG1806" s="43"/>
      <c r="BH1806" s="43"/>
      <c r="BI1806" s="43"/>
      <c r="BJ1806" s="43"/>
      <c r="BK1806" s="43"/>
      <c r="BL1806" s="43"/>
      <c r="BM1806" s="43"/>
      <c r="BN1806" s="43"/>
      <c r="BO1806" s="43"/>
      <c r="BP1806" s="43"/>
      <c r="BQ1806" s="43"/>
      <c r="BR1806" s="43"/>
      <c r="BS1806" s="43"/>
      <c r="BT1806" s="43"/>
      <c r="BU1806" s="43"/>
      <c r="BV1806" s="43"/>
      <c r="BW1806" s="43"/>
      <c r="BX1806" s="43"/>
      <c r="BY1806" s="43"/>
      <c r="BZ1806" s="43"/>
      <c r="CA1806" s="43"/>
      <c r="CB1806" s="43"/>
      <c r="CC1806" s="43"/>
      <c r="CD1806" s="43"/>
      <c r="CE1806" s="43"/>
      <c r="CF1806" s="43"/>
      <c r="CG1806" s="43"/>
    </row>
    <row r="1807" spans="10:85" x14ac:dyDescent="0.2"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43"/>
      <c r="BG1807" s="43"/>
      <c r="BH1807" s="43"/>
      <c r="BI1807" s="43"/>
      <c r="BJ1807" s="43"/>
      <c r="BK1807" s="43"/>
      <c r="BL1807" s="43"/>
      <c r="BM1807" s="43"/>
      <c r="BN1807" s="43"/>
      <c r="BO1807" s="43"/>
      <c r="BP1807" s="43"/>
      <c r="BQ1807" s="43"/>
      <c r="BR1807" s="43"/>
      <c r="BS1807" s="43"/>
      <c r="BT1807" s="43"/>
      <c r="BU1807" s="43"/>
      <c r="BV1807" s="43"/>
      <c r="BW1807" s="43"/>
      <c r="BX1807" s="43"/>
      <c r="BY1807" s="43"/>
      <c r="BZ1807" s="43"/>
      <c r="CA1807" s="43"/>
      <c r="CB1807" s="43"/>
      <c r="CC1807" s="43"/>
      <c r="CD1807" s="43"/>
      <c r="CE1807" s="43"/>
      <c r="CF1807" s="43"/>
      <c r="CG1807" s="43"/>
    </row>
    <row r="1808" spans="10:85" x14ac:dyDescent="0.2"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43"/>
      <c r="BG1808" s="43"/>
      <c r="BH1808" s="43"/>
      <c r="BI1808" s="43"/>
      <c r="BJ1808" s="43"/>
      <c r="BK1808" s="43"/>
      <c r="BL1808" s="43"/>
      <c r="BM1808" s="43"/>
      <c r="BN1808" s="43"/>
      <c r="BO1808" s="43"/>
      <c r="BP1808" s="43"/>
      <c r="BQ1808" s="43"/>
      <c r="BR1808" s="43"/>
      <c r="BS1808" s="43"/>
      <c r="BT1808" s="43"/>
      <c r="BU1808" s="43"/>
      <c r="BV1808" s="43"/>
      <c r="BW1808" s="43"/>
      <c r="BX1808" s="43"/>
      <c r="BY1808" s="43"/>
      <c r="BZ1808" s="43"/>
      <c r="CA1808" s="43"/>
      <c r="CB1808" s="43"/>
      <c r="CC1808" s="43"/>
      <c r="CD1808" s="43"/>
      <c r="CE1808" s="43"/>
      <c r="CF1808" s="43"/>
      <c r="CG1808" s="43"/>
    </row>
    <row r="1809" spans="10:85" x14ac:dyDescent="0.2"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43"/>
      <c r="BG1809" s="43"/>
      <c r="BH1809" s="43"/>
      <c r="BI1809" s="43"/>
      <c r="BJ1809" s="43"/>
      <c r="BK1809" s="43"/>
      <c r="BL1809" s="43"/>
      <c r="BM1809" s="43"/>
      <c r="BN1809" s="43"/>
      <c r="BO1809" s="43"/>
      <c r="BP1809" s="43"/>
      <c r="BQ1809" s="43"/>
      <c r="BR1809" s="43"/>
      <c r="BS1809" s="43"/>
      <c r="BT1809" s="43"/>
      <c r="BU1809" s="43"/>
      <c r="BV1809" s="43"/>
      <c r="BW1809" s="43"/>
      <c r="BX1809" s="43"/>
      <c r="BY1809" s="43"/>
      <c r="BZ1809" s="43"/>
      <c r="CA1809" s="43"/>
      <c r="CB1809" s="43"/>
      <c r="CC1809" s="43"/>
      <c r="CD1809" s="43"/>
      <c r="CE1809" s="43"/>
      <c r="CF1809" s="43"/>
      <c r="CG1809" s="43"/>
    </row>
    <row r="1810" spans="10:85" x14ac:dyDescent="0.2"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43"/>
      <c r="BG1810" s="43"/>
      <c r="BH1810" s="43"/>
      <c r="BI1810" s="43"/>
      <c r="BJ1810" s="43"/>
      <c r="BK1810" s="43"/>
      <c r="BL1810" s="43"/>
      <c r="BM1810" s="43"/>
      <c r="BN1810" s="43"/>
      <c r="BO1810" s="43"/>
      <c r="BP1810" s="43"/>
      <c r="BQ1810" s="43"/>
      <c r="BR1810" s="43"/>
      <c r="BS1810" s="43"/>
      <c r="BT1810" s="43"/>
      <c r="BU1810" s="43"/>
      <c r="BV1810" s="43"/>
      <c r="BW1810" s="43"/>
      <c r="BX1810" s="43"/>
      <c r="BY1810" s="43"/>
      <c r="BZ1810" s="43"/>
      <c r="CA1810" s="43"/>
      <c r="CB1810" s="43"/>
      <c r="CC1810" s="43"/>
      <c r="CD1810" s="43"/>
      <c r="CE1810" s="43"/>
      <c r="CF1810" s="43"/>
      <c r="CG1810" s="43"/>
    </row>
    <row r="1811" spans="10:85" x14ac:dyDescent="0.2"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43"/>
      <c r="BG1811" s="43"/>
      <c r="BH1811" s="43"/>
      <c r="BI1811" s="43"/>
      <c r="BJ1811" s="43"/>
      <c r="BK1811" s="43"/>
      <c r="BL1811" s="43"/>
      <c r="BM1811" s="43"/>
      <c r="BN1811" s="43"/>
      <c r="BO1811" s="43"/>
      <c r="BP1811" s="43"/>
      <c r="BQ1811" s="43"/>
      <c r="BR1811" s="43"/>
      <c r="BS1811" s="43"/>
      <c r="BT1811" s="43"/>
      <c r="BU1811" s="43"/>
      <c r="BV1811" s="43"/>
      <c r="BW1811" s="43"/>
      <c r="BX1811" s="43"/>
      <c r="BY1811" s="43"/>
      <c r="BZ1811" s="43"/>
      <c r="CA1811" s="43"/>
      <c r="CB1811" s="43"/>
      <c r="CC1811" s="43"/>
      <c r="CD1811" s="43"/>
      <c r="CE1811" s="43"/>
      <c r="CF1811" s="43"/>
      <c r="CG1811" s="43"/>
    </row>
    <row r="1812" spans="10:85" x14ac:dyDescent="0.2"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43"/>
      <c r="BG1812" s="43"/>
      <c r="BH1812" s="43"/>
      <c r="BI1812" s="43"/>
      <c r="BJ1812" s="43"/>
      <c r="BK1812" s="43"/>
      <c r="BL1812" s="43"/>
      <c r="BM1812" s="43"/>
      <c r="BN1812" s="43"/>
      <c r="BO1812" s="43"/>
      <c r="BP1812" s="43"/>
      <c r="BQ1812" s="43"/>
      <c r="BR1812" s="43"/>
      <c r="BS1812" s="43"/>
      <c r="BT1812" s="43"/>
      <c r="BU1812" s="43"/>
      <c r="BV1812" s="43"/>
      <c r="BW1812" s="43"/>
      <c r="BX1812" s="43"/>
      <c r="BY1812" s="43"/>
      <c r="BZ1812" s="43"/>
      <c r="CA1812" s="43"/>
      <c r="CB1812" s="43"/>
      <c r="CC1812" s="43"/>
      <c r="CD1812" s="43"/>
      <c r="CE1812" s="43"/>
      <c r="CF1812" s="43"/>
      <c r="CG1812" s="43"/>
    </row>
    <row r="1813" spans="10:85" x14ac:dyDescent="0.2"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43"/>
      <c r="BG1813" s="43"/>
      <c r="BH1813" s="43"/>
      <c r="BI1813" s="43"/>
      <c r="BJ1813" s="43"/>
      <c r="BK1813" s="43"/>
      <c r="BL1813" s="43"/>
      <c r="BM1813" s="43"/>
      <c r="BN1813" s="43"/>
      <c r="BO1813" s="43"/>
      <c r="BP1813" s="43"/>
      <c r="BQ1813" s="43"/>
      <c r="BR1813" s="43"/>
      <c r="BS1813" s="43"/>
      <c r="BT1813" s="43"/>
      <c r="BU1813" s="43"/>
      <c r="BV1813" s="43"/>
      <c r="BW1813" s="43"/>
      <c r="BX1813" s="43"/>
      <c r="BY1813" s="43"/>
      <c r="BZ1813" s="43"/>
      <c r="CA1813" s="43"/>
      <c r="CB1813" s="43"/>
      <c r="CC1813" s="43"/>
      <c r="CD1813" s="43"/>
      <c r="CE1813" s="43"/>
      <c r="CF1813" s="43"/>
      <c r="CG1813" s="43"/>
    </row>
    <row r="1814" spans="10:85" x14ac:dyDescent="0.2"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43"/>
      <c r="BG1814" s="43"/>
      <c r="BH1814" s="43"/>
      <c r="BI1814" s="43"/>
      <c r="BJ1814" s="43"/>
      <c r="BK1814" s="43"/>
      <c r="BL1814" s="43"/>
      <c r="BM1814" s="43"/>
      <c r="BN1814" s="43"/>
      <c r="BO1814" s="43"/>
      <c r="BP1814" s="43"/>
      <c r="BQ1814" s="43"/>
      <c r="BR1814" s="43"/>
      <c r="BS1814" s="43"/>
      <c r="BT1814" s="43"/>
      <c r="BU1814" s="43"/>
      <c r="BV1814" s="43"/>
      <c r="BW1814" s="43"/>
      <c r="BX1814" s="43"/>
      <c r="BY1814" s="43"/>
      <c r="BZ1814" s="43"/>
      <c r="CA1814" s="43"/>
      <c r="CB1814" s="43"/>
      <c r="CC1814" s="43"/>
      <c r="CD1814" s="43"/>
      <c r="CE1814" s="43"/>
      <c r="CF1814" s="43"/>
      <c r="CG1814" s="43"/>
    </row>
    <row r="1815" spans="10:85" x14ac:dyDescent="0.2"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43"/>
      <c r="BG1815" s="43"/>
      <c r="BH1815" s="43"/>
      <c r="BI1815" s="43"/>
      <c r="BJ1815" s="43"/>
      <c r="BK1815" s="43"/>
      <c r="BL1815" s="43"/>
      <c r="BM1815" s="43"/>
      <c r="BN1815" s="43"/>
      <c r="BO1815" s="43"/>
      <c r="BP1815" s="43"/>
      <c r="BQ1815" s="43"/>
      <c r="BR1815" s="43"/>
      <c r="BS1815" s="43"/>
      <c r="BT1815" s="43"/>
      <c r="BU1815" s="43"/>
      <c r="BV1815" s="43"/>
      <c r="BW1815" s="43"/>
      <c r="BX1815" s="43"/>
      <c r="BY1815" s="43"/>
      <c r="BZ1815" s="43"/>
      <c r="CA1815" s="43"/>
      <c r="CB1815" s="43"/>
      <c r="CC1815" s="43"/>
      <c r="CD1815" s="43"/>
      <c r="CE1815" s="43"/>
      <c r="CF1815" s="43"/>
      <c r="CG1815" s="43"/>
    </row>
    <row r="1816" spans="10:85" x14ac:dyDescent="0.2"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43"/>
      <c r="BG1816" s="43"/>
      <c r="BH1816" s="43"/>
      <c r="BI1816" s="43"/>
      <c r="BJ1816" s="43"/>
      <c r="BK1816" s="43"/>
      <c r="BL1816" s="43"/>
      <c r="BM1816" s="43"/>
      <c r="BN1816" s="43"/>
      <c r="BO1816" s="43"/>
      <c r="BP1816" s="43"/>
      <c r="BQ1816" s="43"/>
      <c r="BR1816" s="43"/>
      <c r="BS1816" s="43"/>
      <c r="BT1816" s="43"/>
      <c r="BU1816" s="43"/>
      <c r="BV1816" s="43"/>
      <c r="BW1816" s="43"/>
      <c r="BX1816" s="43"/>
      <c r="BY1816" s="43"/>
      <c r="BZ1816" s="43"/>
      <c r="CA1816" s="43"/>
      <c r="CB1816" s="43"/>
      <c r="CC1816" s="43"/>
      <c r="CD1816" s="43"/>
      <c r="CE1816" s="43"/>
      <c r="CF1816" s="43"/>
      <c r="CG1816" s="43"/>
    </row>
    <row r="1817" spans="10:85" x14ac:dyDescent="0.2"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43"/>
      <c r="BG1817" s="43"/>
      <c r="BH1817" s="43"/>
      <c r="BI1817" s="43"/>
      <c r="BJ1817" s="43"/>
      <c r="BK1817" s="43"/>
      <c r="BL1817" s="43"/>
      <c r="BM1817" s="43"/>
      <c r="BN1817" s="43"/>
      <c r="BO1817" s="43"/>
      <c r="BP1817" s="43"/>
      <c r="BQ1817" s="43"/>
      <c r="BR1817" s="43"/>
      <c r="BS1817" s="43"/>
      <c r="BT1817" s="43"/>
      <c r="BU1817" s="43"/>
      <c r="BV1817" s="43"/>
      <c r="BW1817" s="43"/>
      <c r="BX1817" s="43"/>
      <c r="BY1817" s="43"/>
      <c r="BZ1817" s="43"/>
      <c r="CA1817" s="43"/>
      <c r="CB1817" s="43"/>
      <c r="CC1817" s="43"/>
      <c r="CD1817" s="43"/>
      <c r="CE1817" s="43"/>
      <c r="CF1817" s="43"/>
      <c r="CG1817" s="43"/>
    </row>
    <row r="1818" spans="10:85" x14ac:dyDescent="0.2"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43"/>
      <c r="BG1818" s="43"/>
      <c r="BH1818" s="43"/>
      <c r="BI1818" s="43"/>
      <c r="BJ1818" s="43"/>
      <c r="BK1818" s="43"/>
      <c r="BL1818" s="43"/>
      <c r="BM1818" s="43"/>
      <c r="BN1818" s="43"/>
      <c r="BO1818" s="43"/>
      <c r="BP1818" s="43"/>
      <c r="BQ1818" s="43"/>
      <c r="BR1818" s="43"/>
      <c r="BS1818" s="43"/>
      <c r="BT1818" s="43"/>
      <c r="BU1818" s="43"/>
      <c r="BV1818" s="43"/>
      <c r="BW1818" s="43"/>
      <c r="BX1818" s="43"/>
      <c r="BY1818" s="43"/>
      <c r="BZ1818" s="43"/>
      <c r="CA1818" s="43"/>
      <c r="CB1818" s="43"/>
      <c r="CC1818" s="43"/>
      <c r="CD1818" s="43"/>
      <c r="CE1818" s="43"/>
      <c r="CF1818" s="43"/>
      <c r="CG1818" s="43"/>
    </row>
    <row r="1819" spans="10:85" x14ac:dyDescent="0.2"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43"/>
      <c r="BG1819" s="43"/>
      <c r="BH1819" s="43"/>
      <c r="BI1819" s="43"/>
      <c r="BJ1819" s="43"/>
      <c r="BK1819" s="43"/>
      <c r="BL1819" s="43"/>
      <c r="BM1819" s="43"/>
      <c r="BN1819" s="43"/>
      <c r="BO1819" s="43"/>
      <c r="BP1819" s="43"/>
      <c r="BQ1819" s="43"/>
      <c r="BR1819" s="43"/>
      <c r="BS1819" s="43"/>
      <c r="BT1819" s="43"/>
      <c r="BU1819" s="43"/>
      <c r="BV1819" s="43"/>
      <c r="BW1819" s="43"/>
      <c r="BX1819" s="43"/>
      <c r="BY1819" s="43"/>
      <c r="BZ1819" s="43"/>
      <c r="CA1819" s="43"/>
      <c r="CB1819" s="43"/>
      <c r="CC1819" s="43"/>
      <c r="CD1819" s="43"/>
      <c r="CE1819" s="43"/>
      <c r="CF1819" s="43"/>
      <c r="CG1819" s="43"/>
    </row>
    <row r="1820" spans="10:85" x14ac:dyDescent="0.2"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43"/>
      <c r="BG1820" s="43"/>
      <c r="BH1820" s="43"/>
      <c r="BI1820" s="43"/>
      <c r="BJ1820" s="43"/>
      <c r="BK1820" s="43"/>
      <c r="BL1820" s="43"/>
      <c r="BM1820" s="43"/>
      <c r="BN1820" s="43"/>
      <c r="BO1820" s="43"/>
      <c r="BP1820" s="43"/>
      <c r="BQ1820" s="43"/>
      <c r="BR1820" s="43"/>
      <c r="BS1820" s="43"/>
      <c r="BT1820" s="43"/>
      <c r="BU1820" s="43"/>
      <c r="BV1820" s="43"/>
      <c r="BW1820" s="43"/>
      <c r="BX1820" s="43"/>
      <c r="BY1820" s="43"/>
      <c r="BZ1820" s="43"/>
      <c r="CA1820" s="43"/>
      <c r="CB1820" s="43"/>
      <c r="CC1820" s="43"/>
      <c r="CD1820" s="43"/>
      <c r="CE1820" s="43"/>
      <c r="CF1820" s="43"/>
      <c r="CG1820" s="43"/>
    </row>
    <row r="1821" spans="10:85" x14ac:dyDescent="0.2"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43"/>
      <c r="BG1821" s="43"/>
      <c r="BH1821" s="43"/>
      <c r="BI1821" s="43"/>
      <c r="BJ1821" s="43"/>
      <c r="BK1821" s="43"/>
      <c r="BL1821" s="43"/>
      <c r="BM1821" s="43"/>
      <c r="BN1821" s="43"/>
      <c r="BO1821" s="43"/>
      <c r="BP1821" s="43"/>
      <c r="BQ1821" s="43"/>
      <c r="BR1821" s="43"/>
      <c r="BS1821" s="43"/>
      <c r="BT1821" s="43"/>
      <c r="BU1821" s="43"/>
      <c r="BV1821" s="43"/>
      <c r="BW1821" s="43"/>
      <c r="BX1821" s="43"/>
      <c r="BY1821" s="43"/>
      <c r="BZ1821" s="43"/>
      <c r="CA1821" s="43"/>
      <c r="CB1821" s="43"/>
      <c r="CC1821" s="43"/>
      <c r="CD1821" s="43"/>
      <c r="CE1821" s="43"/>
      <c r="CF1821" s="43"/>
      <c r="CG1821" s="43"/>
    </row>
    <row r="1822" spans="10:85" x14ac:dyDescent="0.2"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43"/>
      <c r="BG1822" s="43"/>
      <c r="BH1822" s="43"/>
      <c r="BI1822" s="43"/>
      <c r="BJ1822" s="43"/>
      <c r="BK1822" s="43"/>
      <c r="BL1822" s="43"/>
      <c r="BM1822" s="43"/>
      <c r="BN1822" s="43"/>
      <c r="BO1822" s="43"/>
      <c r="BP1822" s="43"/>
      <c r="BQ1822" s="43"/>
      <c r="BR1822" s="43"/>
      <c r="BS1822" s="43"/>
      <c r="BT1822" s="43"/>
      <c r="BU1822" s="43"/>
      <c r="BV1822" s="43"/>
      <c r="BW1822" s="43"/>
      <c r="BX1822" s="43"/>
      <c r="BY1822" s="43"/>
      <c r="BZ1822" s="43"/>
      <c r="CA1822" s="43"/>
      <c r="CB1822" s="43"/>
      <c r="CC1822" s="43"/>
      <c r="CD1822" s="43"/>
      <c r="CE1822" s="43"/>
      <c r="CF1822" s="43"/>
      <c r="CG1822" s="43"/>
    </row>
    <row r="1823" spans="10:85" x14ac:dyDescent="0.2"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43"/>
      <c r="BG1823" s="43"/>
      <c r="BH1823" s="43"/>
      <c r="BI1823" s="43"/>
      <c r="BJ1823" s="43"/>
      <c r="BK1823" s="43"/>
      <c r="BL1823" s="43"/>
      <c r="BM1823" s="43"/>
      <c r="BN1823" s="43"/>
      <c r="BO1823" s="43"/>
      <c r="BP1823" s="43"/>
      <c r="BQ1823" s="43"/>
      <c r="BR1823" s="43"/>
      <c r="BS1823" s="43"/>
      <c r="BT1823" s="43"/>
      <c r="BU1823" s="43"/>
      <c r="BV1823" s="43"/>
      <c r="BW1823" s="43"/>
      <c r="BX1823" s="43"/>
      <c r="BY1823" s="43"/>
      <c r="BZ1823" s="43"/>
      <c r="CA1823" s="43"/>
      <c r="CB1823" s="43"/>
      <c r="CC1823" s="43"/>
      <c r="CD1823" s="43"/>
      <c r="CE1823" s="43"/>
      <c r="CF1823" s="43"/>
      <c r="CG1823" s="43"/>
    </row>
    <row r="1824" spans="10:85" x14ac:dyDescent="0.2"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43"/>
      <c r="BG1824" s="43"/>
      <c r="BH1824" s="43"/>
      <c r="BI1824" s="43"/>
      <c r="BJ1824" s="43"/>
      <c r="BK1824" s="43"/>
      <c r="BL1824" s="43"/>
      <c r="BM1824" s="43"/>
      <c r="BN1824" s="43"/>
      <c r="BO1824" s="43"/>
      <c r="BP1824" s="43"/>
      <c r="BQ1824" s="43"/>
      <c r="BR1824" s="43"/>
      <c r="BS1824" s="43"/>
      <c r="BT1824" s="43"/>
      <c r="BU1824" s="43"/>
      <c r="BV1824" s="43"/>
      <c r="BW1824" s="43"/>
      <c r="BX1824" s="43"/>
      <c r="BY1824" s="43"/>
      <c r="BZ1824" s="43"/>
      <c r="CA1824" s="43"/>
      <c r="CB1824" s="43"/>
      <c r="CC1824" s="43"/>
      <c r="CD1824" s="43"/>
      <c r="CE1824" s="43"/>
      <c r="CF1824" s="43"/>
      <c r="CG1824" s="43"/>
    </row>
    <row r="1825" spans="10:85" x14ac:dyDescent="0.2"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43"/>
      <c r="BG1825" s="43"/>
      <c r="BH1825" s="43"/>
      <c r="BI1825" s="43"/>
      <c r="BJ1825" s="43"/>
      <c r="BK1825" s="43"/>
      <c r="BL1825" s="43"/>
      <c r="BM1825" s="43"/>
      <c r="BN1825" s="43"/>
      <c r="BO1825" s="43"/>
      <c r="BP1825" s="43"/>
      <c r="BQ1825" s="43"/>
      <c r="BR1825" s="43"/>
      <c r="BS1825" s="43"/>
      <c r="BT1825" s="43"/>
      <c r="BU1825" s="43"/>
      <c r="BV1825" s="43"/>
      <c r="BW1825" s="43"/>
      <c r="BX1825" s="43"/>
      <c r="BY1825" s="43"/>
      <c r="BZ1825" s="43"/>
      <c r="CA1825" s="43"/>
      <c r="CB1825" s="43"/>
      <c r="CC1825" s="43"/>
      <c r="CD1825" s="43"/>
      <c r="CE1825" s="43"/>
      <c r="CF1825" s="43"/>
      <c r="CG1825" s="43"/>
    </row>
    <row r="1826" spans="10:85" x14ac:dyDescent="0.2"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43"/>
      <c r="BG1826" s="43"/>
      <c r="BH1826" s="43"/>
      <c r="BI1826" s="43"/>
      <c r="BJ1826" s="43"/>
      <c r="BK1826" s="43"/>
      <c r="BL1826" s="43"/>
      <c r="BM1826" s="43"/>
      <c r="BN1826" s="43"/>
      <c r="BO1826" s="43"/>
      <c r="BP1826" s="43"/>
      <c r="BQ1826" s="43"/>
      <c r="BR1826" s="43"/>
      <c r="BS1826" s="43"/>
      <c r="BT1826" s="43"/>
      <c r="BU1826" s="43"/>
      <c r="BV1826" s="43"/>
      <c r="BW1826" s="43"/>
      <c r="BX1826" s="43"/>
      <c r="BY1826" s="43"/>
      <c r="BZ1826" s="43"/>
      <c r="CA1826" s="43"/>
      <c r="CB1826" s="43"/>
      <c r="CC1826" s="43"/>
      <c r="CD1826" s="43"/>
      <c r="CE1826" s="43"/>
      <c r="CF1826" s="43"/>
      <c r="CG1826" s="43"/>
    </row>
    <row r="1827" spans="10:85" x14ac:dyDescent="0.2"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43"/>
      <c r="BG1827" s="43"/>
      <c r="BH1827" s="43"/>
      <c r="BI1827" s="43"/>
      <c r="BJ1827" s="43"/>
      <c r="BK1827" s="43"/>
      <c r="BL1827" s="43"/>
      <c r="BM1827" s="43"/>
      <c r="BN1827" s="43"/>
      <c r="BO1827" s="43"/>
      <c r="BP1827" s="43"/>
      <c r="BQ1827" s="43"/>
      <c r="BR1827" s="43"/>
      <c r="BS1827" s="43"/>
      <c r="BT1827" s="43"/>
      <c r="BU1827" s="43"/>
      <c r="BV1827" s="43"/>
      <c r="BW1827" s="43"/>
      <c r="BX1827" s="43"/>
      <c r="BY1827" s="43"/>
      <c r="BZ1827" s="43"/>
      <c r="CA1827" s="43"/>
      <c r="CB1827" s="43"/>
      <c r="CC1827" s="43"/>
      <c r="CD1827" s="43"/>
      <c r="CE1827" s="43"/>
      <c r="CF1827" s="43"/>
      <c r="CG1827" s="43"/>
    </row>
    <row r="1828" spans="10:85" x14ac:dyDescent="0.2"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43"/>
      <c r="BG1828" s="43"/>
      <c r="BH1828" s="43"/>
      <c r="BI1828" s="43"/>
      <c r="BJ1828" s="43"/>
      <c r="BK1828" s="43"/>
      <c r="BL1828" s="43"/>
      <c r="BM1828" s="43"/>
      <c r="BN1828" s="43"/>
      <c r="BO1828" s="43"/>
      <c r="BP1828" s="43"/>
      <c r="BQ1828" s="43"/>
      <c r="BR1828" s="43"/>
      <c r="BS1828" s="43"/>
      <c r="BT1828" s="43"/>
      <c r="BU1828" s="43"/>
      <c r="BV1828" s="43"/>
      <c r="BW1828" s="43"/>
      <c r="BX1828" s="43"/>
      <c r="BY1828" s="43"/>
      <c r="BZ1828" s="43"/>
      <c r="CA1828" s="43"/>
      <c r="CB1828" s="43"/>
      <c r="CC1828" s="43"/>
      <c r="CD1828" s="43"/>
      <c r="CE1828" s="43"/>
      <c r="CF1828" s="43"/>
      <c r="CG1828" s="43"/>
    </row>
    <row r="1829" spans="10:85" x14ac:dyDescent="0.2"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43"/>
      <c r="BG1829" s="43"/>
      <c r="BH1829" s="43"/>
      <c r="BI1829" s="43"/>
      <c r="BJ1829" s="43"/>
      <c r="BK1829" s="43"/>
      <c r="BL1829" s="43"/>
      <c r="BM1829" s="43"/>
      <c r="BN1829" s="43"/>
      <c r="BO1829" s="43"/>
      <c r="BP1829" s="43"/>
      <c r="BQ1829" s="43"/>
      <c r="BR1829" s="43"/>
      <c r="BS1829" s="43"/>
      <c r="BT1829" s="43"/>
      <c r="BU1829" s="43"/>
      <c r="BV1829" s="43"/>
      <c r="BW1829" s="43"/>
      <c r="BX1829" s="43"/>
      <c r="BY1829" s="43"/>
      <c r="BZ1829" s="43"/>
      <c r="CA1829" s="43"/>
      <c r="CB1829" s="43"/>
      <c r="CC1829" s="43"/>
      <c r="CD1829" s="43"/>
      <c r="CE1829" s="43"/>
      <c r="CF1829" s="43"/>
      <c r="CG1829" s="43"/>
    </row>
    <row r="1830" spans="10:85" x14ac:dyDescent="0.2"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43"/>
      <c r="BG1830" s="43"/>
      <c r="BH1830" s="43"/>
      <c r="BI1830" s="43"/>
      <c r="BJ1830" s="43"/>
      <c r="BK1830" s="43"/>
      <c r="BL1830" s="43"/>
      <c r="BM1830" s="43"/>
      <c r="BN1830" s="43"/>
      <c r="BO1830" s="43"/>
      <c r="BP1830" s="43"/>
      <c r="BQ1830" s="43"/>
      <c r="BR1830" s="43"/>
      <c r="BS1830" s="43"/>
      <c r="BT1830" s="43"/>
      <c r="BU1830" s="43"/>
      <c r="BV1830" s="43"/>
      <c r="BW1830" s="43"/>
      <c r="BX1830" s="43"/>
      <c r="BY1830" s="43"/>
      <c r="BZ1830" s="43"/>
      <c r="CA1830" s="43"/>
      <c r="CB1830" s="43"/>
      <c r="CC1830" s="43"/>
      <c r="CD1830" s="43"/>
      <c r="CE1830" s="43"/>
      <c r="CF1830" s="43"/>
      <c r="CG1830" s="43"/>
    </row>
    <row r="1831" spans="10:85" x14ac:dyDescent="0.2"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43"/>
      <c r="BG1831" s="43"/>
      <c r="BH1831" s="43"/>
      <c r="BI1831" s="43"/>
      <c r="BJ1831" s="43"/>
      <c r="BK1831" s="43"/>
      <c r="BL1831" s="43"/>
      <c r="BM1831" s="43"/>
      <c r="BN1831" s="43"/>
      <c r="BO1831" s="43"/>
      <c r="BP1831" s="43"/>
      <c r="BQ1831" s="43"/>
      <c r="BR1831" s="43"/>
      <c r="BS1831" s="43"/>
      <c r="BT1831" s="43"/>
      <c r="BU1831" s="43"/>
      <c r="BV1831" s="43"/>
      <c r="BW1831" s="43"/>
      <c r="BX1831" s="43"/>
      <c r="BY1831" s="43"/>
      <c r="BZ1831" s="43"/>
      <c r="CA1831" s="43"/>
      <c r="CB1831" s="43"/>
      <c r="CC1831" s="43"/>
      <c r="CD1831" s="43"/>
      <c r="CE1831" s="43"/>
      <c r="CF1831" s="43"/>
      <c r="CG1831" s="43"/>
    </row>
    <row r="1832" spans="10:85" x14ac:dyDescent="0.2"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43"/>
      <c r="BG1832" s="43"/>
      <c r="BH1832" s="43"/>
      <c r="BI1832" s="43"/>
      <c r="BJ1832" s="43"/>
      <c r="BK1832" s="43"/>
      <c r="BL1832" s="43"/>
      <c r="BM1832" s="43"/>
      <c r="BN1832" s="43"/>
      <c r="BO1832" s="43"/>
      <c r="BP1832" s="43"/>
      <c r="BQ1832" s="43"/>
      <c r="BR1832" s="43"/>
      <c r="BS1832" s="43"/>
      <c r="BT1832" s="43"/>
      <c r="BU1832" s="43"/>
      <c r="BV1832" s="43"/>
      <c r="BW1832" s="43"/>
      <c r="BX1832" s="43"/>
      <c r="BY1832" s="43"/>
      <c r="BZ1832" s="43"/>
      <c r="CA1832" s="43"/>
      <c r="CB1832" s="43"/>
      <c r="CC1832" s="43"/>
      <c r="CD1832" s="43"/>
      <c r="CE1832" s="43"/>
      <c r="CF1832" s="43"/>
      <c r="CG1832" s="43"/>
    </row>
    <row r="1833" spans="10:85" x14ac:dyDescent="0.2"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43"/>
      <c r="BG1833" s="43"/>
      <c r="BH1833" s="43"/>
      <c r="BI1833" s="43"/>
      <c r="BJ1833" s="43"/>
      <c r="BK1833" s="43"/>
      <c r="BL1833" s="43"/>
      <c r="BM1833" s="43"/>
      <c r="BN1833" s="43"/>
      <c r="BO1833" s="43"/>
      <c r="BP1833" s="43"/>
      <c r="BQ1833" s="43"/>
      <c r="BR1833" s="43"/>
      <c r="BS1833" s="43"/>
      <c r="BT1833" s="43"/>
      <c r="BU1833" s="43"/>
      <c r="BV1833" s="43"/>
      <c r="BW1833" s="43"/>
      <c r="BX1833" s="43"/>
      <c r="BY1833" s="43"/>
      <c r="BZ1833" s="43"/>
      <c r="CA1833" s="43"/>
      <c r="CB1833" s="43"/>
      <c r="CC1833" s="43"/>
      <c r="CD1833" s="43"/>
      <c r="CE1833" s="43"/>
      <c r="CF1833" s="43"/>
      <c r="CG1833" s="43"/>
    </row>
    <row r="1834" spans="10:85" x14ac:dyDescent="0.2"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43"/>
      <c r="BG1834" s="43"/>
      <c r="BH1834" s="43"/>
      <c r="BI1834" s="43"/>
      <c r="BJ1834" s="43"/>
      <c r="BK1834" s="43"/>
      <c r="BL1834" s="43"/>
      <c r="BM1834" s="43"/>
      <c r="BN1834" s="43"/>
      <c r="BO1834" s="43"/>
      <c r="BP1834" s="43"/>
      <c r="BQ1834" s="43"/>
      <c r="BR1834" s="43"/>
      <c r="BS1834" s="43"/>
      <c r="BT1834" s="43"/>
      <c r="BU1834" s="43"/>
      <c r="BV1834" s="43"/>
      <c r="BW1834" s="43"/>
      <c r="BX1834" s="43"/>
      <c r="BY1834" s="43"/>
      <c r="BZ1834" s="43"/>
      <c r="CA1834" s="43"/>
      <c r="CB1834" s="43"/>
      <c r="CC1834" s="43"/>
      <c r="CD1834" s="43"/>
      <c r="CE1834" s="43"/>
      <c r="CF1834" s="43"/>
      <c r="CG1834" s="43"/>
    </row>
    <row r="1835" spans="10:85" x14ac:dyDescent="0.2"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43"/>
      <c r="BG1835" s="43"/>
      <c r="BH1835" s="43"/>
      <c r="BI1835" s="43"/>
      <c r="BJ1835" s="43"/>
      <c r="BK1835" s="43"/>
      <c r="BL1835" s="43"/>
      <c r="BM1835" s="43"/>
      <c r="BN1835" s="43"/>
      <c r="BO1835" s="43"/>
      <c r="BP1835" s="43"/>
      <c r="BQ1835" s="43"/>
      <c r="BR1835" s="43"/>
      <c r="BS1835" s="43"/>
      <c r="BT1835" s="43"/>
      <c r="BU1835" s="43"/>
      <c r="BV1835" s="43"/>
      <c r="BW1835" s="43"/>
      <c r="BX1835" s="43"/>
      <c r="BY1835" s="43"/>
      <c r="BZ1835" s="43"/>
      <c r="CA1835" s="43"/>
      <c r="CB1835" s="43"/>
      <c r="CC1835" s="43"/>
      <c r="CD1835" s="43"/>
      <c r="CE1835" s="43"/>
      <c r="CF1835" s="43"/>
      <c r="CG1835" s="43"/>
    </row>
    <row r="1836" spans="10:85" x14ac:dyDescent="0.2"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43"/>
      <c r="BG1836" s="43"/>
      <c r="BH1836" s="43"/>
      <c r="BI1836" s="43"/>
      <c r="BJ1836" s="43"/>
      <c r="BK1836" s="43"/>
      <c r="BL1836" s="43"/>
      <c r="BM1836" s="43"/>
      <c r="BN1836" s="43"/>
      <c r="BO1836" s="43"/>
      <c r="BP1836" s="43"/>
      <c r="BQ1836" s="43"/>
      <c r="BR1836" s="43"/>
      <c r="BS1836" s="43"/>
      <c r="BT1836" s="43"/>
      <c r="BU1836" s="43"/>
      <c r="BV1836" s="43"/>
      <c r="BW1836" s="43"/>
      <c r="BX1836" s="43"/>
      <c r="BY1836" s="43"/>
      <c r="BZ1836" s="43"/>
      <c r="CA1836" s="43"/>
      <c r="CB1836" s="43"/>
      <c r="CC1836" s="43"/>
      <c r="CD1836" s="43"/>
      <c r="CE1836" s="43"/>
      <c r="CF1836" s="43"/>
      <c r="CG1836" s="43"/>
    </row>
    <row r="1837" spans="10:85" x14ac:dyDescent="0.2"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43"/>
      <c r="BG1837" s="43"/>
      <c r="BH1837" s="43"/>
      <c r="BI1837" s="43"/>
      <c r="BJ1837" s="43"/>
      <c r="BK1837" s="43"/>
      <c r="BL1837" s="43"/>
      <c r="BM1837" s="43"/>
      <c r="BN1837" s="43"/>
      <c r="BO1837" s="43"/>
      <c r="BP1837" s="43"/>
      <c r="BQ1837" s="43"/>
      <c r="BR1837" s="43"/>
      <c r="BS1837" s="43"/>
      <c r="BT1837" s="43"/>
      <c r="BU1837" s="43"/>
      <c r="BV1837" s="43"/>
      <c r="BW1837" s="43"/>
      <c r="BX1837" s="43"/>
      <c r="BY1837" s="43"/>
      <c r="BZ1837" s="43"/>
      <c r="CA1837" s="43"/>
      <c r="CB1837" s="43"/>
      <c r="CC1837" s="43"/>
      <c r="CD1837" s="43"/>
      <c r="CE1837" s="43"/>
      <c r="CF1837" s="43"/>
      <c r="CG1837" s="43"/>
    </row>
    <row r="1838" spans="10:85" x14ac:dyDescent="0.2"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43"/>
      <c r="BG1838" s="43"/>
      <c r="BH1838" s="43"/>
      <c r="BI1838" s="43"/>
      <c r="BJ1838" s="43"/>
      <c r="BK1838" s="43"/>
      <c r="BL1838" s="43"/>
      <c r="BM1838" s="43"/>
      <c r="BN1838" s="43"/>
      <c r="BO1838" s="43"/>
      <c r="BP1838" s="43"/>
      <c r="BQ1838" s="43"/>
      <c r="BR1838" s="43"/>
      <c r="BS1838" s="43"/>
      <c r="BT1838" s="43"/>
      <c r="BU1838" s="43"/>
      <c r="BV1838" s="43"/>
      <c r="BW1838" s="43"/>
      <c r="BX1838" s="43"/>
      <c r="BY1838" s="43"/>
      <c r="BZ1838" s="43"/>
      <c r="CA1838" s="43"/>
      <c r="CB1838" s="43"/>
      <c r="CC1838" s="43"/>
      <c r="CD1838" s="43"/>
      <c r="CE1838" s="43"/>
      <c r="CF1838" s="43"/>
      <c r="CG1838" s="43"/>
    </row>
    <row r="1839" spans="10:85" x14ac:dyDescent="0.2"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43"/>
      <c r="BG1839" s="43"/>
      <c r="BH1839" s="43"/>
      <c r="BI1839" s="43"/>
      <c r="BJ1839" s="43"/>
      <c r="BK1839" s="43"/>
      <c r="BL1839" s="43"/>
      <c r="BM1839" s="43"/>
      <c r="BN1839" s="43"/>
      <c r="BO1839" s="43"/>
      <c r="BP1839" s="43"/>
      <c r="BQ1839" s="43"/>
      <c r="BR1839" s="43"/>
      <c r="BS1839" s="43"/>
      <c r="BT1839" s="43"/>
      <c r="BU1839" s="43"/>
      <c r="BV1839" s="43"/>
      <c r="BW1839" s="43"/>
      <c r="BX1839" s="43"/>
      <c r="BY1839" s="43"/>
      <c r="BZ1839" s="43"/>
      <c r="CA1839" s="43"/>
      <c r="CB1839" s="43"/>
      <c r="CC1839" s="43"/>
      <c r="CD1839" s="43"/>
      <c r="CE1839" s="43"/>
      <c r="CF1839" s="43"/>
      <c r="CG1839" s="43"/>
    </row>
    <row r="1840" spans="10:85" x14ac:dyDescent="0.2"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43"/>
      <c r="BG1840" s="43"/>
      <c r="BH1840" s="43"/>
      <c r="BI1840" s="43"/>
      <c r="BJ1840" s="43"/>
      <c r="BK1840" s="43"/>
      <c r="BL1840" s="43"/>
      <c r="BM1840" s="43"/>
      <c r="BN1840" s="43"/>
      <c r="BO1840" s="43"/>
      <c r="BP1840" s="43"/>
      <c r="BQ1840" s="43"/>
      <c r="BR1840" s="43"/>
      <c r="BS1840" s="43"/>
      <c r="BT1840" s="43"/>
      <c r="BU1840" s="43"/>
      <c r="BV1840" s="43"/>
      <c r="BW1840" s="43"/>
      <c r="BX1840" s="43"/>
      <c r="BY1840" s="43"/>
      <c r="BZ1840" s="43"/>
      <c r="CA1840" s="43"/>
      <c r="CB1840" s="43"/>
      <c r="CC1840" s="43"/>
      <c r="CD1840" s="43"/>
      <c r="CE1840" s="43"/>
      <c r="CF1840" s="43"/>
      <c r="CG1840" s="43"/>
    </row>
    <row r="1841" spans="10:85" x14ac:dyDescent="0.2"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43"/>
      <c r="BG1841" s="43"/>
      <c r="BH1841" s="43"/>
      <c r="BI1841" s="43"/>
      <c r="BJ1841" s="43"/>
      <c r="BK1841" s="43"/>
      <c r="BL1841" s="43"/>
      <c r="BM1841" s="43"/>
      <c r="BN1841" s="43"/>
      <c r="BO1841" s="43"/>
      <c r="BP1841" s="43"/>
      <c r="BQ1841" s="43"/>
      <c r="BR1841" s="43"/>
      <c r="BS1841" s="43"/>
      <c r="BT1841" s="43"/>
      <c r="BU1841" s="43"/>
      <c r="BV1841" s="43"/>
      <c r="BW1841" s="43"/>
      <c r="BX1841" s="43"/>
      <c r="BY1841" s="43"/>
      <c r="BZ1841" s="43"/>
      <c r="CA1841" s="43"/>
      <c r="CB1841" s="43"/>
      <c r="CC1841" s="43"/>
      <c r="CD1841" s="43"/>
      <c r="CE1841" s="43"/>
      <c r="CF1841" s="43"/>
      <c r="CG1841" s="43"/>
    </row>
    <row r="1842" spans="10:85" x14ac:dyDescent="0.2"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43"/>
      <c r="BG1842" s="43"/>
      <c r="BH1842" s="43"/>
      <c r="BI1842" s="43"/>
      <c r="BJ1842" s="43"/>
      <c r="BK1842" s="43"/>
      <c r="BL1842" s="43"/>
      <c r="BM1842" s="43"/>
      <c r="BN1842" s="43"/>
      <c r="BO1842" s="43"/>
      <c r="BP1842" s="43"/>
      <c r="BQ1842" s="43"/>
      <c r="BR1842" s="43"/>
      <c r="BS1842" s="43"/>
      <c r="BT1842" s="43"/>
      <c r="BU1842" s="43"/>
      <c r="BV1842" s="43"/>
      <c r="BW1842" s="43"/>
      <c r="BX1842" s="43"/>
      <c r="BY1842" s="43"/>
      <c r="BZ1842" s="43"/>
      <c r="CA1842" s="43"/>
      <c r="CB1842" s="43"/>
      <c r="CC1842" s="43"/>
      <c r="CD1842" s="43"/>
      <c r="CE1842" s="43"/>
      <c r="CF1842" s="43"/>
      <c r="CG1842" s="43"/>
    </row>
    <row r="1843" spans="10:85" x14ac:dyDescent="0.2"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</row>
    <row r="1844" spans="10:85" x14ac:dyDescent="0.2"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43"/>
      <c r="BG1844" s="43"/>
      <c r="BH1844" s="43"/>
      <c r="BI1844" s="43"/>
      <c r="BJ1844" s="43"/>
      <c r="BK1844" s="43"/>
      <c r="BL1844" s="43"/>
      <c r="BM1844" s="43"/>
      <c r="BN1844" s="43"/>
      <c r="BO1844" s="43"/>
      <c r="BP1844" s="43"/>
      <c r="BQ1844" s="43"/>
      <c r="BR1844" s="43"/>
      <c r="BS1844" s="43"/>
      <c r="BT1844" s="43"/>
      <c r="BU1844" s="43"/>
      <c r="BV1844" s="43"/>
      <c r="BW1844" s="43"/>
      <c r="BX1844" s="43"/>
      <c r="BY1844" s="43"/>
      <c r="BZ1844" s="43"/>
      <c r="CA1844" s="43"/>
      <c r="CB1844" s="43"/>
      <c r="CC1844" s="43"/>
      <c r="CD1844" s="43"/>
      <c r="CE1844" s="43"/>
      <c r="CF1844" s="43"/>
      <c r="CG1844" s="43"/>
    </row>
    <row r="1845" spans="10:85" x14ac:dyDescent="0.2"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43"/>
      <c r="BG1845" s="43"/>
      <c r="BH1845" s="43"/>
      <c r="BI1845" s="43"/>
      <c r="BJ1845" s="43"/>
      <c r="BK1845" s="43"/>
      <c r="BL1845" s="43"/>
      <c r="BM1845" s="43"/>
      <c r="BN1845" s="43"/>
      <c r="BO1845" s="43"/>
      <c r="BP1845" s="43"/>
      <c r="BQ1845" s="43"/>
      <c r="BR1845" s="43"/>
      <c r="BS1845" s="43"/>
      <c r="BT1845" s="43"/>
      <c r="BU1845" s="43"/>
      <c r="BV1845" s="43"/>
      <c r="BW1845" s="43"/>
      <c r="BX1845" s="43"/>
      <c r="BY1845" s="43"/>
      <c r="BZ1845" s="43"/>
      <c r="CA1845" s="43"/>
      <c r="CB1845" s="43"/>
      <c r="CC1845" s="43"/>
      <c r="CD1845" s="43"/>
      <c r="CE1845" s="43"/>
      <c r="CF1845" s="43"/>
      <c r="CG1845" s="43"/>
    </row>
    <row r="1846" spans="10:85" x14ac:dyDescent="0.2"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43"/>
      <c r="BG1846" s="43"/>
      <c r="BH1846" s="43"/>
      <c r="BI1846" s="43"/>
      <c r="BJ1846" s="43"/>
      <c r="BK1846" s="43"/>
      <c r="BL1846" s="43"/>
      <c r="BM1846" s="43"/>
      <c r="BN1846" s="43"/>
      <c r="BO1846" s="43"/>
      <c r="BP1846" s="43"/>
      <c r="BQ1846" s="43"/>
      <c r="BR1846" s="43"/>
      <c r="BS1846" s="43"/>
      <c r="BT1846" s="43"/>
      <c r="BU1846" s="43"/>
      <c r="BV1846" s="43"/>
      <c r="BW1846" s="43"/>
      <c r="BX1846" s="43"/>
      <c r="BY1846" s="43"/>
      <c r="BZ1846" s="43"/>
      <c r="CA1846" s="43"/>
      <c r="CB1846" s="43"/>
      <c r="CC1846" s="43"/>
      <c r="CD1846" s="43"/>
      <c r="CE1846" s="43"/>
      <c r="CF1846" s="43"/>
      <c r="CG1846" s="43"/>
    </row>
    <row r="1847" spans="10:85" x14ac:dyDescent="0.2"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43"/>
      <c r="BG1847" s="43"/>
      <c r="BH1847" s="43"/>
      <c r="BI1847" s="43"/>
      <c r="BJ1847" s="43"/>
      <c r="BK1847" s="43"/>
      <c r="BL1847" s="43"/>
      <c r="BM1847" s="43"/>
      <c r="BN1847" s="43"/>
      <c r="BO1847" s="43"/>
      <c r="BP1847" s="43"/>
      <c r="BQ1847" s="43"/>
      <c r="BR1847" s="43"/>
      <c r="BS1847" s="43"/>
      <c r="BT1847" s="43"/>
      <c r="BU1847" s="43"/>
      <c r="BV1847" s="43"/>
      <c r="BW1847" s="43"/>
      <c r="BX1847" s="43"/>
      <c r="BY1847" s="43"/>
      <c r="BZ1847" s="43"/>
      <c r="CA1847" s="43"/>
      <c r="CB1847" s="43"/>
      <c r="CC1847" s="43"/>
      <c r="CD1847" s="43"/>
      <c r="CE1847" s="43"/>
      <c r="CF1847" s="43"/>
      <c r="CG1847" s="43"/>
    </row>
    <row r="1848" spans="10:85" x14ac:dyDescent="0.2"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43"/>
      <c r="BG1848" s="43"/>
      <c r="BH1848" s="43"/>
      <c r="BI1848" s="43"/>
      <c r="BJ1848" s="43"/>
      <c r="BK1848" s="43"/>
      <c r="BL1848" s="43"/>
      <c r="BM1848" s="43"/>
      <c r="BN1848" s="43"/>
      <c r="BO1848" s="43"/>
      <c r="BP1848" s="43"/>
      <c r="BQ1848" s="43"/>
      <c r="BR1848" s="43"/>
      <c r="BS1848" s="43"/>
      <c r="BT1848" s="43"/>
      <c r="BU1848" s="43"/>
      <c r="BV1848" s="43"/>
      <c r="BW1848" s="43"/>
      <c r="BX1848" s="43"/>
      <c r="BY1848" s="43"/>
      <c r="BZ1848" s="43"/>
      <c r="CA1848" s="43"/>
      <c r="CB1848" s="43"/>
      <c r="CC1848" s="43"/>
      <c r="CD1848" s="43"/>
      <c r="CE1848" s="43"/>
      <c r="CF1848" s="43"/>
      <c r="CG1848" s="43"/>
    </row>
    <row r="1849" spans="10:85" x14ac:dyDescent="0.2"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43"/>
      <c r="BG1849" s="43"/>
      <c r="BH1849" s="43"/>
      <c r="BI1849" s="43"/>
      <c r="BJ1849" s="43"/>
      <c r="BK1849" s="43"/>
      <c r="BL1849" s="43"/>
      <c r="BM1849" s="43"/>
      <c r="BN1849" s="43"/>
      <c r="BO1849" s="43"/>
      <c r="BP1849" s="43"/>
      <c r="BQ1849" s="43"/>
      <c r="BR1849" s="43"/>
      <c r="BS1849" s="43"/>
      <c r="BT1849" s="43"/>
      <c r="BU1849" s="43"/>
      <c r="BV1849" s="43"/>
      <c r="BW1849" s="43"/>
      <c r="BX1849" s="43"/>
      <c r="BY1849" s="43"/>
      <c r="BZ1849" s="43"/>
      <c r="CA1849" s="43"/>
      <c r="CB1849" s="43"/>
      <c r="CC1849" s="43"/>
      <c r="CD1849" s="43"/>
      <c r="CE1849" s="43"/>
      <c r="CF1849" s="43"/>
      <c r="CG1849" s="43"/>
    </row>
    <row r="1850" spans="10:85" x14ac:dyDescent="0.2"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43"/>
      <c r="BG1850" s="43"/>
      <c r="BH1850" s="43"/>
      <c r="BI1850" s="43"/>
      <c r="BJ1850" s="43"/>
      <c r="BK1850" s="43"/>
      <c r="BL1850" s="43"/>
      <c r="BM1850" s="43"/>
      <c r="BN1850" s="43"/>
      <c r="BO1850" s="43"/>
      <c r="BP1850" s="43"/>
      <c r="BQ1850" s="43"/>
      <c r="BR1850" s="43"/>
      <c r="BS1850" s="43"/>
      <c r="BT1850" s="43"/>
      <c r="BU1850" s="43"/>
      <c r="BV1850" s="43"/>
      <c r="BW1850" s="43"/>
      <c r="BX1850" s="43"/>
      <c r="BY1850" s="43"/>
      <c r="BZ1850" s="43"/>
      <c r="CA1850" s="43"/>
      <c r="CB1850" s="43"/>
      <c r="CC1850" s="43"/>
      <c r="CD1850" s="43"/>
      <c r="CE1850" s="43"/>
      <c r="CF1850" s="43"/>
      <c r="CG1850" s="43"/>
    </row>
    <row r="1851" spans="10:85" x14ac:dyDescent="0.2"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43"/>
      <c r="BG1851" s="43"/>
      <c r="BH1851" s="43"/>
      <c r="BI1851" s="43"/>
      <c r="BJ1851" s="43"/>
      <c r="BK1851" s="43"/>
      <c r="BL1851" s="43"/>
      <c r="BM1851" s="43"/>
      <c r="BN1851" s="43"/>
      <c r="BO1851" s="43"/>
      <c r="BP1851" s="43"/>
      <c r="BQ1851" s="43"/>
      <c r="BR1851" s="43"/>
      <c r="BS1851" s="43"/>
      <c r="BT1851" s="43"/>
      <c r="BU1851" s="43"/>
      <c r="BV1851" s="43"/>
      <c r="BW1851" s="43"/>
      <c r="BX1851" s="43"/>
      <c r="BY1851" s="43"/>
      <c r="BZ1851" s="43"/>
      <c r="CA1851" s="43"/>
      <c r="CB1851" s="43"/>
      <c r="CC1851" s="43"/>
      <c r="CD1851" s="43"/>
      <c r="CE1851" s="43"/>
      <c r="CF1851" s="43"/>
      <c r="CG1851" s="43"/>
    </row>
    <row r="1852" spans="10:85" x14ac:dyDescent="0.2"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43"/>
      <c r="BG1852" s="43"/>
      <c r="BH1852" s="43"/>
      <c r="BI1852" s="43"/>
      <c r="BJ1852" s="43"/>
      <c r="BK1852" s="43"/>
      <c r="BL1852" s="43"/>
      <c r="BM1852" s="43"/>
      <c r="BN1852" s="43"/>
      <c r="BO1852" s="43"/>
      <c r="BP1852" s="43"/>
      <c r="BQ1852" s="43"/>
      <c r="BR1852" s="43"/>
      <c r="BS1852" s="43"/>
      <c r="BT1852" s="43"/>
      <c r="BU1852" s="43"/>
      <c r="BV1852" s="43"/>
      <c r="BW1852" s="43"/>
      <c r="BX1852" s="43"/>
      <c r="BY1852" s="43"/>
      <c r="BZ1852" s="43"/>
      <c r="CA1852" s="43"/>
      <c r="CB1852" s="43"/>
      <c r="CC1852" s="43"/>
      <c r="CD1852" s="43"/>
      <c r="CE1852" s="43"/>
      <c r="CF1852" s="43"/>
      <c r="CG1852" s="43"/>
    </row>
    <row r="1853" spans="10:85" x14ac:dyDescent="0.2"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43"/>
      <c r="BG1853" s="43"/>
      <c r="BH1853" s="43"/>
      <c r="BI1853" s="43"/>
      <c r="BJ1853" s="43"/>
      <c r="BK1853" s="43"/>
      <c r="BL1853" s="43"/>
      <c r="BM1853" s="43"/>
      <c r="BN1853" s="43"/>
      <c r="BO1853" s="43"/>
      <c r="BP1853" s="43"/>
      <c r="BQ1853" s="43"/>
      <c r="BR1853" s="43"/>
      <c r="BS1853" s="43"/>
      <c r="BT1853" s="43"/>
      <c r="BU1853" s="43"/>
      <c r="BV1853" s="43"/>
      <c r="BW1853" s="43"/>
      <c r="BX1853" s="43"/>
      <c r="BY1853" s="43"/>
      <c r="BZ1853" s="43"/>
      <c r="CA1853" s="43"/>
      <c r="CB1853" s="43"/>
      <c r="CC1853" s="43"/>
      <c r="CD1853" s="43"/>
      <c r="CE1853" s="43"/>
      <c r="CF1853" s="43"/>
      <c r="CG1853" s="43"/>
    </row>
    <row r="1854" spans="10:85" x14ac:dyDescent="0.2"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43"/>
      <c r="BG1854" s="43"/>
      <c r="BH1854" s="43"/>
      <c r="BI1854" s="43"/>
      <c r="BJ1854" s="43"/>
      <c r="BK1854" s="43"/>
      <c r="BL1854" s="43"/>
      <c r="BM1854" s="43"/>
      <c r="BN1854" s="43"/>
      <c r="BO1854" s="43"/>
      <c r="BP1854" s="43"/>
      <c r="BQ1854" s="43"/>
      <c r="BR1854" s="43"/>
      <c r="BS1854" s="43"/>
      <c r="BT1854" s="43"/>
      <c r="BU1854" s="43"/>
      <c r="BV1854" s="43"/>
      <c r="BW1854" s="43"/>
      <c r="BX1854" s="43"/>
      <c r="BY1854" s="43"/>
      <c r="BZ1854" s="43"/>
      <c r="CA1854" s="43"/>
      <c r="CB1854" s="43"/>
      <c r="CC1854" s="43"/>
      <c r="CD1854" s="43"/>
      <c r="CE1854" s="43"/>
      <c r="CF1854" s="43"/>
      <c r="CG1854" s="43"/>
    </row>
    <row r="1855" spans="10:85" x14ac:dyDescent="0.2"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43"/>
      <c r="BG1855" s="43"/>
      <c r="BH1855" s="43"/>
      <c r="BI1855" s="43"/>
      <c r="BJ1855" s="43"/>
      <c r="BK1855" s="43"/>
      <c r="BL1855" s="43"/>
      <c r="BM1855" s="43"/>
      <c r="BN1855" s="43"/>
      <c r="BO1855" s="43"/>
      <c r="BP1855" s="43"/>
      <c r="BQ1855" s="43"/>
      <c r="BR1855" s="43"/>
      <c r="BS1855" s="43"/>
      <c r="BT1855" s="43"/>
      <c r="BU1855" s="43"/>
      <c r="BV1855" s="43"/>
      <c r="BW1855" s="43"/>
      <c r="BX1855" s="43"/>
      <c r="BY1855" s="43"/>
      <c r="BZ1855" s="43"/>
      <c r="CA1855" s="43"/>
      <c r="CB1855" s="43"/>
      <c r="CC1855" s="43"/>
      <c r="CD1855" s="43"/>
      <c r="CE1855" s="43"/>
      <c r="CF1855" s="43"/>
      <c r="CG1855" s="43"/>
    </row>
    <row r="1856" spans="10:85" x14ac:dyDescent="0.2"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43"/>
      <c r="BG1856" s="43"/>
      <c r="BH1856" s="43"/>
      <c r="BI1856" s="43"/>
      <c r="BJ1856" s="43"/>
      <c r="BK1856" s="43"/>
      <c r="BL1856" s="43"/>
      <c r="BM1856" s="43"/>
      <c r="BN1856" s="43"/>
      <c r="BO1856" s="43"/>
      <c r="BP1856" s="43"/>
      <c r="BQ1856" s="43"/>
      <c r="BR1856" s="43"/>
      <c r="BS1856" s="43"/>
      <c r="BT1856" s="43"/>
      <c r="BU1856" s="43"/>
      <c r="BV1856" s="43"/>
      <c r="BW1856" s="43"/>
      <c r="BX1856" s="43"/>
      <c r="BY1856" s="43"/>
      <c r="BZ1856" s="43"/>
      <c r="CA1856" s="43"/>
      <c r="CB1856" s="43"/>
      <c r="CC1856" s="43"/>
      <c r="CD1856" s="43"/>
      <c r="CE1856" s="43"/>
      <c r="CF1856" s="43"/>
      <c r="CG1856" s="43"/>
    </row>
    <row r="1857" spans="10:85" x14ac:dyDescent="0.2"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43"/>
      <c r="BG1857" s="43"/>
      <c r="BH1857" s="43"/>
      <c r="BI1857" s="43"/>
      <c r="BJ1857" s="43"/>
      <c r="BK1857" s="43"/>
      <c r="BL1857" s="43"/>
      <c r="BM1857" s="43"/>
      <c r="BN1857" s="43"/>
      <c r="BO1857" s="43"/>
      <c r="BP1857" s="43"/>
      <c r="BQ1857" s="43"/>
      <c r="BR1857" s="43"/>
      <c r="BS1857" s="43"/>
      <c r="BT1857" s="43"/>
      <c r="BU1857" s="43"/>
      <c r="BV1857" s="43"/>
      <c r="BW1857" s="43"/>
      <c r="BX1857" s="43"/>
      <c r="BY1857" s="43"/>
      <c r="BZ1857" s="43"/>
      <c r="CA1857" s="43"/>
      <c r="CB1857" s="43"/>
      <c r="CC1857" s="43"/>
      <c r="CD1857" s="43"/>
      <c r="CE1857" s="43"/>
      <c r="CF1857" s="43"/>
      <c r="CG1857" s="43"/>
    </row>
    <row r="1858" spans="10:85" x14ac:dyDescent="0.2"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43"/>
      <c r="BG1858" s="43"/>
      <c r="BH1858" s="43"/>
      <c r="BI1858" s="43"/>
      <c r="BJ1858" s="43"/>
      <c r="BK1858" s="43"/>
      <c r="BL1858" s="43"/>
      <c r="BM1858" s="43"/>
      <c r="BN1858" s="43"/>
      <c r="BO1858" s="43"/>
      <c r="BP1858" s="43"/>
      <c r="BQ1858" s="43"/>
      <c r="BR1858" s="43"/>
      <c r="BS1858" s="43"/>
      <c r="BT1858" s="43"/>
      <c r="BU1858" s="43"/>
      <c r="BV1858" s="43"/>
      <c r="BW1858" s="43"/>
      <c r="BX1858" s="43"/>
      <c r="BY1858" s="43"/>
      <c r="BZ1858" s="43"/>
      <c r="CA1858" s="43"/>
      <c r="CB1858" s="43"/>
      <c r="CC1858" s="43"/>
      <c r="CD1858" s="43"/>
      <c r="CE1858" s="43"/>
      <c r="CF1858" s="43"/>
      <c r="CG1858" s="43"/>
    </row>
    <row r="1859" spans="10:85" x14ac:dyDescent="0.2"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43"/>
      <c r="BG1859" s="43"/>
      <c r="BH1859" s="43"/>
      <c r="BI1859" s="43"/>
      <c r="BJ1859" s="43"/>
      <c r="BK1859" s="43"/>
      <c r="BL1859" s="43"/>
      <c r="BM1859" s="43"/>
      <c r="BN1859" s="43"/>
      <c r="BO1859" s="43"/>
      <c r="BP1859" s="43"/>
      <c r="BQ1859" s="43"/>
      <c r="BR1859" s="43"/>
      <c r="BS1859" s="43"/>
      <c r="BT1859" s="43"/>
      <c r="BU1859" s="43"/>
      <c r="BV1859" s="43"/>
      <c r="BW1859" s="43"/>
      <c r="BX1859" s="43"/>
      <c r="BY1859" s="43"/>
      <c r="BZ1859" s="43"/>
      <c r="CA1859" s="43"/>
      <c r="CB1859" s="43"/>
      <c r="CC1859" s="43"/>
      <c r="CD1859" s="43"/>
      <c r="CE1859" s="43"/>
      <c r="CF1859" s="43"/>
      <c r="CG1859" s="43"/>
    </row>
    <row r="1860" spans="10:85" x14ac:dyDescent="0.2"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43"/>
      <c r="BG1860" s="43"/>
      <c r="BH1860" s="43"/>
      <c r="BI1860" s="43"/>
      <c r="BJ1860" s="43"/>
      <c r="BK1860" s="43"/>
      <c r="BL1860" s="43"/>
      <c r="BM1860" s="43"/>
      <c r="BN1860" s="43"/>
      <c r="BO1860" s="43"/>
      <c r="BP1860" s="43"/>
      <c r="BQ1860" s="43"/>
      <c r="BR1860" s="43"/>
      <c r="BS1860" s="43"/>
      <c r="BT1860" s="43"/>
      <c r="BU1860" s="43"/>
      <c r="BV1860" s="43"/>
      <c r="BW1860" s="43"/>
      <c r="BX1860" s="43"/>
      <c r="BY1860" s="43"/>
      <c r="BZ1860" s="43"/>
      <c r="CA1860" s="43"/>
      <c r="CB1860" s="43"/>
      <c r="CC1860" s="43"/>
      <c r="CD1860" s="43"/>
      <c r="CE1860" s="43"/>
      <c r="CF1860" s="43"/>
      <c r="CG1860" s="43"/>
    </row>
    <row r="1861" spans="10:85" x14ac:dyDescent="0.2"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43"/>
      <c r="BG1861" s="43"/>
      <c r="BH1861" s="43"/>
      <c r="BI1861" s="43"/>
      <c r="BJ1861" s="43"/>
      <c r="BK1861" s="43"/>
      <c r="BL1861" s="43"/>
      <c r="BM1861" s="43"/>
      <c r="BN1861" s="43"/>
      <c r="BO1861" s="43"/>
      <c r="BP1861" s="43"/>
      <c r="BQ1861" s="43"/>
      <c r="BR1861" s="43"/>
      <c r="BS1861" s="43"/>
      <c r="BT1861" s="43"/>
      <c r="BU1861" s="43"/>
      <c r="BV1861" s="43"/>
      <c r="BW1861" s="43"/>
      <c r="BX1861" s="43"/>
      <c r="BY1861" s="43"/>
      <c r="BZ1861" s="43"/>
      <c r="CA1861" s="43"/>
      <c r="CB1861" s="43"/>
      <c r="CC1861" s="43"/>
      <c r="CD1861" s="43"/>
      <c r="CE1861" s="43"/>
      <c r="CF1861" s="43"/>
      <c r="CG1861" s="43"/>
    </row>
    <row r="1862" spans="10:85" x14ac:dyDescent="0.2"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43"/>
      <c r="BG1862" s="43"/>
      <c r="BH1862" s="43"/>
      <c r="BI1862" s="43"/>
      <c r="BJ1862" s="43"/>
      <c r="BK1862" s="43"/>
      <c r="BL1862" s="43"/>
      <c r="BM1862" s="43"/>
      <c r="BN1862" s="43"/>
      <c r="BO1862" s="43"/>
      <c r="BP1862" s="43"/>
      <c r="BQ1862" s="43"/>
      <c r="BR1862" s="43"/>
      <c r="BS1862" s="43"/>
      <c r="BT1862" s="43"/>
      <c r="BU1862" s="43"/>
      <c r="BV1862" s="43"/>
      <c r="BW1862" s="43"/>
      <c r="BX1862" s="43"/>
      <c r="BY1862" s="43"/>
      <c r="BZ1862" s="43"/>
      <c r="CA1862" s="43"/>
      <c r="CB1862" s="43"/>
      <c r="CC1862" s="43"/>
      <c r="CD1862" s="43"/>
      <c r="CE1862" s="43"/>
      <c r="CF1862" s="43"/>
      <c r="CG1862" s="43"/>
    </row>
    <row r="1863" spans="10:85" x14ac:dyDescent="0.2"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43"/>
      <c r="BG1863" s="43"/>
      <c r="BH1863" s="43"/>
      <c r="BI1863" s="43"/>
      <c r="BJ1863" s="43"/>
      <c r="BK1863" s="43"/>
      <c r="BL1863" s="43"/>
      <c r="BM1863" s="43"/>
      <c r="BN1863" s="43"/>
      <c r="BO1863" s="43"/>
      <c r="BP1863" s="43"/>
      <c r="BQ1863" s="43"/>
      <c r="BR1863" s="43"/>
      <c r="BS1863" s="43"/>
      <c r="BT1863" s="43"/>
      <c r="BU1863" s="43"/>
      <c r="BV1863" s="43"/>
      <c r="BW1863" s="43"/>
      <c r="BX1863" s="43"/>
      <c r="BY1863" s="43"/>
      <c r="BZ1863" s="43"/>
      <c r="CA1863" s="43"/>
      <c r="CB1863" s="43"/>
      <c r="CC1863" s="43"/>
      <c r="CD1863" s="43"/>
      <c r="CE1863" s="43"/>
      <c r="CF1863" s="43"/>
      <c r="CG1863" s="43"/>
    </row>
    <row r="1864" spans="10:85" x14ac:dyDescent="0.2"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43"/>
      <c r="BG1864" s="43"/>
      <c r="BH1864" s="43"/>
      <c r="BI1864" s="43"/>
      <c r="BJ1864" s="43"/>
      <c r="BK1864" s="43"/>
      <c r="BL1864" s="43"/>
      <c r="BM1864" s="43"/>
      <c r="BN1864" s="43"/>
      <c r="BO1864" s="43"/>
      <c r="BP1864" s="43"/>
      <c r="BQ1864" s="43"/>
      <c r="BR1864" s="43"/>
      <c r="BS1864" s="43"/>
      <c r="BT1864" s="43"/>
      <c r="BU1864" s="43"/>
      <c r="BV1864" s="43"/>
      <c r="BW1864" s="43"/>
      <c r="BX1864" s="43"/>
      <c r="BY1864" s="43"/>
      <c r="BZ1864" s="43"/>
      <c r="CA1864" s="43"/>
      <c r="CB1864" s="43"/>
      <c r="CC1864" s="43"/>
      <c r="CD1864" s="43"/>
      <c r="CE1864" s="43"/>
      <c r="CF1864" s="43"/>
      <c r="CG1864" s="43"/>
    </row>
    <row r="1865" spans="10:85" x14ac:dyDescent="0.2"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43"/>
      <c r="BG1865" s="43"/>
      <c r="BH1865" s="43"/>
      <c r="BI1865" s="43"/>
      <c r="BJ1865" s="43"/>
      <c r="BK1865" s="43"/>
      <c r="BL1865" s="43"/>
      <c r="BM1865" s="43"/>
      <c r="BN1865" s="43"/>
      <c r="BO1865" s="43"/>
      <c r="BP1865" s="43"/>
      <c r="BQ1865" s="43"/>
      <c r="BR1865" s="43"/>
      <c r="BS1865" s="43"/>
      <c r="BT1865" s="43"/>
      <c r="BU1865" s="43"/>
      <c r="BV1865" s="43"/>
      <c r="BW1865" s="43"/>
      <c r="BX1865" s="43"/>
      <c r="BY1865" s="43"/>
      <c r="BZ1865" s="43"/>
      <c r="CA1865" s="43"/>
      <c r="CB1865" s="43"/>
      <c r="CC1865" s="43"/>
      <c r="CD1865" s="43"/>
      <c r="CE1865" s="43"/>
      <c r="CF1865" s="43"/>
      <c r="CG1865" s="43"/>
    </row>
    <row r="1866" spans="10:85" x14ac:dyDescent="0.2"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43"/>
      <c r="BG1866" s="43"/>
      <c r="BH1866" s="43"/>
      <c r="BI1866" s="43"/>
      <c r="BJ1866" s="43"/>
      <c r="BK1866" s="43"/>
      <c r="BL1866" s="43"/>
      <c r="BM1866" s="43"/>
      <c r="BN1866" s="43"/>
      <c r="BO1866" s="43"/>
      <c r="BP1866" s="43"/>
      <c r="BQ1866" s="43"/>
      <c r="BR1866" s="43"/>
      <c r="BS1866" s="43"/>
      <c r="BT1866" s="43"/>
      <c r="BU1866" s="43"/>
      <c r="BV1866" s="43"/>
      <c r="BW1866" s="43"/>
      <c r="BX1866" s="43"/>
      <c r="BY1866" s="43"/>
      <c r="BZ1866" s="43"/>
      <c r="CA1866" s="43"/>
      <c r="CB1866" s="43"/>
      <c r="CC1866" s="43"/>
      <c r="CD1866" s="43"/>
      <c r="CE1866" s="43"/>
      <c r="CF1866" s="43"/>
      <c r="CG1866" s="43"/>
    </row>
    <row r="1867" spans="10:85" x14ac:dyDescent="0.2"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43"/>
      <c r="BG1867" s="43"/>
      <c r="BH1867" s="43"/>
      <c r="BI1867" s="43"/>
      <c r="BJ1867" s="43"/>
      <c r="BK1867" s="43"/>
      <c r="BL1867" s="43"/>
      <c r="BM1867" s="43"/>
      <c r="BN1867" s="43"/>
      <c r="BO1867" s="43"/>
      <c r="BP1867" s="43"/>
      <c r="BQ1867" s="43"/>
      <c r="BR1867" s="43"/>
      <c r="BS1867" s="43"/>
      <c r="BT1867" s="43"/>
      <c r="BU1867" s="43"/>
      <c r="BV1867" s="43"/>
      <c r="BW1867" s="43"/>
      <c r="BX1867" s="43"/>
      <c r="BY1867" s="43"/>
      <c r="BZ1867" s="43"/>
      <c r="CA1867" s="43"/>
      <c r="CB1867" s="43"/>
      <c r="CC1867" s="43"/>
      <c r="CD1867" s="43"/>
      <c r="CE1867" s="43"/>
      <c r="CF1867" s="43"/>
      <c r="CG1867" s="43"/>
    </row>
    <row r="1868" spans="10:85" x14ac:dyDescent="0.2"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43"/>
      <c r="BG1868" s="43"/>
      <c r="BH1868" s="43"/>
      <c r="BI1868" s="43"/>
      <c r="BJ1868" s="43"/>
      <c r="BK1868" s="43"/>
      <c r="BL1868" s="43"/>
      <c r="BM1868" s="43"/>
      <c r="BN1868" s="43"/>
      <c r="BO1868" s="43"/>
      <c r="BP1868" s="43"/>
      <c r="BQ1868" s="43"/>
      <c r="BR1868" s="43"/>
      <c r="BS1868" s="43"/>
      <c r="BT1868" s="43"/>
      <c r="BU1868" s="43"/>
      <c r="BV1868" s="43"/>
      <c r="BW1868" s="43"/>
      <c r="BX1868" s="43"/>
      <c r="BY1868" s="43"/>
      <c r="BZ1868" s="43"/>
      <c r="CA1868" s="43"/>
      <c r="CB1868" s="43"/>
      <c r="CC1868" s="43"/>
      <c r="CD1868" s="43"/>
      <c r="CE1868" s="43"/>
      <c r="CF1868" s="43"/>
      <c r="CG1868" s="43"/>
    </row>
    <row r="1869" spans="10:85" x14ac:dyDescent="0.2"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43"/>
      <c r="BG1869" s="43"/>
      <c r="BH1869" s="43"/>
      <c r="BI1869" s="43"/>
      <c r="BJ1869" s="43"/>
      <c r="BK1869" s="43"/>
      <c r="BL1869" s="43"/>
      <c r="BM1869" s="43"/>
      <c r="BN1869" s="43"/>
      <c r="BO1869" s="43"/>
      <c r="BP1869" s="43"/>
      <c r="BQ1869" s="43"/>
      <c r="BR1869" s="43"/>
      <c r="BS1869" s="43"/>
      <c r="BT1869" s="43"/>
      <c r="BU1869" s="43"/>
      <c r="BV1869" s="43"/>
      <c r="BW1869" s="43"/>
      <c r="BX1869" s="43"/>
      <c r="BY1869" s="43"/>
      <c r="BZ1869" s="43"/>
      <c r="CA1869" s="43"/>
      <c r="CB1869" s="43"/>
      <c r="CC1869" s="43"/>
      <c r="CD1869" s="43"/>
      <c r="CE1869" s="43"/>
      <c r="CF1869" s="43"/>
      <c r="CG1869" s="43"/>
    </row>
    <row r="1870" spans="10:85" x14ac:dyDescent="0.2"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43"/>
      <c r="BG1870" s="43"/>
      <c r="BH1870" s="43"/>
      <c r="BI1870" s="43"/>
      <c r="BJ1870" s="43"/>
      <c r="BK1870" s="43"/>
      <c r="BL1870" s="43"/>
      <c r="BM1870" s="43"/>
      <c r="BN1870" s="43"/>
      <c r="BO1870" s="43"/>
      <c r="BP1870" s="43"/>
      <c r="BQ1870" s="43"/>
      <c r="BR1870" s="43"/>
      <c r="BS1870" s="43"/>
      <c r="BT1870" s="43"/>
      <c r="BU1870" s="43"/>
      <c r="BV1870" s="43"/>
      <c r="BW1870" s="43"/>
      <c r="BX1870" s="43"/>
      <c r="BY1870" s="43"/>
      <c r="BZ1870" s="43"/>
      <c r="CA1870" s="43"/>
      <c r="CB1870" s="43"/>
      <c r="CC1870" s="43"/>
      <c r="CD1870" s="43"/>
      <c r="CE1870" s="43"/>
      <c r="CF1870" s="43"/>
      <c r="CG1870" s="43"/>
    </row>
    <row r="1871" spans="10:85" x14ac:dyDescent="0.2"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43"/>
      <c r="BG1871" s="43"/>
      <c r="BH1871" s="43"/>
      <c r="BI1871" s="43"/>
      <c r="BJ1871" s="43"/>
      <c r="BK1871" s="43"/>
      <c r="BL1871" s="43"/>
      <c r="BM1871" s="43"/>
      <c r="BN1871" s="43"/>
      <c r="BO1871" s="43"/>
      <c r="BP1871" s="43"/>
      <c r="BQ1871" s="43"/>
      <c r="BR1871" s="43"/>
      <c r="BS1871" s="43"/>
      <c r="BT1871" s="43"/>
      <c r="BU1871" s="43"/>
      <c r="BV1871" s="43"/>
      <c r="BW1871" s="43"/>
      <c r="BX1871" s="43"/>
      <c r="BY1871" s="43"/>
      <c r="BZ1871" s="43"/>
      <c r="CA1871" s="43"/>
      <c r="CB1871" s="43"/>
      <c r="CC1871" s="43"/>
      <c r="CD1871" s="43"/>
      <c r="CE1871" s="43"/>
      <c r="CF1871" s="43"/>
      <c r="CG1871" s="43"/>
    </row>
    <row r="1872" spans="10:85" x14ac:dyDescent="0.2"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43"/>
      <c r="BG1872" s="43"/>
      <c r="BH1872" s="43"/>
      <c r="BI1872" s="43"/>
      <c r="BJ1872" s="43"/>
      <c r="BK1872" s="43"/>
      <c r="BL1872" s="43"/>
      <c r="BM1872" s="43"/>
      <c r="BN1872" s="43"/>
      <c r="BO1872" s="43"/>
      <c r="BP1872" s="43"/>
      <c r="BQ1872" s="43"/>
      <c r="BR1872" s="43"/>
      <c r="BS1872" s="43"/>
      <c r="BT1872" s="43"/>
      <c r="BU1872" s="43"/>
      <c r="BV1872" s="43"/>
      <c r="BW1872" s="43"/>
      <c r="BX1872" s="43"/>
      <c r="BY1872" s="43"/>
      <c r="BZ1872" s="43"/>
      <c r="CA1872" s="43"/>
      <c r="CB1872" s="43"/>
      <c r="CC1872" s="43"/>
      <c r="CD1872" s="43"/>
      <c r="CE1872" s="43"/>
      <c r="CF1872" s="43"/>
      <c r="CG1872" s="43"/>
    </row>
    <row r="1873" spans="10:85" x14ac:dyDescent="0.2"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43"/>
      <c r="BG1873" s="43"/>
      <c r="BH1873" s="43"/>
      <c r="BI1873" s="43"/>
      <c r="BJ1873" s="43"/>
      <c r="BK1873" s="43"/>
      <c r="BL1873" s="43"/>
      <c r="BM1873" s="43"/>
      <c r="BN1873" s="43"/>
      <c r="BO1873" s="43"/>
      <c r="BP1873" s="43"/>
      <c r="BQ1873" s="43"/>
      <c r="BR1873" s="43"/>
      <c r="BS1873" s="43"/>
      <c r="BT1873" s="43"/>
      <c r="BU1873" s="43"/>
      <c r="BV1873" s="43"/>
      <c r="BW1873" s="43"/>
      <c r="BX1873" s="43"/>
      <c r="BY1873" s="43"/>
      <c r="BZ1873" s="43"/>
      <c r="CA1873" s="43"/>
      <c r="CB1873" s="43"/>
      <c r="CC1873" s="43"/>
      <c r="CD1873" s="43"/>
      <c r="CE1873" s="43"/>
      <c r="CF1873" s="43"/>
      <c r="CG1873" s="43"/>
    </row>
    <row r="1874" spans="10:85" x14ac:dyDescent="0.2"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43"/>
      <c r="BG1874" s="43"/>
      <c r="BH1874" s="43"/>
      <c r="BI1874" s="43"/>
      <c r="BJ1874" s="43"/>
      <c r="BK1874" s="43"/>
      <c r="BL1874" s="43"/>
      <c r="BM1874" s="43"/>
      <c r="BN1874" s="43"/>
      <c r="BO1874" s="43"/>
      <c r="BP1874" s="43"/>
      <c r="BQ1874" s="43"/>
      <c r="BR1874" s="43"/>
      <c r="BS1874" s="43"/>
      <c r="BT1874" s="43"/>
      <c r="BU1874" s="43"/>
      <c r="BV1874" s="43"/>
      <c r="BW1874" s="43"/>
      <c r="BX1874" s="43"/>
      <c r="BY1874" s="43"/>
      <c r="BZ1874" s="43"/>
      <c r="CA1874" s="43"/>
      <c r="CB1874" s="43"/>
      <c r="CC1874" s="43"/>
      <c r="CD1874" s="43"/>
      <c r="CE1874" s="43"/>
      <c r="CF1874" s="43"/>
      <c r="CG1874" s="43"/>
    </row>
    <row r="1875" spans="10:85" x14ac:dyDescent="0.2"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43"/>
      <c r="BG1875" s="43"/>
      <c r="BH1875" s="43"/>
      <c r="BI1875" s="43"/>
      <c r="BJ1875" s="43"/>
      <c r="BK1875" s="43"/>
      <c r="BL1875" s="43"/>
      <c r="BM1875" s="43"/>
      <c r="BN1875" s="43"/>
      <c r="BO1875" s="43"/>
      <c r="BP1875" s="43"/>
      <c r="BQ1875" s="43"/>
      <c r="BR1875" s="43"/>
      <c r="BS1875" s="43"/>
      <c r="BT1875" s="43"/>
      <c r="BU1875" s="43"/>
      <c r="BV1875" s="43"/>
      <c r="BW1875" s="43"/>
      <c r="BX1875" s="43"/>
      <c r="BY1875" s="43"/>
      <c r="BZ1875" s="43"/>
      <c r="CA1875" s="43"/>
      <c r="CB1875" s="43"/>
      <c r="CC1875" s="43"/>
      <c r="CD1875" s="43"/>
      <c r="CE1875" s="43"/>
      <c r="CF1875" s="43"/>
      <c r="CG1875" s="43"/>
    </row>
    <row r="1876" spans="10:85" x14ac:dyDescent="0.2"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43"/>
      <c r="BG1876" s="43"/>
      <c r="BH1876" s="43"/>
      <c r="BI1876" s="43"/>
      <c r="BJ1876" s="43"/>
      <c r="BK1876" s="43"/>
      <c r="BL1876" s="43"/>
      <c r="BM1876" s="43"/>
      <c r="BN1876" s="43"/>
      <c r="BO1876" s="43"/>
      <c r="BP1876" s="43"/>
      <c r="BQ1876" s="43"/>
      <c r="BR1876" s="43"/>
      <c r="BS1876" s="43"/>
      <c r="BT1876" s="43"/>
      <c r="BU1876" s="43"/>
      <c r="BV1876" s="43"/>
      <c r="BW1876" s="43"/>
      <c r="BX1876" s="43"/>
      <c r="BY1876" s="43"/>
      <c r="BZ1876" s="43"/>
      <c r="CA1876" s="43"/>
      <c r="CB1876" s="43"/>
      <c r="CC1876" s="43"/>
      <c r="CD1876" s="43"/>
      <c r="CE1876" s="43"/>
      <c r="CF1876" s="43"/>
      <c r="CG1876" s="43"/>
    </row>
    <row r="1877" spans="10:85" x14ac:dyDescent="0.2"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43"/>
      <c r="BG1877" s="43"/>
      <c r="BH1877" s="43"/>
      <c r="BI1877" s="43"/>
      <c r="BJ1877" s="43"/>
      <c r="BK1877" s="43"/>
      <c r="BL1877" s="43"/>
      <c r="BM1877" s="43"/>
      <c r="BN1877" s="43"/>
      <c r="BO1877" s="43"/>
      <c r="BP1877" s="43"/>
      <c r="BQ1877" s="43"/>
      <c r="BR1877" s="43"/>
      <c r="BS1877" s="43"/>
      <c r="BT1877" s="43"/>
      <c r="BU1877" s="43"/>
      <c r="BV1877" s="43"/>
      <c r="BW1877" s="43"/>
      <c r="BX1877" s="43"/>
      <c r="BY1877" s="43"/>
      <c r="BZ1877" s="43"/>
      <c r="CA1877" s="43"/>
      <c r="CB1877" s="43"/>
      <c r="CC1877" s="43"/>
      <c r="CD1877" s="43"/>
      <c r="CE1877" s="43"/>
      <c r="CF1877" s="43"/>
      <c r="CG1877" s="43"/>
    </row>
    <row r="1878" spans="10:85" x14ac:dyDescent="0.2"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43"/>
      <c r="BG1878" s="43"/>
      <c r="BH1878" s="43"/>
      <c r="BI1878" s="43"/>
      <c r="BJ1878" s="43"/>
      <c r="BK1878" s="43"/>
      <c r="BL1878" s="43"/>
      <c r="BM1878" s="43"/>
      <c r="BN1878" s="43"/>
      <c r="BO1878" s="43"/>
      <c r="BP1878" s="43"/>
      <c r="BQ1878" s="43"/>
      <c r="BR1878" s="43"/>
      <c r="BS1878" s="43"/>
      <c r="BT1878" s="43"/>
      <c r="BU1878" s="43"/>
      <c r="BV1878" s="43"/>
      <c r="BW1878" s="43"/>
      <c r="BX1878" s="43"/>
      <c r="BY1878" s="43"/>
      <c r="BZ1878" s="43"/>
      <c r="CA1878" s="43"/>
      <c r="CB1878" s="43"/>
      <c r="CC1878" s="43"/>
      <c r="CD1878" s="43"/>
      <c r="CE1878" s="43"/>
      <c r="CF1878" s="43"/>
      <c r="CG1878" s="43"/>
    </row>
    <row r="1879" spans="10:85" x14ac:dyDescent="0.2"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43"/>
      <c r="BG1879" s="43"/>
      <c r="BH1879" s="43"/>
      <c r="BI1879" s="43"/>
      <c r="BJ1879" s="43"/>
      <c r="BK1879" s="43"/>
      <c r="BL1879" s="43"/>
      <c r="BM1879" s="43"/>
      <c r="BN1879" s="43"/>
      <c r="BO1879" s="43"/>
      <c r="BP1879" s="43"/>
      <c r="BQ1879" s="43"/>
      <c r="BR1879" s="43"/>
      <c r="BS1879" s="43"/>
      <c r="BT1879" s="43"/>
      <c r="BU1879" s="43"/>
      <c r="BV1879" s="43"/>
      <c r="BW1879" s="43"/>
      <c r="BX1879" s="43"/>
      <c r="BY1879" s="43"/>
      <c r="BZ1879" s="43"/>
      <c r="CA1879" s="43"/>
      <c r="CB1879" s="43"/>
      <c r="CC1879" s="43"/>
      <c r="CD1879" s="43"/>
      <c r="CE1879" s="43"/>
      <c r="CF1879" s="43"/>
      <c r="CG1879" s="43"/>
    </row>
    <row r="1880" spans="10:85" x14ac:dyDescent="0.2"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43"/>
      <c r="BG1880" s="43"/>
      <c r="BH1880" s="43"/>
      <c r="BI1880" s="43"/>
      <c r="BJ1880" s="43"/>
      <c r="BK1880" s="43"/>
      <c r="BL1880" s="43"/>
      <c r="BM1880" s="43"/>
      <c r="BN1880" s="43"/>
      <c r="BO1880" s="43"/>
      <c r="BP1880" s="43"/>
      <c r="BQ1880" s="43"/>
      <c r="BR1880" s="43"/>
      <c r="BS1880" s="43"/>
      <c r="BT1880" s="43"/>
      <c r="BU1880" s="43"/>
      <c r="BV1880" s="43"/>
      <c r="BW1880" s="43"/>
      <c r="BX1880" s="43"/>
      <c r="BY1880" s="43"/>
      <c r="BZ1880" s="43"/>
      <c r="CA1880" s="43"/>
      <c r="CB1880" s="43"/>
      <c r="CC1880" s="43"/>
      <c r="CD1880" s="43"/>
      <c r="CE1880" s="43"/>
      <c r="CF1880" s="43"/>
      <c r="CG1880" s="43"/>
    </row>
    <row r="1881" spans="10:85" x14ac:dyDescent="0.2"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43"/>
      <c r="BG1881" s="43"/>
      <c r="BH1881" s="43"/>
      <c r="BI1881" s="43"/>
      <c r="BJ1881" s="43"/>
      <c r="BK1881" s="43"/>
      <c r="BL1881" s="43"/>
      <c r="BM1881" s="43"/>
      <c r="BN1881" s="43"/>
      <c r="BO1881" s="43"/>
      <c r="BP1881" s="43"/>
      <c r="BQ1881" s="43"/>
      <c r="BR1881" s="43"/>
      <c r="BS1881" s="43"/>
      <c r="BT1881" s="43"/>
      <c r="BU1881" s="43"/>
      <c r="BV1881" s="43"/>
      <c r="BW1881" s="43"/>
      <c r="BX1881" s="43"/>
      <c r="BY1881" s="43"/>
      <c r="BZ1881" s="43"/>
      <c r="CA1881" s="43"/>
      <c r="CB1881" s="43"/>
      <c r="CC1881" s="43"/>
      <c r="CD1881" s="43"/>
      <c r="CE1881" s="43"/>
      <c r="CF1881" s="43"/>
      <c r="CG1881" s="43"/>
    </row>
    <row r="1882" spans="10:85" x14ac:dyDescent="0.2"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43"/>
      <c r="BG1882" s="43"/>
      <c r="BH1882" s="43"/>
      <c r="BI1882" s="43"/>
      <c r="BJ1882" s="43"/>
      <c r="BK1882" s="43"/>
      <c r="BL1882" s="43"/>
      <c r="BM1882" s="43"/>
      <c r="BN1882" s="43"/>
      <c r="BO1882" s="43"/>
      <c r="BP1882" s="43"/>
      <c r="BQ1882" s="43"/>
      <c r="BR1882" s="43"/>
      <c r="BS1882" s="43"/>
      <c r="BT1882" s="43"/>
      <c r="BU1882" s="43"/>
      <c r="BV1882" s="43"/>
      <c r="BW1882" s="43"/>
      <c r="BX1882" s="43"/>
      <c r="BY1882" s="43"/>
      <c r="BZ1882" s="43"/>
      <c r="CA1882" s="43"/>
      <c r="CB1882" s="43"/>
      <c r="CC1882" s="43"/>
      <c r="CD1882" s="43"/>
      <c r="CE1882" s="43"/>
      <c r="CF1882" s="43"/>
      <c r="CG1882" s="43"/>
    </row>
    <row r="1883" spans="10:85" x14ac:dyDescent="0.2"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43"/>
      <c r="BG1883" s="43"/>
      <c r="BH1883" s="43"/>
      <c r="BI1883" s="43"/>
      <c r="BJ1883" s="43"/>
      <c r="BK1883" s="43"/>
      <c r="BL1883" s="43"/>
      <c r="BM1883" s="43"/>
      <c r="BN1883" s="43"/>
      <c r="BO1883" s="43"/>
      <c r="BP1883" s="43"/>
      <c r="BQ1883" s="43"/>
      <c r="BR1883" s="43"/>
      <c r="BS1883" s="43"/>
      <c r="BT1883" s="43"/>
      <c r="BU1883" s="43"/>
      <c r="BV1883" s="43"/>
      <c r="BW1883" s="43"/>
      <c r="BX1883" s="43"/>
      <c r="BY1883" s="43"/>
      <c r="BZ1883" s="43"/>
      <c r="CA1883" s="43"/>
      <c r="CB1883" s="43"/>
      <c r="CC1883" s="43"/>
      <c r="CD1883" s="43"/>
      <c r="CE1883" s="43"/>
      <c r="CF1883" s="43"/>
      <c r="CG1883" s="43"/>
    </row>
    <row r="1884" spans="10:85" x14ac:dyDescent="0.2"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43"/>
      <c r="BG1884" s="43"/>
      <c r="BH1884" s="43"/>
      <c r="BI1884" s="43"/>
      <c r="BJ1884" s="43"/>
      <c r="BK1884" s="43"/>
      <c r="BL1884" s="43"/>
      <c r="BM1884" s="43"/>
      <c r="BN1884" s="43"/>
      <c r="BO1884" s="43"/>
      <c r="BP1884" s="43"/>
      <c r="BQ1884" s="43"/>
      <c r="BR1884" s="43"/>
      <c r="BS1884" s="43"/>
      <c r="BT1884" s="43"/>
      <c r="BU1884" s="43"/>
      <c r="BV1884" s="43"/>
      <c r="BW1884" s="43"/>
      <c r="BX1884" s="43"/>
      <c r="BY1884" s="43"/>
      <c r="BZ1884" s="43"/>
      <c r="CA1884" s="43"/>
      <c r="CB1884" s="43"/>
      <c r="CC1884" s="43"/>
      <c r="CD1884" s="43"/>
      <c r="CE1884" s="43"/>
      <c r="CF1884" s="43"/>
      <c r="CG1884" s="43"/>
    </row>
    <row r="1885" spans="10:85" x14ac:dyDescent="0.2"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43"/>
      <c r="BG1885" s="43"/>
      <c r="BH1885" s="43"/>
      <c r="BI1885" s="43"/>
      <c r="BJ1885" s="43"/>
      <c r="BK1885" s="43"/>
      <c r="BL1885" s="43"/>
      <c r="BM1885" s="43"/>
      <c r="BN1885" s="43"/>
      <c r="BO1885" s="43"/>
      <c r="BP1885" s="43"/>
      <c r="BQ1885" s="43"/>
      <c r="BR1885" s="43"/>
      <c r="BS1885" s="43"/>
      <c r="BT1885" s="43"/>
      <c r="BU1885" s="43"/>
      <c r="BV1885" s="43"/>
      <c r="BW1885" s="43"/>
      <c r="BX1885" s="43"/>
      <c r="BY1885" s="43"/>
      <c r="BZ1885" s="43"/>
      <c r="CA1885" s="43"/>
      <c r="CB1885" s="43"/>
      <c r="CC1885" s="43"/>
      <c r="CD1885" s="43"/>
      <c r="CE1885" s="43"/>
      <c r="CF1885" s="43"/>
      <c r="CG1885" s="43"/>
    </row>
    <row r="1886" spans="10:85" x14ac:dyDescent="0.2"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43"/>
      <c r="BG1886" s="43"/>
      <c r="BH1886" s="43"/>
      <c r="BI1886" s="43"/>
      <c r="BJ1886" s="43"/>
      <c r="BK1886" s="43"/>
      <c r="BL1886" s="43"/>
      <c r="BM1886" s="43"/>
      <c r="BN1886" s="43"/>
      <c r="BO1886" s="43"/>
      <c r="BP1886" s="43"/>
      <c r="BQ1886" s="43"/>
      <c r="BR1886" s="43"/>
      <c r="BS1886" s="43"/>
      <c r="BT1886" s="43"/>
      <c r="BU1886" s="43"/>
      <c r="BV1886" s="43"/>
      <c r="BW1886" s="43"/>
      <c r="BX1886" s="43"/>
      <c r="BY1886" s="43"/>
      <c r="BZ1886" s="43"/>
      <c r="CA1886" s="43"/>
      <c r="CB1886" s="43"/>
      <c r="CC1886" s="43"/>
      <c r="CD1886" s="43"/>
      <c r="CE1886" s="43"/>
      <c r="CF1886" s="43"/>
      <c r="CG1886" s="43"/>
    </row>
    <row r="1887" spans="10:85" x14ac:dyDescent="0.2"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43"/>
      <c r="BG1887" s="43"/>
      <c r="BH1887" s="43"/>
      <c r="BI1887" s="43"/>
      <c r="BJ1887" s="43"/>
      <c r="BK1887" s="43"/>
      <c r="BL1887" s="43"/>
      <c r="BM1887" s="43"/>
      <c r="BN1887" s="43"/>
      <c r="BO1887" s="43"/>
      <c r="BP1887" s="43"/>
      <c r="BQ1887" s="43"/>
      <c r="BR1887" s="43"/>
      <c r="BS1887" s="43"/>
      <c r="BT1887" s="43"/>
      <c r="BU1887" s="43"/>
      <c r="BV1887" s="43"/>
      <c r="BW1887" s="43"/>
      <c r="BX1887" s="43"/>
      <c r="BY1887" s="43"/>
      <c r="BZ1887" s="43"/>
      <c r="CA1887" s="43"/>
      <c r="CB1887" s="43"/>
      <c r="CC1887" s="43"/>
      <c r="CD1887" s="43"/>
      <c r="CE1887" s="43"/>
      <c r="CF1887" s="43"/>
      <c r="CG1887" s="43"/>
    </row>
    <row r="1888" spans="10:85" x14ac:dyDescent="0.2"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43"/>
      <c r="BG1888" s="43"/>
      <c r="BH1888" s="43"/>
      <c r="BI1888" s="43"/>
      <c r="BJ1888" s="43"/>
      <c r="BK1888" s="43"/>
      <c r="BL1888" s="43"/>
      <c r="BM1888" s="43"/>
      <c r="BN1888" s="43"/>
      <c r="BO1888" s="43"/>
      <c r="BP1888" s="43"/>
      <c r="BQ1888" s="43"/>
      <c r="BR1888" s="43"/>
      <c r="BS1888" s="43"/>
      <c r="BT1888" s="43"/>
      <c r="BU1888" s="43"/>
      <c r="BV1888" s="43"/>
      <c r="BW1888" s="43"/>
      <c r="BX1888" s="43"/>
      <c r="BY1888" s="43"/>
      <c r="BZ1888" s="43"/>
      <c r="CA1888" s="43"/>
      <c r="CB1888" s="43"/>
      <c r="CC1888" s="43"/>
      <c r="CD1888" s="43"/>
      <c r="CE1888" s="43"/>
      <c r="CF1888" s="43"/>
      <c r="CG1888" s="43"/>
    </row>
    <row r="1889" spans="10:85" x14ac:dyDescent="0.2"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43"/>
      <c r="BG1889" s="43"/>
      <c r="BH1889" s="43"/>
      <c r="BI1889" s="43"/>
      <c r="BJ1889" s="43"/>
      <c r="BK1889" s="43"/>
      <c r="BL1889" s="43"/>
      <c r="BM1889" s="43"/>
      <c r="BN1889" s="43"/>
      <c r="BO1889" s="43"/>
      <c r="BP1889" s="43"/>
      <c r="BQ1889" s="43"/>
      <c r="BR1889" s="43"/>
      <c r="BS1889" s="43"/>
      <c r="BT1889" s="43"/>
      <c r="BU1889" s="43"/>
      <c r="BV1889" s="43"/>
      <c r="BW1889" s="43"/>
      <c r="BX1889" s="43"/>
      <c r="BY1889" s="43"/>
      <c r="BZ1889" s="43"/>
      <c r="CA1889" s="43"/>
      <c r="CB1889" s="43"/>
      <c r="CC1889" s="43"/>
      <c r="CD1889" s="43"/>
      <c r="CE1889" s="43"/>
      <c r="CF1889" s="43"/>
      <c r="CG1889" s="43"/>
    </row>
    <row r="1890" spans="10:85" x14ac:dyDescent="0.2"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43"/>
      <c r="BG1890" s="43"/>
      <c r="BH1890" s="43"/>
      <c r="BI1890" s="43"/>
      <c r="BJ1890" s="43"/>
      <c r="BK1890" s="43"/>
      <c r="BL1890" s="43"/>
      <c r="BM1890" s="43"/>
      <c r="BN1890" s="43"/>
      <c r="BO1890" s="43"/>
      <c r="BP1890" s="43"/>
      <c r="BQ1890" s="43"/>
      <c r="BR1890" s="43"/>
      <c r="BS1890" s="43"/>
      <c r="BT1890" s="43"/>
      <c r="BU1890" s="43"/>
      <c r="BV1890" s="43"/>
      <c r="BW1890" s="43"/>
      <c r="BX1890" s="43"/>
      <c r="BY1890" s="43"/>
      <c r="BZ1890" s="43"/>
      <c r="CA1890" s="43"/>
      <c r="CB1890" s="43"/>
      <c r="CC1890" s="43"/>
      <c r="CD1890" s="43"/>
      <c r="CE1890" s="43"/>
      <c r="CF1890" s="43"/>
      <c r="CG1890" s="43"/>
    </row>
    <row r="1891" spans="10:85" x14ac:dyDescent="0.2"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43"/>
      <c r="BG1891" s="43"/>
      <c r="BH1891" s="43"/>
      <c r="BI1891" s="43"/>
      <c r="BJ1891" s="43"/>
      <c r="BK1891" s="43"/>
      <c r="BL1891" s="43"/>
      <c r="BM1891" s="43"/>
      <c r="BN1891" s="43"/>
      <c r="BO1891" s="43"/>
      <c r="BP1891" s="43"/>
      <c r="BQ1891" s="43"/>
      <c r="BR1891" s="43"/>
      <c r="BS1891" s="43"/>
      <c r="BT1891" s="43"/>
      <c r="BU1891" s="43"/>
      <c r="BV1891" s="43"/>
      <c r="BW1891" s="43"/>
      <c r="BX1891" s="43"/>
      <c r="BY1891" s="43"/>
      <c r="BZ1891" s="43"/>
      <c r="CA1891" s="43"/>
      <c r="CB1891" s="43"/>
      <c r="CC1891" s="43"/>
      <c r="CD1891" s="43"/>
      <c r="CE1891" s="43"/>
      <c r="CF1891" s="43"/>
      <c r="CG1891" s="43"/>
    </row>
    <row r="1892" spans="10:85" x14ac:dyDescent="0.2"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43"/>
      <c r="BG1892" s="43"/>
      <c r="BH1892" s="43"/>
      <c r="BI1892" s="43"/>
      <c r="BJ1892" s="43"/>
      <c r="BK1892" s="43"/>
      <c r="BL1892" s="43"/>
      <c r="BM1892" s="43"/>
      <c r="BN1892" s="43"/>
      <c r="BO1892" s="43"/>
      <c r="BP1892" s="43"/>
      <c r="BQ1892" s="43"/>
      <c r="BR1892" s="43"/>
      <c r="BS1892" s="43"/>
      <c r="BT1892" s="43"/>
      <c r="BU1892" s="43"/>
      <c r="BV1892" s="43"/>
      <c r="BW1892" s="43"/>
      <c r="BX1892" s="43"/>
      <c r="BY1892" s="43"/>
      <c r="BZ1892" s="43"/>
      <c r="CA1892" s="43"/>
      <c r="CB1892" s="43"/>
      <c r="CC1892" s="43"/>
      <c r="CD1892" s="43"/>
      <c r="CE1892" s="43"/>
      <c r="CF1892" s="43"/>
      <c r="CG1892" s="43"/>
    </row>
    <row r="1893" spans="10:85" x14ac:dyDescent="0.2"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43"/>
      <c r="BG1893" s="43"/>
      <c r="BH1893" s="43"/>
      <c r="BI1893" s="43"/>
      <c r="BJ1893" s="43"/>
      <c r="BK1893" s="43"/>
      <c r="BL1893" s="43"/>
      <c r="BM1893" s="43"/>
      <c r="BN1893" s="43"/>
      <c r="BO1893" s="43"/>
      <c r="BP1893" s="43"/>
      <c r="BQ1893" s="43"/>
      <c r="BR1893" s="43"/>
      <c r="BS1893" s="43"/>
      <c r="BT1893" s="43"/>
      <c r="BU1893" s="43"/>
      <c r="BV1893" s="43"/>
      <c r="BW1893" s="43"/>
      <c r="BX1893" s="43"/>
      <c r="BY1893" s="43"/>
      <c r="BZ1893" s="43"/>
      <c r="CA1893" s="43"/>
      <c r="CB1893" s="43"/>
      <c r="CC1893" s="43"/>
      <c r="CD1893" s="43"/>
      <c r="CE1893" s="43"/>
      <c r="CF1893" s="43"/>
      <c r="CG1893" s="43"/>
    </row>
    <row r="1894" spans="10:85" x14ac:dyDescent="0.2"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43"/>
      <c r="BG1894" s="43"/>
      <c r="BH1894" s="43"/>
      <c r="BI1894" s="43"/>
      <c r="BJ1894" s="43"/>
      <c r="BK1894" s="43"/>
      <c r="BL1894" s="43"/>
      <c r="BM1894" s="43"/>
      <c r="BN1894" s="43"/>
      <c r="BO1894" s="43"/>
      <c r="BP1894" s="43"/>
      <c r="BQ1894" s="43"/>
      <c r="BR1894" s="43"/>
      <c r="BS1894" s="43"/>
      <c r="BT1894" s="43"/>
      <c r="BU1894" s="43"/>
      <c r="BV1894" s="43"/>
      <c r="BW1894" s="43"/>
      <c r="BX1894" s="43"/>
      <c r="BY1894" s="43"/>
      <c r="BZ1894" s="43"/>
      <c r="CA1894" s="43"/>
      <c r="CB1894" s="43"/>
      <c r="CC1894" s="43"/>
      <c r="CD1894" s="43"/>
      <c r="CE1894" s="43"/>
      <c r="CF1894" s="43"/>
      <c r="CG1894" s="43"/>
    </row>
    <row r="1895" spans="10:85" x14ac:dyDescent="0.2"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43"/>
      <c r="BG1895" s="43"/>
      <c r="BH1895" s="43"/>
      <c r="BI1895" s="43"/>
      <c r="BJ1895" s="43"/>
      <c r="BK1895" s="43"/>
      <c r="BL1895" s="43"/>
      <c r="BM1895" s="43"/>
      <c r="BN1895" s="43"/>
      <c r="BO1895" s="43"/>
      <c r="BP1895" s="43"/>
      <c r="BQ1895" s="43"/>
      <c r="BR1895" s="43"/>
      <c r="BS1895" s="43"/>
      <c r="BT1895" s="43"/>
      <c r="BU1895" s="43"/>
      <c r="BV1895" s="43"/>
      <c r="BW1895" s="43"/>
      <c r="BX1895" s="43"/>
      <c r="BY1895" s="43"/>
      <c r="BZ1895" s="43"/>
      <c r="CA1895" s="43"/>
      <c r="CB1895" s="43"/>
      <c r="CC1895" s="43"/>
      <c r="CD1895" s="43"/>
      <c r="CE1895" s="43"/>
      <c r="CF1895" s="43"/>
      <c r="CG1895" s="43"/>
    </row>
    <row r="1896" spans="10:85" x14ac:dyDescent="0.2"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43"/>
      <c r="BG1896" s="43"/>
      <c r="BH1896" s="43"/>
      <c r="BI1896" s="43"/>
      <c r="BJ1896" s="43"/>
      <c r="BK1896" s="43"/>
      <c r="BL1896" s="43"/>
      <c r="BM1896" s="43"/>
      <c r="BN1896" s="43"/>
      <c r="BO1896" s="43"/>
      <c r="BP1896" s="43"/>
      <c r="BQ1896" s="43"/>
      <c r="BR1896" s="43"/>
      <c r="BS1896" s="43"/>
      <c r="BT1896" s="43"/>
      <c r="BU1896" s="43"/>
      <c r="BV1896" s="43"/>
      <c r="BW1896" s="43"/>
      <c r="BX1896" s="43"/>
      <c r="BY1896" s="43"/>
      <c r="BZ1896" s="43"/>
      <c r="CA1896" s="43"/>
      <c r="CB1896" s="43"/>
      <c r="CC1896" s="43"/>
      <c r="CD1896" s="43"/>
      <c r="CE1896" s="43"/>
      <c r="CF1896" s="43"/>
      <c r="CG1896" s="43"/>
    </row>
    <row r="1897" spans="10:85" x14ac:dyDescent="0.2"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43"/>
      <c r="BG1897" s="43"/>
      <c r="BH1897" s="43"/>
      <c r="BI1897" s="43"/>
      <c r="BJ1897" s="43"/>
      <c r="BK1897" s="43"/>
      <c r="BL1897" s="43"/>
      <c r="BM1897" s="43"/>
      <c r="BN1897" s="43"/>
      <c r="BO1897" s="43"/>
      <c r="BP1897" s="43"/>
      <c r="BQ1897" s="43"/>
      <c r="BR1897" s="43"/>
      <c r="BS1897" s="43"/>
      <c r="BT1897" s="43"/>
      <c r="BU1897" s="43"/>
      <c r="BV1897" s="43"/>
      <c r="BW1897" s="43"/>
      <c r="BX1897" s="43"/>
      <c r="BY1897" s="43"/>
      <c r="BZ1897" s="43"/>
      <c r="CA1897" s="43"/>
      <c r="CB1897" s="43"/>
      <c r="CC1897" s="43"/>
      <c r="CD1897" s="43"/>
      <c r="CE1897" s="43"/>
      <c r="CF1897" s="43"/>
      <c r="CG1897" s="43"/>
    </row>
    <row r="1898" spans="10:85" x14ac:dyDescent="0.2"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43"/>
      <c r="BG1898" s="43"/>
      <c r="BH1898" s="43"/>
      <c r="BI1898" s="43"/>
      <c r="BJ1898" s="43"/>
      <c r="BK1898" s="43"/>
      <c r="BL1898" s="43"/>
      <c r="BM1898" s="43"/>
      <c r="BN1898" s="43"/>
      <c r="BO1898" s="43"/>
      <c r="BP1898" s="43"/>
      <c r="BQ1898" s="43"/>
      <c r="BR1898" s="43"/>
      <c r="BS1898" s="43"/>
      <c r="BT1898" s="43"/>
      <c r="BU1898" s="43"/>
      <c r="BV1898" s="43"/>
      <c r="BW1898" s="43"/>
      <c r="BX1898" s="43"/>
      <c r="BY1898" s="43"/>
      <c r="BZ1898" s="43"/>
      <c r="CA1898" s="43"/>
      <c r="CB1898" s="43"/>
      <c r="CC1898" s="43"/>
      <c r="CD1898" s="43"/>
      <c r="CE1898" s="43"/>
      <c r="CF1898" s="43"/>
      <c r="CG1898" s="43"/>
    </row>
    <row r="1899" spans="10:85" x14ac:dyDescent="0.2"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43"/>
      <c r="BG1899" s="43"/>
      <c r="BH1899" s="43"/>
      <c r="BI1899" s="43"/>
      <c r="BJ1899" s="43"/>
      <c r="BK1899" s="43"/>
      <c r="BL1899" s="43"/>
      <c r="BM1899" s="43"/>
      <c r="BN1899" s="43"/>
      <c r="BO1899" s="43"/>
      <c r="BP1899" s="43"/>
      <c r="BQ1899" s="43"/>
      <c r="BR1899" s="43"/>
      <c r="BS1899" s="43"/>
      <c r="BT1899" s="43"/>
      <c r="BU1899" s="43"/>
      <c r="BV1899" s="43"/>
      <c r="BW1899" s="43"/>
      <c r="BX1899" s="43"/>
      <c r="BY1899" s="43"/>
      <c r="BZ1899" s="43"/>
      <c r="CA1899" s="43"/>
      <c r="CB1899" s="43"/>
      <c r="CC1899" s="43"/>
      <c r="CD1899" s="43"/>
      <c r="CE1899" s="43"/>
      <c r="CF1899" s="43"/>
      <c r="CG1899" s="43"/>
    </row>
    <row r="1900" spans="10:85" x14ac:dyDescent="0.2"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43"/>
      <c r="BG1900" s="43"/>
      <c r="BH1900" s="43"/>
      <c r="BI1900" s="43"/>
      <c r="BJ1900" s="43"/>
      <c r="BK1900" s="43"/>
      <c r="BL1900" s="43"/>
      <c r="BM1900" s="43"/>
      <c r="BN1900" s="43"/>
      <c r="BO1900" s="43"/>
      <c r="BP1900" s="43"/>
      <c r="BQ1900" s="43"/>
      <c r="BR1900" s="43"/>
      <c r="BS1900" s="43"/>
      <c r="BT1900" s="43"/>
      <c r="BU1900" s="43"/>
      <c r="BV1900" s="43"/>
      <c r="BW1900" s="43"/>
      <c r="BX1900" s="43"/>
      <c r="BY1900" s="43"/>
      <c r="BZ1900" s="43"/>
      <c r="CA1900" s="43"/>
      <c r="CB1900" s="43"/>
      <c r="CC1900" s="43"/>
      <c r="CD1900" s="43"/>
      <c r="CE1900" s="43"/>
      <c r="CF1900" s="43"/>
      <c r="CG1900" s="43"/>
    </row>
    <row r="1901" spans="10:85" x14ac:dyDescent="0.2"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43"/>
      <c r="BG1901" s="43"/>
      <c r="BH1901" s="43"/>
      <c r="BI1901" s="43"/>
      <c r="BJ1901" s="43"/>
      <c r="BK1901" s="43"/>
      <c r="BL1901" s="43"/>
      <c r="BM1901" s="43"/>
      <c r="BN1901" s="43"/>
      <c r="BO1901" s="43"/>
      <c r="BP1901" s="43"/>
      <c r="BQ1901" s="43"/>
      <c r="BR1901" s="43"/>
      <c r="BS1901" s="43"/>
      <c r="BT1901" s="43"/>
      <c r="BU1901" s="43"/>
      <c r="BV1901" s="43"/>
      <c r="BW1901" s="43"/>
      <c r="BX1901" s="43"/>
      <c r="BY1901" s="43"/>
      <c r="BZ1901" s="43"/>
      <c r="CA1901" s="43"/>
      <c r="CB1901" s="43"/>
      <c r="CC1901" s="43"/>
      <c r="CD1901" s="43"/>
      <c r="CE1901" s="43"/>
      <c r="CF1901" s="43"/>
      <c r="CG1901" s="43"/>
    </row>
    <row r="1902" spans="10:85" x14ac:dyDescent="0.2"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43"/>
      <c r="BG1902" s="43"/>
      <c r="BH1902" s="43"/>
      <c r="BI1902" s="43"/>
      <c r="BJ1902" s="43"/>
      <c r="BK1902" s="43"/>
      <c r="BL1902" s="43"/>
      <c r="BM1902" s="43"/>
      <c r="BN1902" s="43"/>
      <c r="BO1902" s="43"/>
      <c r="BP1902" s="43"/>
      <c r="BQ1902" s="43"/>
      <c r="BR1902" s="43"/>
      <c r="BS1902" s="43"/>
      <c r="BT1902" s="43"/>
      <c r="BU1902" s="43"/>
      <c r="BV1902" s="43"/>
      <c r="BW1902" s="43"/>
      <c r="BX1902" s="43"/>
      <c r="BY1902" s="43"/>
      <c r="BZ1902" s="43"/>
      <c r="CA1902" s="43"/>
      <c r="CB1902" s="43"/>
      <c r="CC1902" s="43"/>
      <c r="CD1902" s="43"/>
      <c r="CE1902" s="43"/>
      <c r="CF1902" s="43"/>
      <c r="CG1902" s="43"/>
    </row>
    <row r="1903" spans="10:85" x14ac:dyDescent="0.2"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43"/>
      <c r="BG1903" s="43"/>
      <c r="BH1903" s="43"/>
      <c r="BI1903" s="43"/>
      <c r="BJ1903" s="43"/>
      <c r="BK1903" s="43"/>
      <c r="BL1903" s="43"/>
      <c r="BM1903" s="43"/>
      <c r="BN1903" s="43"/>
      <c r="BO1903" s="43"/>
      <c r="BP1903" s="43"/>
      <c r="BQ1903" s="43"/>
      <c r="BR1903" s="43"/>
      <c r="BS1903" s="43"/>
      <c r="BT1903" s="43"/>
      <c r="BU1903" s="43"/>
      <c r="BV1903" s="43"/>
      <c r="BW1903" s="43"/>
      <c r="BX1903" s="43"/>
      <c r="BY1903" s="43"/>
      <c r="BZ1903" s="43"/>
      <c r="CA1903" s="43"/>
      <c r="CB1903" s="43"/>
      <c r="CC1903" s="43"/>
      <c r="CD1903" s="43"/>
      <c r="CE1903" s="43"/>
      <c r="CF1903" s="43"/>
      <c r="CG1903" s="43"/>
    </row>
    <row r="1904" spans="10:85" x14ac:dyDescent="0.2"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43"/>
      <c r="BG1904" s="43"/>
      <c r="BH1904" s="43"/>
      <c r="BI1904" s="43"/>
      <c r="BJ1904" s="43"/>
      <c r="BK1904" s="43"/>
      <c r="BL1904" s="43"/>
      <c r="BM1904" s="43"/>
      <c r="BN1904" s="43"/>
      <c r="BO1904" s="43"/>
      <c r="BP1904" s="43"/>
      <c r="BQ1904" s="43"/>
      <c r="BR1904" s="43"/>
      <c r="BS1904" s="43"/>
      <c r="BT1904" s="43"/>
      <c r="BU1904" s="43"/>
      <c r="BV1904" s="43"/>
      <c r="BW1904" s="43"/>
      <c r="BX1904" s="43"/>
      <c r="BY1904" s="43"/>
      <c r="BZ1904" s="43"/>
      <c r="CA1904" s="43"/>
      <c r="CB1904" s="43"/>
      <c r="CC1904" s="43"/>
      <c r="CD1904" s="43"/>
      <c r="CE1904" s="43"/>
      <c r="CF1904" s="43"/>
      <c r="CG1904" s="43"/>
    </row>
    <row r="1905" spans="10:85" x14ac:dyDescent="0.2"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43"/>
      <c r="BG1905" s="43"/>
      <c r="BH1905" s="43"/>
      <c r="BI1905" s="43"/>
      <c r="BJ1905" s="43"/>
      <c r="BK1905" s="43"/>
      <c r="BL1905" s="43"/>
      <c r="BM1905" s="43"/>
      <c r="BN1905" s="43"/>
      <c r="BO1905" s="43"/>
      <c r="BP1905" s="43"/>
      <c r="BQ1905" s="43"/>
      <c r="BR1905" s="43"/>
      <c r="BS1905" s="43"/>
      <c r="BT1905" s="43"/>
      <c r="BU1905" s="43"/>
      <c r="BV1905" s="43"/>
      <c r="BW1905" s="43"/>
      <c r="BX1905" s="43"/>
      <c r="BY1905" s="43"/>
      <c r="BZ1905" s="43"/>
      <c r="CA1905" s="43"/>
      <c r="CB1905" s="43"/>
      <c r="CC1905" s="43"/>
      <c r="CD1905" s="43"/>
      <c r="CE1905" s="43"/>
      <c r="CF1905" s="43"/>
      <c r="CG1905" s="43"/>
    </row>
    <row r="1906" spans="10:85" x14ac:dyDescent="0.2"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43"/>
      <c r="BG1906" s="43"/>
      <c r="BH1906" s="43"/>
      <c r="BI1906" s="43"/>
      <c r="BJ1906" s="43"/>
      <c r="BK1906" s="43"/>
      <c r="BL1906" s="43"/>
      <c r="BM1906" s="43"/>
      <c r="BN1906" s="43"/>
      <c r="BO1906" s="43"/>
      <c r="BP1906" s="43"/>
      <c r="BQ1906" s="43"/>
      <c r="BR1906" s="43"/>
      <c r="BS1906" s="43"/>
      <c r="BT1906" s="43"/>
      <c r="BU1906" s="43"/>
      <c r="BV1906" s="43"/>
      <c r="BW1906" s="43"/>
      <c r="BX1906" s="43"/>
      <c r="BY1906" s="43"/>
      <c r="BZ1906" s="43"/>
      <c r="CA1906" s="43"/>
      <c r="CB1906" s="43"/>
      <c r="CC1906" s="43"/>
      <c r="CD1906" s="43"/>
      <c r="CE1906" s="43"/>
      <c r="CF1906" s="43"/>
      <c r="CG1906" s="43"/>
    </row>
    <row r="1907" spans="10:85" x14ac:dyDescent="0.2"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43"/>
      <c r="BG1907" s="43"/>
      <c r="BH1907" s="43"/>
      <c r="BI1907" s="43"/>
      <c r="BJ1907" s="43"/>
      <c r="BK1907" s="43"/>
      <c r="BL1907" s="43"/>
      <c r="BM1907" s="43"/>
      <c r="BN1907" s="43"/>
      <c r="BO1907" s="43"/>
      <c r="BP1907" s="43"/>
      <c r="BQ1907" s="43"/>
      <c r="BR1907" s="43"/>
      <c r="BS1907" s="43"/>
      <c r="BT1907" s="43"/>
      <c r="BU1907" s="43"/>
      <c r="BV1907" s="43"/>
      <c r="BW1907" s="43"/>
      <c r="BX1907" s="43"/>
      <c r="BY1907" s="43"/>
      <c r="BZ1907" s="43"/>
      <c r="CA1907" s="43"/>
      <c r="CB1907" s="43"/>
      <c r="CC1907" s="43"/>
      <c r="CD1907" s="43"/>
      <c r="CE1907" s="43"/>
      <c r="CF1907" s="43"/>
      <c r="CG1907" s="43"/>
    </row>
    <row r="1908" spans="10:85" x14ac:dyDescent="0.2"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43"/>
      <c r="BG1908" s="43"/>
      <c r="BH1908" s="43"/>
      <c r="BI1908" s="43"/>
      <c r="BJ1908" s="43"/>
      <c r="BK1908" s="43"/>
      <c r="BL1908" s="43"/>
      <c r="BM1908" s="43"/>
      <c r="BN1908" s="43"/>
      <c r="BO1908" s="43"/>
      <c r="BP1908" s="43"/>
      <c r="BQ1908" s="43"/>
      <c r="BR1908" s="43"/>
      <c r="BS1908" s="43"/>
      <c r="BT1908" s="43"/>
      <c r="BU1908" s="43"/>
      <c r="BV1908" s="43"/>
      <c r="BW1908" s="43"/>
      <c r="BX1908" s="43"/>
      <c r="BY1908" s="43"/>
      <c r="BZ1908" s="43"/>
      <c r="CA1908" s="43"/>
      <c r="CB1908" s="43"/>
      <c r="CC1908" s="43"/>
      <c r="CD1908" s="43"/>
      <c r="CE1908" s="43"/>
      <c r="CF1908" s="43"/>
      <c r="CG1908" s="43"/>
    </row>
    <row r="1909" spans="10:85" x14ac:dyDescent="0.2"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43"/>
      <c r="BG1909" s="43"/>
      <c r="BH1909" s="43"/>
      <c r="BI1909" s="43"/>
      <c r="BJ1909" s="43"/>
      <c r="BK1909" s="43"/>
      <c r="BL1909" s="43"/>
      <c r="BM1909" s="43"/>
      <c r="BN1909" s="43"/>
      <c r="BO1909" s="43"/>
      <c r="BP1909" s="43"/>
      <c r="BQ1909" s="43"/>
      <c r="BR1909" s="43"/>
      <c r="BS1909" s="43"/>
      <c r="BT1909" s="43"/>
      <c r="BU1909" s="43"/>
      <c r="BV1909" s="43"/>
      <c r="BW1909" s="43"/>
      <c r="BX1909" s="43"/>
      <c r="BY1909" s="43"/>
      <c r="BZ1909" s="43"/>
      <c r="CA1909" s="43"/>
      <c r="CB1909" s="43"/>
      <c r="CC1909" s="43"/>
      <c r="CD1909" s="43"/>
      <c r="CE1909" s="43"/>
      <c r="CF1909" s="43"/>
      <c r="CG1909" s="43"/>
    </row>
    <row r="1910" spans="10:85" x14ac:dyDescent="0.2"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43"/>
      <c r="BG1910" s="43"/>
      <c r="BH1910" s="43"/>
      <c r="BI1910" s="43"/>
      <c r="BJ1910" s="43"/>
      <c r="BK1910" s="43"/>
      <c r="BL1910" s="43"/>
      <c r="BM1910" s="43"/>
      <c r="BN1910" s="43"/>
      <c r="BO1910" s="43"/>
      <c r="BP1910" s="43"/>
      <c r="BQ1910" s="43"/>
      <c r="BR1910" s="43"/>
      <c r="BS1910" s="43"/>
      <c r="BT1910" s="43"/>
      <c r="BU1910" s="43"/>
      <c r="BV1910" s="43"/>
      <c r="BW1910" s="43"/>
      <c r="BX1910" s="43"/>
      <c r="BY1910" s="43"/>
      <c r="BZ1910" s="43"/>
      <c r="CA1910" s="43"/>
      <c r="CB1910" s="43"/>
      <c r="CC1910" s="43"/>
      <c r="CD1910" s="43"/>
      <c r="CE1910" s="43"/>
      <c r="CF1910" s="43"/>
      <c r="CG1910" s="43"/>
    </row>
    <row r="1911" spans="10:85" x14ac:dyDescent="0.2"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43"/>
      <c r="BG1911" s="43"/>
      <c r="BH1911" s="43"/>
      <c r="BI1911" s="43"/>
      <c r="BJ1911" s="43"/>
      <c r="BK1911" s="43"/>
      <c r="BL1911" s="43"/>
      <c r="BM1911" s="43"/>
      <c r="BN1911" s="43"/>
      <c r="BO1911" s="43"/>
      <c r="BP1911" s="43"/>
      <c r="BQ1911" s="43"/>
      <c r="BR1911" s="43"/>
      <c r="BS1911" s="43"/>
      <c r="BT1911" s="43"/>
      <c r="BU1911" s="43"/>
      <c r="BV1911" s="43"/>
      <c r="BW1911" s="43"/>
      <c r="BX1911" s="43"/>
      <c r="BY1911" s="43"/>
      <c r="BZ1911" s="43"/>
      <c r="CA1911" s="43"/>
      <c r="CB1911" s="43"/>
      <c r="CC1911" s="43"/>
      <c r="CD1911" s="43"/>
      <c r="CE1911" s="43"/>
      <c r="CF1911" s="43"/>
      <c r="CG1911" s="43"/>
    </row>
    <row r="1912" spans="10:85" x14ac:dyDescent="0.2"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43"/>
      <c r="BG1912" s="43"/>
      <c r="BH1912" s="43"/>
      <c r="BI1912" s="43"/>
      <c r="BJ1912" s="43"/>
      <c r="BK1912" s="43"/>
      <c r="BL1912" s="43"/>
      <c r="BM1912" s="43"/>
      <c r="BN1912" s="43"/>
      <c r="BO1912" s="43"/>
      <c r="BP1912" s="43"/>
      <c r="BQ1912" s="43"/>
      <c r="BR1912" s="43"/>
      <c r="BS1912" s="43"/>
      <c r="BT1912" s="43"/>
      <c r="BU1912" s="43"/>
      <c r="BV1912" s="43"/>
      <c r="BW1912" s="43"/>
      <c r="BX1912" s="43"/>
      <c r="BY1912" s="43"/>
      <c r="BZ1912" s="43"/>
      <c r="CA1912" s="43"/>
      <c r="CB1912" s="43"/>
      <c r="CC1912" s="43"/>
      <c r="CD1912" s="43"/>
      <c r="CE1912" s="43"/>
      <c r="CF1912" s="43"/>
      <c r="CG1912" s="43"/>
    </row>
    <row r="1913" spans="10:85" x14ac:dyDescent="0.2"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43"/>
      <c r="BG1913" s="43"/>
      <c r="BH1913" s="43"/>
      <c r="BI1913" s="43"/>
      <c r="BJ1913" s="43"/>
      <c r="BK1913" s="43"/>
      <c r="BL1913" s="43"/>
      <c r="BM1913" s="43"/>
      <c r="BN1913" s="43"/>
      <c r="BO1913" s="43"/>
      <c r="BP1913" s="43"/>
      <c r="BQ1913" s="43"/>
      <c r="BR1913" s="43"/>
      <c r="BS1913" s="43"/>
      <c r="BT1913" s="43"/>
      <c r="BU1913" s="43"/>
      <c r="BV1913" s="43"/>
      <c r="BW1913" s="43"/>
      <c r="BX1913" s="43"/>
      <c r="BY1913" s="43"/>
      <c r="BZ1913" s="43"/>
      <c r="CA1913" s="43"/>
      <c r="CB1913" s="43"/>
      <c r="CC1913" s="43"/>
      <c r="CD1913" s="43"/>
      <c r="CE1913" s="43"/>
      <c r="CF1913" s="43"/>
      <c r="CG1913" s="43"/>
    </row>
    <row r="1914" spans="10:85" x14ac:dyDescent="0.2"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43"/>
      <c r="BG1914" s="43"/>
      <c r="BH1914" s="43"/>
      <c r="BI1914" s="43"/>
      <c r="BJ1914" s="43"/>
      <c r="BK1914" s="43"/>
      <c r="BL1914" s="43"/>
      <c r="BM1914" s="43"/>
      <c r="BN1914" s="43"/>
      <c r="BO1914" s="43"/>
      <c r="BP1914" s="43"/>
      <c r="BQ1914" s="43"/>
      <c r="BR1914" s="43"/>
      <c r="BS1914" s="43"/>
      <c r="BT1914" s="43"/>
      <c r="BU1914" s="43"/>
      <c r="BV1914" s="43"/>
      <c r="BW1914" s="43"/>
      <c r="BX1914" s="43"/>
      <c r="BY1914" s="43"/>
      <c r="BZ1914" s="43"/>
      <c r="CA1914" s="43"/>
      <c r="CB1914" s="43"/>
      <c r="CC1914" s="43"/>
      <c r="CD1914" s="43"/>
      <c r="CE1914" s="43"/>
      <c r="CF1914" s="43"/>
      <c r="CG1914" s="43"/>
    </row>
    <row r="1915" spans="10:85" x14ac:dyDescent="0.2"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43"/>
      <c r="BG1915" s="43"/>
      <c r="BH1915" s="43"/>
      <c r="BI1915" s="43"/>
      <c r="BJ1915" s="43"/>
      <c r="BK1915" s="43"/>
      <c r="BL1915" s="43"/>
      <c r="BM1915" s="43"/>
      <c r="BN1915" s="43"/>
      <c r="BO1915" s="43"/>
      <c r="BP1915" s="43"/>
      <c r="BQ1915" s="43"/>
      <c r="BR1915" s="43"/>
      <c r="BS1915" s="43"/>
      <c r="BT1915" s="43"/>
      <c r="BU1915" s="43"/>
      <c r="BV1915" s="43"/>
      <c r="BW1915" s="43"/>
      <c r="BX1915" s="43"/>
      <c r="BY1915" s="43"/>
      <c r="BZ1915" s="43"/>
      <c r="CA1915" s="43"/>
      <c r="CB1915" s="43"/>
      <c r="CC1915" s="43"/>
      <c r="CD1915" s="43"/>
      <c r="CE1915" s="43"/>
      <c r="CF1915" s="43"/>
      <c r="CG1915" s="43"/>
    </row>
    <row r="1916" spans="10:85" x14ac:dyDescent="0.2"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43"/>
      <c r="BG1916" s="43"/>
      <c r="BH1916" s="43"/>
      <c r="BI1916" s="43"/>
      <c r="BJ1916" s="43"/>
      <c r="BK1916" s="43"/>
      <c r="BL1916" s="43"/>
      <c r="BM1916" s="43"/>
      <c r="BN1916" s="43"/>
      <c r="BO1916" s="43"/>
      <c r="BP1916" s="43"/>
      <c r="BQ1916" s="43"/>
      <c r="BR1916" s="43"/>
      <c r="BS1916" s="43"/>
      <c r="BT1916" s="43"/>
      <c r="BU1916" s="43"/>
      <c r="BV1916" s="43"/>
      <c r="BW1916" s="43"/>
      <c r="BX1916" s="43"/>
      <c r="BY1916" s="43"/>
      <c r="BZ1916" s="43"/>
      <c r="CA1916" s="43"/>
      <c r="CB1916" s="43"/>
      <c r="CC1916" s="43"/>
      <c r="CD1916" s="43"/>
      <c r="CE1916" s="43"/>
      <c r="CF1916" s="43"/>
      <c r="CG1916" s="43"/>
    </row>
    <row r="1917" spans="10:85" x14ac:dyDescent="0.2"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43"/>
      <c r="BG1917" s="43"/>
      <c r="BH1917" s="43"/>
      <c r="BI1917" s="43"/>
      <c r="BJ1917" s="43"/>
      <c r="BK1917" s="43"/>
      <c r="BL1917" s="43"/>
      <c r="BM1917" s="43"/>
      <c r="BN1917" s="43"/>
      <c r="BO1917" s="43"/>
      <c r="BP1917" s="43"/>
      <c r="BQ1917" s="43"/>
      <c r="BR1917" s="43"/>
      <c r="BS1917" s="43"/>
      <c r="BT1917" s="43"/>
      <c r="BU1917" s="43"/>
      <c r="BV1917" s="43"/>
      <c r="BW1917" s="43"/>
      <c r="BX1917" s="43"/>
      <c r="BY1917" s="43"/>
      <c r="BZ1917" s="43"/>
      <c r="CA1917" s="43"/>
      <c r="CB1917" s="43"/>
      <c r="CC1917" s="43"/>
      <c r="CD1917" s="43"/>
      <c r="CE1917" s="43"/>
      <c r="CF1917" s="43"/>
      <c r="CG1917" s="43"/>
    </row>
    <row r="1918" spans="10:85" x14ac:dyDescent="0.2"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43"/>
      <c r="BG1918" s="43"/>
      <c r="BH1918" s="43"/>
      <c r="BI1918" s="43"/>
      <c r="BJ1918" s="43"/>
      <c r="BK1918" s="43"/>
      <c r="BL1918" s="43"/>
      <c r="BM1918" s="43"/>
      <c r="BN1918" s="43"/>
      <c r="BO1918" s="43"/>
      <c r="BP1918" s="43"/>
      <c r="BQ1918" s="43"/>
      <c r="BR1918" s="43"/>
      <c r="BS1918" s="43"/>
      <c r="BT1918" s="43"/>
      <c r="BU1918" s="43"/>
      <c r="BV1918" s="43"/>
      <c r="BW1918" s="43"/>
      <c r="BX1918" s="43"/>
      <c r="BY1918" s="43"/>
      <c r="BZ1918" s="43"/>
      <c r="CA1918" s="43"/>
      <c r="CB1918" s="43"/>
      <c r="CC1918" s="43"/>
      <c r="CD1918" s="43"/>
      <c r="CE1918" s="43"/>
      <c r="CF1918" s="43"/>
      <c r="CG1918" s="43"/>
    </row>
    <row r="1919" spans="10:85" x14ac:dyDescent="0.2"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43"/>
      <c r="BG1919" s="43"/>
      <c r="BH1919" s="43"/>
      <c r="BI1919" s="43"/>
      <c r="BJ1919" s="43"/>
      <c r="BK1919" s="43"/>
      <c r="BL1919" s="43"/>
      <c r="BM1919" s="43"/>
      <c r="BN1919" s="43"/>
      <c r="BO1919" s="43"/>
      <c r="BP1919" s="43"/>
      <c r="BQ1919" s="43"/>
      <c r="BR1919" s="43"/>
      <c r="BS1919" s="43"/>
      <c r="BT1919" s="43"/>
      <c r="BU1919" s="43"/>
      <c r="BV1919" s="43"/>
      <c r="BW1919" s="43"/>
      <c r="BX1919" s="43"/>
      <c r="BY1919" s="43"/>
      <c r="BZ1919" s="43"/>
      <c r="CA1919" s="43"/>
      <c r="CB1919" s="43"/>
      <c r="CC1919" s="43"/>
      <c r="CD1919" s="43"/>
      <c r="CE1919" s="43"/>
      <c r="CF1919" s="43"/>
      <c r="CG1919" s="43"/>
    </row>
    <row r="1920" spans="10:85" x14ac:dyDescent="0.2"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43"/>
      <c r="BG1920" s="43"/>
      <c r="BH1920" s="43"/>
      <c r="BI1920" s="43"/>
      <c r="BJ1920" s="43"/>
      <c r="BK1920" s="43"/>
      <c r="BL1920" s="43"/>
      <c r="BM1920" s="43"/>
      <c r="BN1920" s="43"/>
      <c r="BO1920" s="43"/>
      <c r="BP1920" s="43"/>
      <c r="BQ1920" s="43"/>
      <c r="BR1920" s="43"/>
      <c r="BS1920" s="43"/>
      <c r="BT1920" s="43"/>
      <c r="BU1920" s="43"/>
      <c r="BV1920" s="43"/>
      <c r="BW1920" s="43"/>
      <c r="BX1920" s="43"/>
      <c r="BY1920" s="43"/>
      <c r="BZ1920" s="43"/>
      <c r="CA1920" s="43"/>
      <c r="CB1920" s="43"/>
      <c r="CC1920" s="43"/>
      <c r="CD1920" s="43"/>
      <c r="CE1920" s="43"/>
      <c r="CF1920" s="43"/>
      <c r="CG1920" s="43"/>
    </row>
    <row r="1921" spans="10:85" x14ac:dyDescent="0.2"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43"/>
      <c r="BG1921" s="43"/>
      <c r="BH1921" s="43"/>
      <c r="BI1921" s="43"/>
      <c r="BJ1921" s="43"/>
      <c r="BK1921" s="43"/>
      <c r="BL1921" s="43"/>
      <c r="BM1921" s="43"/>
      <c r="BN1921" s="43"/>
      <c r="BO1921" s="43"/>
      <c r="BP1921" s="43"/>
      <c r="BQ1921" s="43"/>
      <c r="BR1921" s="43"/>
      <c r="BS1921" s="43"/>
      <c r="BT1921" s="43"/>
      <c r="BU1921" s="43"/>
      <c r="BV1921" s="43"/>
      <c r="BW1921" s="43"/>
      <c r="BX1921" s="43"/>
      <c r="BY1921" s="43"/>
      <c r="BZ1921" s="43"/>
      <c r="CA1921" s="43"/>
      <c r="CB1921" s="43"/>
      <c r="CC1921" s="43"/>
      <c r="CD1921" s="43"/>
      <c r="CE1921" s="43"/>
      <c r="CF1921" s="43"/>
      <c r="CG1921" s="43"/>
    </row>
    <row r="1922" spans="10:85" x14ac:dyDescent="0.2"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43"/>
      <c r="BG1922" s="43"/>
      <c r="BH1922" s="43"/>
      <c r="BI1922" s="43"/>
      <c r="BJ1922" s="43"/>
      <c r="BK1922" s="43"/>
      <c r="BL1922" s="43"/>
      <c r="BM1922" s="43"/>
      <c r="BN1922" s="43"/>
      <c r="BO1922" s="43"/>
      <c r="BP1922" s="43"/>
      <c r="BQ1922" s="43"/>
      <c r="BR1922" s="43"/>
      <c r="BS1922" s="43"/>
      <c r="BT1922" s="43"/>
      <c r="BU1922" s="43"/>
      <c r="BV1922" s="43"/>
      <c r="BW1922" s="43"/>
      <c r="BX1922" s="43"/>
      <c r="BY1922" s="43"/>
      <c r="BZ1922" s="43"/>
      <c r="CA1922" s="43"/>
      <c r="CB1922" s="43"/>
      <c r="CC1922" s="43"/>
      <c r="CD1922" s="43"/>
      <c r="CE1922" s="43"/>
      <c r="CF1922" s="43"/>
      <c r="CG1922" s="43"/>
    </row>
    <row r="1923" spans="10:85" x14ac:dyDescent="0.2"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43"/>
      <c r="BG1923" s="43"/>
      <c r="BH1923" s="43"/>
      <c r="BI1923" s="43"/>
      <c r="BJ1923" s="43"/>
      <c r="BK1923" s="43"/>
      <c r="BL1923" s="43"/>
      <c r="BM1923" s="43"/>
      <c r="BN1923" s="43"/>
      <c r="BO1923" s="43"/>
      <c r="BP1923" s="43"/>
      <c r="BQ1923" s="43"/>
      <c r="BR1923" s="43"/>
      <c r="BS1923" s="43"/>
      <c r="BT1923" s="43"/>
      <c r="BU1923" s="43"/>
      <c r="BV1923" s="43"/>
      <c r="BW1923" s="43"/>
      <c r="BX1923" s="43"/>
      <c r="BY1923" s="43"/>
      <c r="BZ1923" s="43"/>
      <c r="CA1923" s="43"/>
      <c r="CB1923" s="43"/>
      <c r="CC1923" s="43"/>
      <c r="CD1923" s="43"/>
      <c r="CE1923" s="43"/>
      <c r="CF1923" s="43"/>
      <c r="CG1923" s="43"/>
    </row>
    <row r="1924" spans="10:85" x14ac:dyDescent="0.2"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43"/>
      <c r="BG1924" s="43"/>
      <c r="BH1924" s="43"/>
      <c r="BI1924" s="43"/>
      <c r="BJ1924" s="43"/>
      <c r="BK1924" s="43"/>
      <c r="BL1924" s="43"/>
      <c r="BM1924" s="43"/>
      <c r="BN1924" s="43"/>
      <c r="BO1924" s="43"/>
      <c r="BP1924" s="43"/>
      <c r="BQ1924" s="43"/>
      <c r="BR1924" s="43"/>
      <c r="BS1924" s="43"/>
      <c r="BT1924" s="43"/>
      <c r="BU1924" s="43"/>
      <c r="BV1924" s="43"/>
      <c r="BW1924" s="43"/>
      <c r="BX1924" s="43"/>
      <c r="BY1924" s="43"/>
      <c r="BZ1924" s="43"/>
      <c r="CA1924" s="43"/>
      <c r="CB1924" s="43"/>
      <c r="CC1924" s="43"/>
      <c r="CD1924" s="43"/>
      <c r="CE1924" s="43"/>
      <c r="CF1924" s="43"/>
      <c r="CG1924" s="43"/>
    </row>
    <row r="1925" spans="10:85" x14ac:dyDescent="0.2"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43"/>
      <c r="BG1925" s="43"/>
      <c r="BH1925" s="43"/>
      <c r="BI1925" s="43"/>
      <c r="BJ1925" s="43"/>
      <c r="BK1925" s="43"/>
      <c r="BL1925" s="43"/>
      <c r="BM1925" s="43"/>
      <c r="BN1925" s="43"/>
      <c r="BO1925" s="43"/>
      <c r="BP1925" s="43"/>
      <c r="BQ1925" s="43"/>
      <c r="BR1925" s="43"/>
      <c r="BS1925" s="43"/>
      <c r="BT1925" s="43"/>
      <c r="BU1925" s="43"/>
      <c r="BV1925" s="43"/>
      <c r="BW1925" s="43"/>
      <c r="BX1925" s="43"/>
      <c r="BY1925" s="43"/>
      <c r="BZ1925" s="43"/>
      <c r="CA1925" s="43"/>
      <c r="CB1925" s="43"/>
      <c r="CC1925" s="43"/>
      <c r="CD1925" s="43"/>
      <c r="CE1925" s="43"/>
      <c r="CF1925" s="43"/>
      <c r="CG1925" s="43"/>
    </row>
    <row r="1926" spans="10:85" x14ac:dyDescent="0.2"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43"/>
      <c r="BG1926" s="43"/>
      <c r="BH1926" s="43"/>
      <c r="BI1926" s="43"/>
      <c r="BJ1926" s="43"/>
      <c r="BK1926" s="43"/>
      <c r="BL1926" s="43"/>
      <c r="BM1926" s="43"/>
      <c r="BN1926" s="43"/>
      <c r="BO1926" s="43"/>
      <c r="BP1926" s="43"/>
      <c r="BQ1926" s="43"/>
      <c r="BR1926" s="43"/>
      <c r="BS1926" s="43"/>
      <c r="BT1926" s="43"/>
      <c r="BU1926" s="43"/>
      <c r="BV1926" s="43"/>
      <c r="BW1926" s="43"/>
      <c r="BX1926" s="43"/>
      <c r="BY1926" s="43"/>
      <c r="BZ1926" s="43"/>
      <c r="CA1926" s="43"/>
      <c r="CB1926" s="43"/>
      <c r="CC1926" s="43"/>
      <c r="CD1926" s="43"/>
      <c r="CE1926" s="43"/>
      <c r="CF1926" s="43"/>
      <c r="CG1926" s="43"/>
    </row>
    <row r="1927" spans="10:85" x14ac:dyDescent="0.2"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43"/>
      <c r="BG1927" s="43"/>
      <c r="BH1927" s="43"/>
      <c r="BI1927" s="43"/>
      <c r="BJ1927" s="43"/>
      <c r="BK1927" s="43"/>
      <c r="BL1927" s="43"/>
      <c r="BM1927" s="43"/>
      <c r="BN1927" s="43"/>
      <c r="BO1927" s="43"/>
      <c r="BP1927" s="43"/>
      <c r="BQ1927" s="43"/>
      <c r="BR1927" s="43"/>
      <c r="BS1927" s="43"/>
      <c r="BT1927" s="43"/>
      <c r="BU1927" s="43"/>
      <c r="BV1927" s="43"/>
      <c r="BW1927" s="43"/>
      <c r="BX1927" s="43"/>
      <c r="BY1927" s="43"/>
      <c r="BZ1927" s="43"/>
      <c r="CA1927" s="43"/>
      <c r="CB1927" s="43"/>
      <c r="CC1927" s="43"/>
      <c r="CD1927" s="43"/>
      <c r="CE1927" s="43"/>
      <c r="CF1927" s="43"/>
      <c r="CG1927" s="43"/>
    </row>
    <row r="1928" spans="10:85" x14ac:dyDescent="0.2"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43"/>
      <c r="BG1928" s="43"/>
      <c r="BH1928" s="43"/>
      <c r="BI1928" s="43"/>
      <c r="BJ1928" s="43"/>
      <c r="BK1928" s="43"/>
      <c r="BL1928" s="43"/>
      <c r="BM1928" s="43"/>
      <c r="BN1928" s="43"/>
      <c r="BO1928" s="43"/>
      <c r="BP1928" s="43"/>
      <c r="BQ1928" s="43"/>
      <c r="BR1928" s="43"/>
      <c r="BS1928" s="43"/>
      <c r="BT1928" s="43"/>
      <c r="BU1928" s="43"/>
      <c r="BV1928" s="43"/>
      <c r="BW1928" s="43"/>
      <c r="BX1928" s="43"/>
      <c r="BY1928" s="43"/>
      <c r="BZ1928" s="43"/>
      <c r="CA1928" s="43"/>
      <c r="CB1928" s="43"/>
      <c r="CC1928" s="43"/>
      <c r="CD1928" s="43"/>
      <c r="CE1928" s="43"/>
      <c r="CF1928" s="43"/>
      <c r="CG1928" s="43"/>
    </row>
    <row r="1929" spans="10:85" x14ac:dyDescent="0.2"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43"/>
      <c r="BG1929" s="43"/>
      <c r="BH1929" s="43"/>
      <c r="BI1929" s="43"/>
      <c r="BJ1929" s="43"/>
      <c r="BK1929" s="43"/>
      <c r="BL1929" s="43"/>
      <c r="BM1929" s="43"/>
      <c r="BN1929" s="43"/>
      <c r="BO1929" s="43"/>
      <c r="BP1929" s="43"/>
      <c r="BQ1929" s="43"/>
      <c r="BR1929" s="43"/>
      <c r="BS1929" s="43"/>
      <c r="BT1929" s="43"/>
      <c r="BU1929" s="43"/>
      <c r="BV1929" s="43"/>
      <c r="BW1929" s="43"/>
      <c r="BX1929" s="43"/>
      <c r="BY1929" s="43"/>
      <c r="BZ1929" s="43"/>
      <c r="CA1929" s="43"/>
      <c r="CB1929" s="43"/>
      <c r="CC1929" s="43"/>
      <c r="CD1929" s="43"/>
      <c r="CE1929" s="43"/>
      <c r="CF1929" s="43"/>
      <c r="CG1929" s="43"/>
    </row>
    <row r="1930" spans="10:85" x14ac:dyDescent="0.2"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43"/>
      <c r="BG1930" s="43"/>
      <c r="BH1930" s="43"/>
      <c r="BI1930" s="43"/>
      <c r="BJ1930" s="43"/>
      <c r="BK1930" s="43"/>
      <c r="BL1930" s="43"/>
      <c r="BM1930" s="43"/>
      <c r="BN1930" s="43"/>
      <c r="BO1930" s="43"/>
      <c r="BP1930" s="43"/>
      <c r="BQ1930" s="43"/>
      <c r="BR1930" s="43"/>
      <c r="BS1930" s="43"/>
      <c r="BT1930" s="43"/>
      <c r="BU1930" s="43"/>
      <c r="BV1930" s="43"/>
      <c r="BW1930" s="43"/>
      <c r="BX1930" s="43"/>
      <c r="BY1930" s="43"/>
      <c r="BZ1930" s="43"/>
      <c r="CA1930" s="43"/>
      <c r="CB1930" s="43"/>
      <c r="CC1930" s="43"/>
      <c r="CD1930" s="43"/>
      <c r="CE1930" s="43"/>
      <c r="CF1930" s="43"/>
      <c r="CG1930" s="43"/>
    </row>
    <row r="1931" spans="10:85" x14ac:dyDescent="0.2"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43"/>
      <c r="BG1931" s="43"/>
      <c r="BH1931" s="43"/>
      <c r="BI1931" s="43"/>
      <c r="BJ1931" s="43"/>
      <c r="BK1931" s="43"/>
      <c r="BL1931" s="43"/>
      <c r="BM1931" s="43"/>
      <c r="BN1931" s="43"/>
      <c r="BO1931" s="43"/>
      <c r="BP1931" s="43"/>
      <c r="BQ1931" s="43"/>
      <c r="BR1931" s="43"/>
      <c r="BS1931" s="43"/>
      <c r="BT1931" s="43"/>
      <c r="BU1931" s="43"/>
      <c r="BV1931" s="43"/>
      <c r="BW1931" s="43"/>
      <c r="BX1931" s="43"/>
      <c r="BY1931" s="43"/>
      <c r="BZ1931" s="43"/>
      <c r="CA1931" s="43"/>
      <c r="CB1931" s="43"/>
      <c r="CC1931" s="43"/>
      <c r="CD1931" s="43"/>
      <c r="CE1931" s="43"/>
      <c r="CF1931" s="43"/>
      <c r="CG1931" s="43"/>
    </row>
    <row r="1932" spans="10:85" x14ac:dyDescent="0.2"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43"/>
      <c r="BG1932" s="43"/>
      <c r="BH1932" s="43"/>
      <c r="BI1932" s="43"/>
      <c r="BJ1932" s="43"/>
      <c r="BK1932" s="43"/>
      <c r="BL1932" s="43"/>
      <c r="BM1932" s="43"/>
      <c r="BN1932" s="43"/>
      <c r="BO1932" s="43"/>
      <c r="BP1932" s="43"/>
      <c r="BQ1932" s="43"/>
      <c r="BR1932" s="43"/>
      <c r="BS1932" s="43"/>
      <c r="BT1932" s="43"/>
      <c r="BU1932" s="43"/>
      <c r="BV1932" s="43"/>
      <c r="BW1932" s="43"/>
      <c r="BX1932" s="43"/>
      <c r="BY1932" s="43"/>
      <c r="BZ1932" s="43"/>
      <c r="CA1932" s="43"/>
      <c r="CB1932" s="43"/>
      <c r="CC1932" s="43"/>
      <c r="CD1932" s="43"/>
      <c r="CE1932" s="43"/>
      <c r="CF1932" s="43"/>
      <c r="CG1932" s="43"/>
    </row>
    <row r="1933" spans="10:85" x14ac:dyDescent="0.2"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43"/>
      <c r="BG1933" s="43"/>
      <c r="BH1933" s="43"/>
      <c r="BI1933" s="43"/>
      <c r="BJ1933" s="43"/>
      <c r="BK1933" s="43"/>
      <c r="BL1933" s="43"/>
      <c r="BM1933" s="43"/>
      <c r="BN1933" s="43"/>
      <c r="BO1933" s="43"/>
      <c r="BP1933" s="43"/>
      <c r="BQ1933" s="43"/>
      <c r="BR1933" s="43"/>
      <c r="BS1933" s="43"/>
      <c r="BT1933" s="43"/>
      <c r="BU1933" s="43"/>
      <c r="BV1933" s="43"/>
      <c r="BW1933" s="43"/>
      <c r="BX1933" s="43"/>
      <c r="BY1933" s="43"/>
      <c r="BZ1933" s="43"/>
      <c r="CA1933" s="43"/>
      <c r="CB1933" s="43"/>
      <c r="CC1933" s="43"/>
      <c r="CD1933" s="43"/>
      <c r="CE1933" s="43"/>
      <c r="CF1933" s="43"/>
      <c r="CG1933" s="43"/>
    </row>
    <row r="1934" spans="10:85" x14ac:dyDescent="0.2"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43"/>
      <c r="BG1934" s="43"/>
      <c r="BH1934" s="43"/>
      <c r="BI1934" s="43"/>
      <c r="BJ1934" s="43"/>
      <c r="BK1934" s="43"/>
      <c r="BL1934" s="43"/>
      <c r="BM1934" s="43"/>
      <c r="BN1934" s="43"/>
      <c r="BO1934" s="43"/>
      <c r="BP1934" s="43"/>
      <c r="BQ1934" s="43"/>
      <c r="BR1934" s="43"/>
      <c r="BS1934" s="43"/>
      <c r="BT1934" s="43"/>
      <c r="BU1934" s="43"/>
      <c r="BV1934" s="43"/>
      <c r="BW1934" s="43"/>
      <c r="BX1934" s="43"/>
      <c r="BY1934" s="43"/>
      <c r="BZ1934" s="43"/>
      <c r="CA1934" s="43"/>
      <c r="CB1934" s="43"/>
      <c r="CC1934" s="43"/>
      <c r="CD1934" s="43"/>
      <c r="CE1934" s="43"/>
      <c r="CF1934" s="43"/>
      <c r="CG1934" s="43"/>
    </row>
    <row r="1935" spans="10:85" x14ac:dyDescent="0.2"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43"/>
      <c r="BG1935" s="43"/>
      <c r="BH1935" s="43"/>
      <c r="BI1935" s="43"/>
      <c r="BJ1935" s="43"/>
      <c r="BK1935" s="43"/>
      <c r="BL1935" s="43"/>
      <c r="BM1935" s="43"/>
      <c r="BN1935" s="43"/>
      <c r="BO1935" s="43"/>
      <c r="BP1935" s="43"/>
      <c r="BQ1935" s="43"/>
      <c r="BR1935" s="43"/>
      <c r="BS1935" s="43"/>
      <c r="BT1935" s="43"/>
      <c r="BU1935" s="43"/>
      <c r="BV1935" s="43"/>
      <c r="BW1935" s="43"/>
      <c r="BX1935" s="43"/>
      <c r="BY1935" s="43"/>
      <c r="BZ1935" s="43"/>
      <c r="CA1935" s="43"/>
      <c r="CB1935" s="43"/>
      <c r="CC1935" s="43"/>
      <c r="CD1935" s="43"/>
      <c r="CE1935" s="43"/>
      <c r="CF1935" s="43"/>
      <c r="CG1935" s="43"/>
    </row>
    <row r="1936" spans="10:85" x14ac:dyDescent="0.2"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43"/>
      <c r="BG1936" s="43"/>
      <c r="BH1936" s="43"/>
      <c r="BI1936" s="43"/>
      <c r="BJ1936" s="43"/>
      <c r="BK1936" s="43"/>
      <c r="BL1936" s="43"/>
      <c r="BM1936" s="43"/>
      <c r="BN1936" s="43"/>
      <c r="BO1936" s="43"/>
      <c r="BP1936" s="43"/>
      <c r="BQ1936" s="43"/>
      <c r="BR1936" s="43"/>
      <c r="BS1936" s="43"/>
      <c r="BT1936" s="43"/>
      <c r="BU1936" s="43"/>
      <c r="BV1936" s="43"/>
      <c r="BW1936" s="43"/>
      <c r="BX1936" s="43"/>
      <c r="BY1936" s="43"/>
      <c r="BZ1936" s="43"/>
      <c r="CA1936" s="43"/>
      <c r="CB1936" s="43"/>
      <c r="CC1936" s="43"/>
      <c r="CD1936" s="43"/>
      <c r="CE1936" s="43"/>
      <c r="CF1936" s="43"/>
      <c r="CG1936" s="43"/>
    </row>
    <row r="1937" spans="10:85" x14ac:dyDescent="0.2"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43"/>
      <c r="BG1937" s="43"/>
      <c r="BH1937" s="43"/>
      <c r="BI1937" s="43"/>
      <c r="BJ1937" s="43"/>
      <c r="BK1937" s="43"/>
      <c r="BL1937" s="43"/>
      <c r="BM1937" s="43"/>
      <c r="BN1937" s="43"/>
      <c r="BO1937" s="43"/>
      <c r="BP1937" s="43"/>
      <c r="BQ1937" s="43"/>
      <c r="BR1937" s="43"/>
      <c r="BS1937" s="43"/>
      <c r="BT1937" s="43"/>
      <c r="BU1937" s="43"/>
      <c r="BV1937" s="43"/>
      <c r="BW1937" s="43"/>
      <c r="BX1937" s="43"/>
      <c r="BY1937" s="43"/>
      <c r="BZ1937" s="43"/>
      <c r="CA1937" s="43"/>
      <c r="CB1937" s="43"/>
      <c r="CC1937" s="43"/>
      <c r="CD1937" s="43"/>
      <c r="CE1937" s="43"/>
      <c r="CF1937" s="43"/>
      <c r="CG1937" s="43"/>
    </row>
    <row r="1938" spans="10:85" x14ac:dyDescent="0.2"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43"/>
      <c r="BG1938" s="43"/>
      <c r="BH1938" s="43"/>
      <c r="BI1938" s="43"/>
      <c r="BJ1938" s="43"/>
      <c r="BK1938" s="43"/>
      <c r="BL1938" s="43"/>
      <c r="BM1938" s="43"/>
      <c r="BN1938" s="43"/>
      <c r="BO1938" s="43"/>
      <c r="BP1938" s="43"/>
      <c r="BQ1938" s="43"/>
      <c r="BR1938" s="43"/>
      <c r="BS1938" s="43"/>
      <c r="BT1938" s="43"/>
      <c r="BU1938" s="43"/>
      <c r="BV1938" s="43"/>
      <c r="BW1938" s="43"/>
      <c r="BX1938" s="43"/>
      <c r="BY1938" s="43"/>
      <c r="BZ1938" s="43"/>
      <c r="CA1938" s="43"/>
      <c r="CB1938" s="43"/>
      <c r="CC1938" s="43"/>
      <c r="CD1938" s="43"/>
      <c r="CE1938" s="43"/>
      <c r="CF1938" s="43"/>
      <c r="CG1938" s="43"/>
    </row>
    <row r="1939" spans="10:85" x14ac:dyDescent="0.2"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43"/>
      <c r="BG1939" s="43"/>
      <c r="BH1939" s="43"/>
      <c r="BI1939" s="43"/>
      <c r="BJ1939" s="43"/>
      <c r="BK1939" s="43"/>
      <c r="BL1939" s="43"/>
      <c r="BM1939" s="43"/>
      <c r="BN1939" s="43"/>
      <c r="BO1939" s="43"/>
      <c r="BP1939" s="43"/>
      <c r="BQ1939" s="43"/>
      <c r="BR1939" s="43"/>
      <c r="BS1939" s="43"/>
      <c r="BT1939" s="43"/>
      <c r="BU1939" s="43"/>
      <c r="BV1939" s="43"/>
      <c r="BW1939" s="43"/>
      <c r="BX1939" s="43"/>
      <c r="BY1939" s="43"/>
      <c r="BZ1939" s="43"/>
      <c r="CA1939" s="43"/>
      <c r="CB1939" s="43"/>
      <c r="CC1939" s="43"/>
      <c r="CD1939" s="43"/>
      <c r="CE1939" s="43"/>
      <c r="CF1939" s="43"/>
      <c r="CG1939" s="43"/>
    </row>
    <row r="1940" spans="10:85" x14ac:dyDescent="0.2"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43"/>
      <c r="BG1940" s="43"/>
      <c r="BH1940" s="43"/>
      <c r="BI1940" s="43"/>
      <c r="BJ1940" s="43"/>
      <c r="BK1940" s="43"/>
      <c r="BL1940" s="43"/>
      <c r="BM1940" s="43"/>
      <c r="BN1940" s="43"/>
      <c r="BO1940" s="43"/>
      <c r="BP1940" s="43"/>
      <c r="BQ1940" s="43"/>
      <c r="BR1940" s="43"/>
      <c r="BS1940" s="43"/>
      <c r="BT1940" s="43"/>
      <c r="BU1940" s="43"/>
      <c r="BV1940" s="43"/>
      <c r="BW1940" s="43"/>
      <c r="BX1940" s="43"/>
      <c r="BY1940" s="43"/>
      <c r="BZ1940" s="43"/>
      <c r="CA1940" s="43"/>
      <c r="CB1940" s="43"/>
      <c r="CC1940" s="43"/>
      <c r="CD1940" s="43"/>
      <c r="CE1940" s="43"/>
      <c r="CF1940" s="43"/>
      <c r="CG1940" s="43"/>
    </row>
    <row r="1941" spans="10:85" x14ac:dyDescent="0.2"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43"/>
      <c r="BG1941" s="43"/>
      <c r="BH1941" s="43"/>
      <c r="BI1941" s="43"/>
      <c r="BJ1941" s="43"/>
      <c r="BK1941" s="43"/>
      <c r="BL1941" s="43"/>
      <c r="BM1941" s="43"/>
      <c r="BN1941" s="43"/>
      <c r="BO1941" s="43"/>
      <c r="BP1941" s="43"/>
      <c r="BQ1941" s="43"/>
      <c r="BR1941" s="43"/>
      <c r="BS1941" s="43"/>
      <c r="BT1941" s="43"/>
      <c r="BU1941" s="43"/>
      <c r="BV1941" s="43"/>
      <c r="BW1941" s="43"/>
      <c r="BX1941" s="43"/>
      <c r="BY1941" s="43"/>
      <c r="BZ1941" s="43"/>
      <c r="CA1941" s="43"/>
      <c r="CB1941" s="43"/>
      <c r="CC1941" s="43"/>
      <c r="CD1941" s="43"/>
      <c r="CE1941" s="43"/>
      <c r="CF1941" s="43"/>
      <c r="CG1941" s="43"/>
    </row>
    <row r="1942" spans="10:85" x14ac:dyDescent="0.2"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43"/>
      <c r="BG1942" s="43"/>
      <c r="BH1942" s="43"/>
      <c r="BI1942" s="43"/>
      <c r="BJ1942" s="43"/>
      <c r="BK1942" s="43"/>
      <c r="BL1942" s="43"/>
      <c r="BM1942" s="43"/>
      <c r="BN1942" s="43"/>
      <c r="BO1942" s="43"/>
      <c r="BP1942" s="43"/>
      <c r="BQ1942" s="43"/>
      <c r="BR1942" s="43"/>
      <c r="BS1942" s="43"/>
      <c r="BT1942" s="43"/>
      <c r="BU1942" s="43"/>
      <c r="BV1942" s="43"/>
      <c r="BW1942" s="43"/>
      <c r="BX1942" s="43"/>
      <c r="BY1942" s="43"/>
      <c r="BZ1942" s="43"/>
      <c r="CA1942" s="43"/>
      <c r="CB1942" s="43"/>
      <c r="CC1942" s="43"/>
      <c r="CD1942" s="43"/>
      <c r="CE1942" s="43"/>
      <c r="CF1942" s="43"/>
      <c r="CG1942" s="43"/>
    </row>
    <row r="1943" spans="10:85" x14ac:dyDescent="0.2"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43"/>
      <c r="BG1943" s="43"/>
      <c r="BH1943" s="43"/>
      <c r="BI1943" s="43"/>
      <c r="BJ1943" s="43"/>
      <c r="BK1943" s="43"/>
      <c r="BL1943" s="43"/>
      <c r="BM1943" s="43"/>
      <c r="BN1943" s="43"/>
      <c r="BO1943" s="43"/>
      <c r="BP1943" s="43"/>
      <c r="BQ1943" s="43"/>
      <c r="BR1943" s="43"/>
      <c r="BS1943" s="43"/>
      <c r="BT1943" s="43"/>
      <c r="BU1943" s="43"/>
      <c r="BV1943" s="43"/>
      <c r="BW1943" s="43"/>
      <c r="BX1943" s="43"/>
      <c r="BY1943" s="43"/>
      <c r="BZ1943" s="43"/>
      <c r="CA1943" s="43"/>
      <c r="CB1943" s="43"/>
      <c r="CC1943" s="43"/>
      <c r="CD1943" s="43"/>
      <c r="CE1943" s="43"/>
      <c r="CF1943" s="43"/>
      <c r="CG1943" s="43"/>
    </row>
    <row r="1944" spans="10:85" x14ac:dyDescent="0.2"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43"/>
      <c r="BG1944" s="43"/>
      <c r="BH1944" s="43"/>
      <c r="BI1944" s="43"/>
      <c r="BJ1944" s="43"/>
      <c r="BK1944" s="43"/>
      <c r="BL1944" s="43"/>
      <c r="BM1944" s="43"/>
      <c r="BN1944" s="43"/>
      <c r="BO1944" s="43"/>
      <c r="BP1944" s="43"/>
      <c r="BQ1944" s="43"/>
      <c r="BR1944" s="43"/>
      <c r="BS1944" s="43"/>
      <c r="BT1944" s="43"/>
      <c r="BU1944" s="43"/>
      <c r="BV1944" s="43"/>
      <c r="BW1944" s="43"/>
      <c r="BX1944" s="43"/>
      <c r="BY1944" s="43"/>
      <c r="BZ1944" s="43"/>
      <c r="CA1944" s="43"/>
      <c r="CB1944" s="43"/>
      <c r="CC1944" s="43"/>
      <c r="CD1944" s="43"/>
      <c r="CE1944" s="43"/>
      <c r="CF1944" s="43"/>
      <c r="CG1944" s="43"/>
    </row>
    <row r="1945" spans="10:85" x14ac:dyDescent="0.2"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43"/>
      <c r="BG1945" s="43"/>
      <c r="BH1945" s="43"/>
      <c r="BI1945" s="43"/>
      <c r="BJ1945" s="43"/>
      <c r="BK1945" s="43"/>
      <c r="BL1945" s="43"/>
      <c r="BM1945" s="43"/>
      <c r="BN1945" s="43"/>
      <c r="BO1945" s="43"/>
      <c r="BP1945" s="43"/>
      <c r="BQ1945" s="43"/>
      <c r="BR1945" s="43"/>
      <c r="BS1945" s="43"/>
      <c r="BT1945" s="43"/>
      <c r="BU1945" s="43"/>
      <c r="BV1945" s="43"/>
      <c r="BW1945" s="43"/>
      <c r="BX1945" s="43"/>
      <c r="BY1945" s="43"/>
      <c r="BZ1945" s="43"/>
      <c r="CA1945" s="43"/>
      <c r="CB1945" s="43"/>
      <c r="CC1945" s="43"/>
      <c r="CD1945" s="43"/>
      <c r="CE1945" s="43"/>
      <c r="CF1945" s="43"/>
      <c r="CG1945" s="43"/>
    </row>
    <row r="1946" spans="10:85" x14ac:dyDescent="0.2"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43"/>
      <c r="BG1946" s="43"/>
      <c r="BH1946" s="43"/>
      <c r="BI1946" s="43"/>
      <c r="BJ1946" s="43"/>
      <c r="BK1946" s="43"/>
      <c r="BL1946" s="43"/>
      <c r="BM1946" s="43"/>
      <c r="BN1946" s="43"/>
      <c r="BO1946" s="43"/>
      <c r="BP1946" s="43"/>
      <c r="BQ1946" s="43"/>
      <c r="BR1946" s="43"/>
      <c r="BS1946" s="43"/>
      <c r="BT1946" s="43"/>
      <c r="BU1946" s="43"/>
      <c r="BV1946" s="43"/>
      <c r="BW1946" s="43"/>
      <c r="BX1946" s="43"/>
      <c r="BY1946" s="43"/>
      <c r="BZ1946" s="43"/>
      <c r="CA1946" s="43"/>
      <c r="CB1946" s="43"/>
      <c r="CC1946" s="43"/>
      <c r="CD1946" s="43"/>
      <c r="CE1946" s="43"/>
      <c r="CF1946" s="43"/>
      <c r="CG1946" s="43"/>
    </row>
    <row r="1947" spans="10:85" x14ac:dyDescent="0.2"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43"/>
      <c r="BG1947" s="43"/>
      <c r="BH1947" s="43"/>
      <c r="BI1947" s="43"/>
      <c r="BJ1947" s="43"/>
      <c r="BK1947" s="43"/>
      <c r="BL1947" s="43"/>
      <c r="BM1947" s="43"/>
      <c r="BN1947" s="43"/>
      <c r="BO1947" s="43"/>
      <c r="BP1947" s="43"/>
      <c r="BQ1947" s="43"/>
      <c r="BR1947" s="43"/>
      <c r="BS1947" s="43"/>
      <c r="BT1947" s="43"/>
      <c r="BU1947" s="43"/>
      <c r="BV1947" s="43"/>
      <c r="BW1947" s="43"/>
      <c r="BX1947" s="43"/>
      <c r="BY1947" s="43"/>
      <c r="BZ1947" s="43"/>
      <c r="CA1947" s="43"/>
      <c r="CB1947" s="43"/>
      <c r="CC1947" s="43"/>
      <c r="CD1947" s="43"/>
      <c r="CE1947" s="43"/>
      <c r="CF1947" s="43"/>
      <c r="CG1947" s="43"/>
    </row>
    <row r="1948" spans="10:85" x14ac:dyDescent="0.2"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43"/>
      <c r="BG1948" s="43"/>
      <c r="BH1948" s="43"/>
      <c r="BI1948" s="43"/>
      <c r="BJ1948" s="43"/>
      <c r="BK1948" s="43"/>
      <c r="BL1948" s="43"/>
      <c r="BM1948" s="43"/>
      <c r="BN1948" s="43"/>
      <c r="BO1948" s="43"/>
      <c r="BP1948" s="43"/>
      <c r="BQ1948" s="43"/>
      <c r="BR1948" s="43"/>
      <c r="BS1948" s="43"/>
      <c r="BT1948" s="43"/>
      <c r="BU1948" s="43"/>
      <c r="BV1948" s="43"/>
      <c r="BW1948" s="43"/>
      <c r="BX1948" s="43"/>
      <c r="BY1948" s="43"/>
      <c r="BZ1948" s="43"/>
      <c r="CA1948" s="43"/>
      <c r="CB1948" s="43"/>
      <c r="CC1948" s="43"/>
      <c r="CD1948" s="43"/>
      <c r="CE1948" s="43"/>
      <c r="CF1948" s="43"/>
      <c r="CG1948" s="43"/>
    </row>
    <row r="1949" spans="10:85" x14ac:dyDescent="0.2"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43"/>
      <c r="BG1949" s="43"/>
      <c r="BH1949" s="43"/>
      <c r="BI1949" s="43"/>
      <c r="BJ1949" s="43"/>
      <c r="BK1949" s="43"/>
      <c r="BL1949" s="43"/>
      <c r="BM1949" s="43"/>
      <c r="BN1949" s="43"/>
      <c r="BO1949" s="43"/>
      <c r="BP1949" s="43"/>
      <c r="BQ1949" s="43"/>
      <c r="BR1949" s="43"/>
      <c r="BS1949" s="43"/>
      <c r="BT1949" s="43"/>
      <c r="BU1949" s="43"/>
      <c r="BV1949" s="43"/>
      <c r="BW1949" s="43"/>
      <c r="BX1949" s="43"/>
      <c r="BY1949" s="43"/>
      <c r="BZ1949" s="43"/>
      <c r="CA1949" s="43"/>
      <c r="CB1949" s="43"/>
      <c r="CC1949" s="43"/>
      <c r="CD1949" s="43"/>
      <c r="CE1949" s="43"/>
      <c r="CF1949" s="43"/>
      <c r="CG1949" s="43"/>
    </row>
    <row r="1950" spans="10:85" x14ac:dyDescent="0.2"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43"/>
      <c r="BG1950" s="43"/>
      <c r="BH1950" s="43"/>
      <c r="BI1950" s="43"/>
      <c r="BJ1950" s="43"/>
      <c r="BK1950" s="43"/>
      <c r="BL1950" s="43"/>
      <c r="BM1950" s="43"/>
      <c r="BN1950" s="43"/>
      <c r="BO1950" s="43"/>
      <c r="BP1950" s="43"/>
      <c r="BQ1950" s="43"/>
      <c r="BR1950" s="43"/>
      <c r="BS1950" s="43"/>
      <c r="BT1950" s="43"/>
      <c r="BU1950" s="43"/>
      <c r="BV1950" s="43"/>
      <c r="BW1950" s="43"/>
      <c r="BX1950" s="43"/>
      <c r="BY1950" s="43"/>
      <c r="BZ1950" s="43"/>
      <c r="CA1950" s="43"/>
      <c r="CB1950" s="43"/>
      <c r="CC1950" s="43"/>
      <c r="CD1950" s="43"/>
      <c r="CE1950" s="43"/>
      <c r="CF1950" s="43"/>
      <c r="CG1950" s="43"/>
    </row>
    <row r="1951" spans="10:85" x14ac:dyDescent="0.2"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43"/>
      <c r="BG1951" s="43"/>
      <c r="BH1951" s="43"/>
      <c r="BI1951" s="43"/>
      <c r="BJ1951" s="43"/>
      <c r="BK1951" s="43"/>
      <c r="BL1951" s="43"/>
      <c r="BM1951" s="43"/>
      <c r="BN1951" s="43"/>
      <c r="BO1951" s="43"/>
      <c r="BP1951" s="43"/>
      <c r="BQ1951" s="43"/>
      <c r="BR1951" s="43"/>
      <c r="BS1951" s="43"/>
      <c r="BT1951" s="43"/>
      <c r="BU1951" s="43"/>
      <c r="BV1951" s="43"/>
      <c r="BW1951" s="43"/>
      <c r="BX1951" s="43"/>
      <c r="BY1951" s="43"/>
      <c r="BZ1951" s="43"/>
      <c r="CA1951" s="43"/>
      <c r="CB1951" s="43"/>
      <c r="CC1951" s="43"/>
      <c r="CD1951" s="43"/>
      <c r="CE1951" s="43"/>
      <c r="CF1951" s="43"/>
      <c r="CG1951" s="43"/>
    </row>
    <row r="1952" spans="10:85" x14ac:dyDescent="0.2"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43"/>
      <c r="BG1952" s="43"/>
      <c r="BH1952" s="43"/>
      <c r="BI1952" s="43"/>
      <c r="BJ1952" s="43"/>
      <c r="BK1952" s="43"/>
      <c r="BL1952" s="43"/>
      <c r="BM1952" s="43"/>
      <c r="BN1952" s="43"/>
      <c r="BO1952" s="43"/>
      <c r="BP1952" s="43"/>
      <c r="BQ1952" s="43"/>
      <c r="BR1952" s="43"/>
      <c r="BS1952" s="43"/>
      <c r="BT1952" s="43"/>
      <c r="BU1952" s="43"/>
      <c r="BV1952" s="43"/>
      <c r="BW1952" s="43"/>
      <c r="BX1952" s="43"/>
      <c r="BY1952" s="43"/>
      <c r="BZ1952" s="43"/>
      <c r="CA1952" s="43"/>
      <c r="CB1952" s="43"/>
      <c r="CC1952" s="43"/>
      <c r="CD1952" s="43"/>
      <c r="CE1952" s="43"/>
      <c r="CF1952" s="43"/>
      <c r="CG1952" s="43"/>
    </row>
    <row r="1953" spans="10:85" x14ac:dyDescent="0.2"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43"/>
      <c r="BG1953" s="43"/>
      <c r="BH1953" s="43"/>
      <c r="BI1953" s="43"/>
      <c r="BJ1953" s="43"/>
      <c r="BK1953" s="43"/>
      <c r="BL1953" s="43"/>
      <c r="BM1953" s="43"/>
      <c r="BN1953" s="43"/>
      <c r="BO1953" s="43"/>
      <c r="BP1953" s="43"/>
      <c r="BQ1953" s="43"/>
      <c r="BR1953" s="43"/>
      <c r="BS1953" s="43"/>
      <c r="BT1953" s="43"/>
      <c r="BU1953" s="43"/>
      <c r="BV1953" s="43"/>
      <c r="BW1953" s="43"/>
      <c r="BX1953" s="43"/>
      <c r="BY1953" s="43"/>
      <c r="BZ1953" s="43"/>
      <c r="CA1953" s="43"/>
      <c r="CB1953" s="43"/>
      <c r="CC1953" s="43"/>
      <c r="CD1953" s="43"/>
      <c r="CE1953" s="43"/>
      <c r="CF1953" s="43"/>
      <c r="CG1953" s="43"/>
    </row>
    <row r="1954" spans="10:85" x14ac:dyDescent="0.2"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43"/>
      <c r="BG1954" s="43"/>
      <c r="BH1954" s="43"/>
      <c r="BI1954" s="43"/>
      <c r="BJ1954" s="43"/>
      <c r="BK1954" s="43"/>
      <c r="BL1954" s="43"/>
      <c r="BM1954" s="43"/>
      <c r="BN1954" s="43"/>
      <c r="BO1954" s="43"/>
      <c r="BP1954" s="43"/>
      <c r="BQ1954" s="43"/>
      <c r="BR1954" s="43"/>
      <c r="BS1954" s="43"/>
      <c r="BT1954" s="43"/>
      <c r="BU1954" s="43"/>
      <c r="BV1954" s="43"/>
      <c r="BW1954" s="43"/>
      <c r="BX1954" s="43"/>
      <c r="BY1954" s="43"/>
      <c r="BZ1954" s="43"/>
      <c r="CA1954" s="43"/>
      <c r="CB1954" s="43"/>
      <c r="CC1954" s="43"/>
      <c r="CD1954" s="43"/>
      <c r="CE1954" s="43"/>
      <c r="CF1954" s="43"/>
      <c r="CG1954" s="43"/>
    </row>
    <row r="1955" spans="10:85" x14ac:dyDescent="0.2"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43"/>
      <c r="BG1955" s="43"/>
      <c r="BH1955" s="43"/>
      <c r="BI1955" s="43"/>
      <c r="BJ1955" s="43"/>
      <c r="BK1955" s="43"/>
      <c r="BL1955" s="43"/>
      <c r="BM1955" s="43"/>
      <c r="BN1955" s="43"/>
      <c r="BO1955" s="43"/>
      <c r="BP1955" s="43"/>
      <c r="BQ1955" s="43"/>
      <c r="BR1955" s="43"/>
      <c r="BS1955" s="43"/>
      <c r="BT1955" s="43"/>
      <c r="BU1955" s="43"/>
      <c r="BV1955" s="43"/>
      <c r="BW1955" s="43"/>
      <c r="BX1955" s="43"/>
      <c r="BY1955" s="43"/>
      <c r="BZ1955" s="43"/>
      <c r="CA1955" s="43"/>
      <c r="CB1955" s="43"/>
      <c r="CC1955" s="43"/>
      <c r="CD1955" s="43"/>
      <c r="CE1955" s="43"/>
      <c r="CF1955" s="43"/>
      <c r="CG1955" s="43"/>
    </row>
    <row r="1956" spans="10:85" x14ac:dyDescent="0.2"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43"/>
      <c r="BG1956" s="43"/>
      <c r="BH1956" s="43"/>
      <c r="BI1956" s="43"/>
      <c r="BJ1956" s="43"/>
      <c r="BK1956" s="43"/>
      <c r="BL1956" s="43"/>
      <c r="BM1956" s="43"/>
      <c r="BN1956" s="43"/>
      <c r="BO1956" s="43"/>
      <c r="BP1956" s="43"/>
      <c r="BQ1956" s="43"/>
      <c r="BR1956" s="43"/>
      <c r="BS1956" s="43"/>
      <c r="BT1956" s="43"/>
      <c r="BU1956" s="43"/>
      <c r="BV1956" s="43"/>
      <c r="BW1956" s="43"/>
      <c r="BX1956" s="43"/>
      <c r="BY1956" s="43"/>
      <c r="BZ1956" s="43"/>
      <c r="CA1956" s="43"/>
      <c r="CB1956" s="43"/>
      <c r="CC1956" s="43"/>
      <c r="CD1956" s="43"/>
      <c r="CE1956" s="43"/>
      <c r="CF1956" s="43"/>
      <c r="CG1956" s="43"/>
    </row>
    <row r="1957" spans="10:85" x14ac:dyDescent="0.2"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43"/>
      <c r="BG1957" s="43"/>
      <c r="BH1957" s="43"/>
      <c r="BI1957" s="43"/>
      <c r="BJ1957" s="43"/>
      <c r="BK1957" s="43"/>
      <c r="BL1957" s="43"/>
      <c r="BM1957" s="43"/>
      <c r="BN1957" s="43"/>
      <c r="BO1957" s="43"/>
      <c r="BP1957" s="43"/>
      <c r="BQ1957" s="43"/>
      <c r="BR1957" s="43"/>
      <c r="BS1957" s="43"/>
      <c r="BT1957" s="43"/>
      <c r="BU1957" s="43"/>
      <c r="BV1957" s="43"/>
      <c r="BW1957" s="43"/>
      <c r="BX1957" s="43"/>
      <c r="BY1957" s="43"/>
      <c r="BZ1957" s="43"/>
      <c r="CA1957" s="43"/>
      <c r="CB1957" s="43"/>
      <c r="CC1957" s="43"/>
      <c r="CD1957" s="43"/>
      <c r="CE1957" s="43"/>
      <c r="CF1957" s="43"/>
      <c r="CG1957" s="43"/>
    </row>
    <row r="1958" spans="10:85" x14ac:dyDescent="0.2"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43"/>
      <c r="BG1958" s="43"/>
      <c r="BH1958" s="43"/>
      <c r="BI1958" s="43"/>
      <c r="BJ1958" s="43"/>
      <c r="BK1958" s="43"/>
      <c r="BL1958" s="43"/>
      <c r="BM1958" s="43"/>
      <c r="BN1958" s="43"/>
      <c r="BO1958" s="43"/>
      <c r="BP1958" s="43"/>
      <c r="BQ1958" s="43"/>
      <c r="BR1958" s="43"/>
      <c r="BS1958" s="43"/>
      <c r="BT1958" s="43"/>
      <c r="BU1958" s="43"/>
      <c r="BV1958" s="43"/>
      <c r="BW1958" s="43"/>
      <c r="BX1958" s="43"/>
      <c r="BY1958" s="43"/>
      <c r="BZ1958" s="43"/>
      <c r="CA1958" s="43"/>
      <c r="CB1958" s="43"/>
      <c r="CC1958" s="43"/>
      <c r="CD1958" s="43"/>
      <c r="CE1958" s="43"/>
      <c r="CF1958" s="43"/>
      <c r="CG1958" s="43"/>
    </row>
    <row r="1959" spans="10:85" x14ac:dyDescent="0.2"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43"/>
      <c r="BG1959" s="43"/>
      <c r="BH1959" s="43"/>
      <c r="BI1959" s="43"/>
      <c r="BJ1959" s="43"/>
      <c r="BK1959" s="43"/>
      <c r="BL1959" s="43"/>
      <c r="BM1959" s="43"/>
      <c r="BN1959" s="43"/>
      <c r="BO1959" s="43"/>
      <c r="BP1959" s="43"/>
      <c r="BQ1959" s="43"/>
      <c r="BR1959" s="43"/>
      <c r="BS1959" s="43"/>
      <c r="BT1959" s="43"/>
      <c r="BU1959" s="43"/>
      <c r="BV1959" s="43"/>
      <c r="BW1959" s="43"/>
      <c r="BX1959" s="43"/>
      <c r="BY1959" s="43"/>
      <c r="BZ1959" s="43"/>
      <c r="CA1959" s="43"/>
      <c r="CB1959" s="43"/>
      <c r="CC1959" s="43"/>
      <c r="CD1959" s="43"/>
      <c r="CE1959" s="43"/>
      <c r="CF1959" s="43"/>
      <c r="CG1959" s="43"/>
    </row>
    <row r="1960" spans="10:85" x14ac:dyDescent="0.2"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43"/>
      <c r="BG1960" s="43"/>
      <c r="BH1960" s="43"/>
      <c r="BI1960" s="43"/>
      <c r="BJ1960" s="43"/>
      <c r="BK1960" s="43"/>
      <c r="BL1960" s="43"/>
      <c r="BM1960" s="43"/>
      <c r="BN1960" s="43"/>
      <c r="BO1960" s="43"/>
      <c r="BP1960" s="43"/>
      <c r="BQ1960" s="43"/>
      <c r="BR1960" s="43"/>
      <c r="BS1960" s="43"/>
      <c r="BT1960" s="43"/>
      <c r="BU1960" s="43"/>
      <c r="BV1960" s="43"/>
      <c r="BW1960" s="43"/>
      <c r="BX1960" s="43"/>
      <c r="BY1960" s="43"/>
      <c r="BZ1960" s="43"/>
      <c r="CA1960" s="43"/>
      <c r="CB1960" s="43"/>
      <c r="CC1960" s="43"/>
      <c r="CD1960" s="43"/>
      <c r="CE1960" s="43"/>
      <c r="CF1960" s="43"/>
      <c r="CG1960" s="43"/>
    </row>
    <row r="1961" spans="10:85" x14ac:dyDescent="0.2"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43"/>
      <c r="BG1961" s="43"/>
      <c r="BH1961" s="43"/>
      <c r="BI1961" s="43"/>
      <c r="BJ1961" s="43"/>
      <c r="BK1961" s="43"/>
      <c r="BL1961" s="43"/>
      <c r="BM1961" s="43"/>
      <c r="BN1961" s="43"/>
      <c r="BO1961" s="43"/>
      <c r="BP1961" s="43"/>
      <c r="BQ1961" s="43"/>
      <c r="BR1961" s="43"/>
      <c r="BS1961" s="43"/>
      <c r="BT1961" s="43"/>
      <c r="BU1961" s="43"/>
      <c r="BV1961" s="43"/>
      <c r="BW1961" s="43"/>
      <c r="BX1961" s="43"/>
      <c r="BY1961" s="43"/>
      <c r="BZ1961" s="43"/>
      <c r="CA1961" s="43"/>
      <c r="CB1961" s="43"/>
      <c r="CC1961" s="43"/>
      <c r="CD1961" s="43"/>
      <c r="CE1961" s="43"/>
      <c r="CF1961" s="43"/>
      <c r="CG1961" s="43"/>
    </row>
    <row r="1962" spans="10:85" x14ac:dyDescent="0.2"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43"/>
      <c r="BG1962" s="43"/>
      <c r="BH1962" s="43"/>
      <c r="BI1962" s="43"/>
      <c r="BJ1962" s="43"/>
      <c r="BK1962" s="43"/>
      <c r="BL1962" s="43"/>
      <c r="BM1962" s="43"/>
      <c r="BN1962" s="43"/>
      <c r="BO1962" s="43"/>
      <c r="BP1962" s="43"/>
      <c r="BQ1962" s="43"/>
      <c r="BR1962" s="43"/>
      <c r="BS1962" s="43"/>
      <c r="BT1962" s="43"/>
      <c r="BU1962" s="43"/>
      <c r="BV1962" s="43"/>
      <c r="BW1962" s="43"/>
      <c r="BX1962" s="43"/>
      <c r="BY1962" s="43"/>
      <c r="BZ1962" s="43"/>
      <c r="CA1962" s="43"/>
      <c r="CB1962" s="43"/>
      <c r="CC1962" s="43"/>
      <c r="CD1962" s="43"/>
      <c r="CE1962" s="43"/>
      <c r="CF1962" s="43"/>
      <c r="CG1962" s="43"/>
    </row>
    <row r="1963" spans="10:85" x14ac:dyDescent="0.2"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43"/>
      <c r="BG1963" s="43"/>
      <c r="BH1963" s="43"/>
      <c r="BI1963" s="43"/>
      <c r="BJ1963" s="43"/>
      <c r="BK1963" s="43"/>
      <c r="BL1963" s="43"/>
      <c r="BM1963" s="43"/>
      <c r="BN1963" s="43"/>
      <c r="BO1963" s="43"/>
      <c r="BP1963" s="43"/>
      <c r="BQ1963" s="43"/>
      <c r="BR1963" s="43"/>
      <c r="BS1963" s="43"/>
      <c r="BT1963" s="43"/>
      <c r="BU1963" s="43"/>
      <c r="BV1963" s="43"/>
      <c r="BW1963" s="43"/>
      <c r="BX1963" s="43"/>
      <c r="BY1963" s="43"/>
      <c r="BZ1963" s="43"/>
      <c r="CA1963" s="43"/>
      <c r="CB1963" s="43"/>
      <c r="CC1963" s="43"/>
      <c r="CD1963" s="43"/>
      <c r="CE1963" s="43"/>
      <c r="CF1963" s="43"/>
      <c r="CG1963" s="43"/>
    </row>
    <row r="1964" spans="10:85" x14ac:dyDescent="0.2"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43"/>
      <c r="BG1964" s="43"/>
      <c r="BH1964" s="43"/>
      <c r="BI1964" s="43"/>
      <c r="BJ1964" s="43"/>
      <c r="BK1964" s="43"/>
      <c r="BL1964" s="43"/>
      <c r="BM1964" s="43"/>
      <c r="BN1964" s="43"/>
      <c r="BO1964" s="43"/>
      <c r="BP1964" s="43"/>
      <c r="BQ1964" s="43"/>
      <c r="BR1964" s="43"/>
      <c r="BS1964" s="43"/>
      <c r="BT1964" s="43"/>
      <c r="BU1964" s="43"/>
      <c r="BV1964" s="43"/>
      <c r="BW1964" s="43"/>
      <c r="BX1964" s="43"/>
      <c r="BY1964" s="43"/>
      <c r="BZ1964" s="43"/>
      <c r="CA1964" s="43"/>
      <c r="CB1964" s="43"/>
      <c r="CC1964" s="43"/>
      <c r="CD1964" s="43"/>
      <c r="CE1964" s="43"/>
      <c r="CF1964" s="43"/>
      <c r="CG1964" s="43"/>
    </row>
    <row r="1965" spans="10:85" x14ac:dyDescent="0.2"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43"/>
      <c r="BG1965" s="43"/>
      <c r="BH1965" s="43"/>
      <c r="BI1965" s="43"/>
      <c r="BJ1965" s="43"/>
      <c r="BK1965" s="43"/>
      <c r="BL1965" s="43"/>
      <c r="BM1965" s="43"/>
      <c r="BN1965" s="43"/>
      <c r="BO1965" s="43"/>
      <c r="BP1965" s="43"/>
      <c r="BQ1965" s="43"/>
      <c r="BR1965" s="43"/>
      <c r="BS1965" s="43"/>
      <c r="BT1965" s="43"/>
      <c r="BU1965" s="43"/>
      <c r="BV1965" s="43"/>
      <c r="BW1965" s="43"/>
      <c r="BX1965" s="43"/>
      <c r="BY1965" s="43"/>
      <c r="BZ1965" s="43"/>
      <c r="CA1965" s="43"/>
      <c r="CB1965" s="43"/>
      <c r="CC1965" s="43"/>
      <c r="CD1965" s="43"/>
      <c r="CE1965" s="43"/>
      <c r="CF1965" s="43"/>
      <c r="CG1965" s="43"/>
    </row>
    <row r="1966" spans="10:85" x14ac:dyDescent="0.2"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43"/>
      <c r="BG1966" s="43"/>
      <c r="BH1966" s="43"/>
      <c r="BI1966" s="43"/>
      <c r="BJ1966" s="43"/>
      <c r="BK1966" s="43"/>
      <c r="BL1966" s="43"/>
      <c r="BM1966" s="43"/>
      <c r="BN1966" s="43"/>
      <c r="BO1966" s="43"/>
      <c r="BP1966" s="43"/>
      <c r="BQ1966" s="43"/>
      <c r="BR1966" s="43"/>
      <c r="BS1966" s="43"/>
      <c r="BT1966" s="43"/>
      <c r="BU1966" s="43"/>
      <c r="BV1966" s="43"/>
      <c r="BW1966" s="43"/>
      <c r="BX1966" s="43"/>
      <c r="BY1966" s="43"/>
      <c r="BZ1966" s="43"/>
      <c r="CA1966" s="43"/>
      <c r="CB1966" s="43"/>
      <c r="CC1966" s="43"/>
      <c r="CD1966" s="43"/>
      <c r="CE1966" s="43"/>
      <c r="CF1966" s="43"/>
      <c r="CG1966" s="43"/>
    </row>
    <row r="1967" spans="10:85" x14ac:dyDescent="0.2"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43"/>
      <c r="BG1967" s="43"/>
      <c r="BH1967" s="43"/>
      <c r="BI1967" s="43"/>
      <c r="BJ1967" s="43"/>
      <c r="BK1967" s="43"/>
      <c r="BL1967" s="43"/>
      <c r="BM1967" s="43"/>
      <c r="BN1967" s="43"/>
      <c r="BO1967" s="43"/>
      <c r="BP1967" s="43"/>
      <c r="BQ1967" s="43"/>
      <c r="BR1967" s="43"/>
      <c r="BS1967" s="43"/>
      <c r="BT1967" s="43"/>
      <c r="BU1967" s="43"/>
      <c r="BV1967" s="43"/>
      <c r="BW1967" s="43"/>
      <c r="BX1967" s="43"/>
      <c r="BY1967" s="43"/>
      <c r="BZ1967" s="43"/>
      <c r="CA1967" s="43"/>
      <c r="CB1967" s="43"/>
      <c r="CC1967" s="43"/>
      <c r="CD1967" s="43"/>
      <c r="CE1967" s="43"/>
      <c r="CF1967" s="43"/>
      <c r="CG1967" s="43"/>
    </row>
    <row r="1968" spans="10:85" x14ac:dyDescent="0.2"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43"/>
      <c r="BG1968" s="43"/>
      <c r="BH1968" s="43"/>
      <c r="BI1968" s="43"/>
      <c r="BJ1968" s="43"/>
      <c r="BK1968" s="43"/>
      <c r="BL1968" s="43"/>
      <c r="BM1968" s="43"/>
      <c r="BN1968" s="43"/>
      <c r="BO1968" s="43"/>
      <c r="BP1968" s="43"/>
      <c r="BQ1968" s="43"/>
      <c r="BR1968" s="43"/>
      <c r="BS1968" s="43"/>
      <c r="BT1968" s="43"/>
      <c r="BU1968" s="43"/>
      <c r="BV1968" s="43"/>
      <c r="BW1968" s="43"/>
      <c r="BX1968" s="43"/>
      <c r="BY1968" s="43"/>
      <c r="BZ1968" s="43"/>
      <c r="CA1968" s="43"/>
      <c r="CB1968" s="43"/>
      <c r="CC1968" s="43"/>
      <c r="CD1968" s="43"/>
      <c r="CE1968" s="43"/>
      <c r="CF1968" s="43"/>
      <c r="CG1968" s="43"/>
    </row>
    <row r="1969" spans="10:85" x14ac:dyDescent="0.2"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43"/>
      <c r="BG1969" s="43"/>
      <c r="BH1969" s="43"/>
      <c r="BI1969" s="43"/>
      <c r="BJ1969" s="43"/>
      <c r="BK1969" s="43"/>
      <c r="BL1969" s="43"/>
      <c r="BM1969" s="43"/>
      <c r="BN1969" s="43"/>
      <c r="BO1969" s="43"/>
      <c r="BP1969" s="43"/>
      <c r="BQ1969" s="43"/>
      <c r="BR1969" s="43"/>
      <c r="BS1969" s="43"/>
      <c r="BT1969" s="43"/>
      <c r="BU1969" s="43"/>
      <c r="BV1969" s="43"/>
      <c r="BW1969" s="43"/>
      <c r="BX1969" s="43"/>
      <c r="BY1969" s="43"/>
      <c r="BZ1969" s="43"/>
      <c r="CA1969" s="43"/>
      <c r="CB1969" s="43"/>
      <c r="CC1969" s="43"/>
      <c r="CD1969" s="43"/>
      <c r="CE1969" s="43"/>
      <c r="CF1969" s="43"/>
      <c r="CG1969" s="43"/>
    </row>
    <row r="1970" spans="10:85" x14ac:dyDescent="0.2"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43"/>
      <c r="BG1970" s="43"/>
      <c r="BH1970" s="43"/>
      <c r="BI1970" s="43"/>
      <c r="BJ1970" s="43"/>
      <c r="BK1970" s="43"/>
      <c r="BL1970" s="43"/>
      <c r="BM1970" s="43"/>
      <c r="BN1970" s="43"/>
      <c r="BO1970" s="43"/>
      <c r="BP1970" s="43"/>
      <c r="BQ1970" s="43"/>
      <c r="BR1970" s="43"/>
      <c r="BS1970" s="43"/>
      <c r="BT1970" s="43"/>
      <c r="BU1970" s="43"/>
      <c r="BV1970" s="43"/>
      <c r="BW1970" s="43"/>
      <c r="BX1970" s="43"/>
      <c r="BY1970" s="43"/>
      <c r="BZ1970" s="43"/>
      <c r="CA1970" s="43"/>
      <c r="CB1970" s="43"/>
      <c r="CC1970" s="43"/>
      <c r="CD1970" s="43"/>
      <c r="CE1970" s="43"/>
      <c r="CF1970" s="43"/>
      <c r="CG1970" s="43"/>
    </row>
    <row r="1971" spans="10:85" x14ac:dyDescent="0.2"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43"/>
      <c r="BG1971" s="43"/>
      <c r="BH1971" s="43"/>
      <c r="BI1971" s="43"/>
      <c r="BJ1971" s="43"/>
      <c r="BK1971" s="43"/>
      <c r="BL1971" s="43"/>
      <c r="BM1971" s="43"/>
      <c r="BN1971" s="43"/>
      <c r="BO1971" s="43"/>
      <c r="BP1971" s="43"/>
      <c r="BQ1971" s="43"/>
      <c r="BR1971" s="43"/>
      <c r="BS1971" s="43"/>
      <c r="BT1971" s="43"/>
      <c r="BU1971" s="43"/>
      <c r="BV1971" s="43"/>
      <c r="BW1971" s="43"/>
      <c r="BX1971" s="43"/>
      <c r="BY1971" s="43"/>
      <c r="BZ1971" s="43"/>
      <c r="CA1971" s="43"/>
      <c r="CB1971" s="43"/>
      <c r="CC1971" s="43"/>
      <c r="CD1971" s="43"/>
      <c r="CE1971" s="43"/>
      <c r="CF1971" s="43"/>
      <c r="CG1971" s="43"/>
    </row>
    <row r="1972" spans="10:85" x14ac:dyDescent="0.2"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43"/>
      <c r="BG1972" s="43"/>
      <c r="BH1972" s="43"/>
      <c r="BI1972" s="43"/>
      <c r="BJ1972" s="43"/>
      <c r="BK1972" s="43"/>
      <c r="BL1972" s="43"/>
      <c r="BM1972" s="43"/>
      <c r="BN1972" s="43"/>
      <c r="BO1972" s="43"/>
      <c r="BP1972" s="43"/>
      <c r="BQ1972" s="43"/>
      <c r="BR1972" s="43"/>
      <c r="BS1972" s="43"/>
      <c r="BT1972" s="43"/>
      <c r="BU1972" s="43"/>
      <c r="BV1972" s="43"/>
      <c r="BW1972" s="43"/>
      <c r="BX1972" s="43"/>
      <c r="BY1972" s="43"/>
      <c r="BZ1972" s="43"/>
      <c r="CA1972" s="43"/>
      <c r="CB1972" s="43"/>
      <c r="CC1972" s="43"/>
      <c r="CD1972" s="43"/>
      <c r="CE1972" s="43"/>
      <c r="CF1972" s="43"/>
      <c r="CG1972" s="43"/>
    </row>
    <row r="1973" spans="10:85" x14ac:dyDescent="0.2"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43"/>
      <c r="BG1973" s="43"/>
      <c r="BH1973" s="43"/>
      <c r="BI1973" s="43"/>
      <c r="BJ1973" s="43"/>
      <c r="BK1973" s="43"/>
      <c r="BL1973" s="43"/>
      <c r="BM1973" s="43"/>
      <c r="BN1973" s="43"/>
      <c r="BO1973" s="43"/>
      <c r="BP1973" s="43"/>
      <c r="BQ1973" s="43"/>
      <c r="BR1973" s="43"/>
      <c r="BS1973" s="43"/>
      <c r="BT1973" s="43"/>
      <c r="BU1973" s="43"/>
      <c r="BV1973" s="43"/>
      <c r="BW1973" s="43"/>
      <c r="BX1973" s="43"/>
      <c r="BY1973" s="43"/>
      <c r="BZ1973" s="43"/>
      <c r="CA1973" s="43"/>
      <c r="CB1973" s="43"/>
      <c r="CC1973" s="43"/>
      <c r="CD1973" s="43"/>
      <c r="CE1973" s="43"/>
      <c r="CF1973" s="43"/>
      <c r="CG1973" s="43"/>
    </row>
    <row r="1974" spans="10:85" x14ac:dyDescent="0.2"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43"/>
      <c r="BG1974" s="43"/>
      <c r="BH1974" s="43"/>
      <c r="BI1974" s="43"/>
      <c r="BJ1974" s="43"/>
      <c r="BK1974" s="43"/>
      <c r="BL1974" s="43"/>
      <c r="BM1974" s="43"/>
      <c r="BN1974" s="43"/>
      <c r="BO1974" s="43"/>
      <c r="BP1974" s="43"/>
      <c r="BQ1974" s="43"/>
      <c r="BR1974" s="43"/>
      <c r="BS1974" s="43"/>
      <c r="BT1974" s="43"/>
      <c r="BU1974" s="43"/>
      <c r="BV1974" s="43"/>
      <c r="BW1974" s="43"/>
      <c r="BX1974" s="43"/>
      <c r="BY1974" s="43"/>
      <c r="BZ1974" s="43"/>
      <c r="CA1974" s="43"/>
      <c r="CB1974" s="43"/>
      <c r="CC1974" s="43"/>
      <c r="CD1974" s="43"/>
      <c r="CE1974" s="43"/>
      <c r="CF1974" s="43"/>
      <c r="CG1974" s="43"/>
    </row>
    <row r="1975" spans="10:85" x14ac:dyDescent="0.2"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43"/>
      <c r="BG1975" s="43"/>
      <c r="BH1975" s="43"/>
      <c r="BI1975" s="43"/>
      <c r="BJ1975" s="43"/>
      <c r="BK1975" s="43"/>
      <c r="BL1975" s="43"/>
      <c r="BM1975" s="43"/>
      <c r="BN1975" s="43"/>
      <c r="BO1975" s="43"/>
      <c r="BP1975" s="43"/>
      <c r="BQ1975" s="43"/>
      <c r="BR1975" s="43"/>
      <c r="BS1975" s="43"/>
      <c r="BT1975" s="43"/>
      <c r="BU1975" s="43"/>
      <c r="BV1975" s="43"/>
      <c r="BW1975" s="43"/>
      <c r="BX1975" s="43"/>
      <c r="BY1975" s="43"/>
      <c r="BZ1975" s="43"/>
      <c r="CA1975" s="43"/>
      <c r="CB1975" s="43"/>
      <c r="CC1975" s="43"/>
      <c r="CD1975" s="43"/>
      <c r="CE1975" s="43"/>
      <c r="CF1975" s="43"/>
      <c r="CG1975" s="43"/>
    </row>
    <row r="1976" spans="10:85" x14ac:dyDescent="0.2"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43"/>
      <c r="BG1976" s="43"/>
      <c r="BH1976" s="43"/>
      <c r="BI1976" s="43"/>
      <c r="BJ1976" s="43"/>
      <c r="BK1976" s="43"/>
      <c r="BL1976" s="43"/>
      <c r="BM1976" s="43"/>
      <c r="BN1976" s="43"/>
      <c r="BO1976" s="43"/>
      <c r="BP1976" s="43"/>
      <c r="BQ1976" s="43"/>
      <c r="BR1976" s="43"/>
      <c r="BS1976" s="43"/>
      <c r="BT1976" s="43"/>
      <c r="BU1976" s="43"/>
      <c r="BV1976" s="43"/>
      <c r="BW1976" s="43"/>
      <c r="BX1976" s="43"/>
      <c r="BY1976" s="43"/>
      <c r="BZ1976" s="43"/>
      <c r="CA1976" s="43"/>
      <c r="CB1976" s="43"/>
      <c r="CC1976" s="43"/>
      <c r="CD1976" s="43"/>
      <c r="CE1976" s="43"/>
      <c r="CF1976" s="43"/>
      <c r="CG1976" s="43"/>
    </row>
    <row r="1977" spans="10:85" x14ac:dyDescent="0.2"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43"/>
      <c r="BG1977" s="43"/>
      <c r="BH1977" s="43"/>
      <c r="BI1977" s="43"/>
      <c r="BJ1977" s="43"/>
      <c r="BK1977" s="43"/>
      <c r="BL1977" s="43"/>
      <c r="BM1977" s="43"/>
      <c r="BN1977" s="43"/>
      <c r="BO1977" s="43"/>
      <c r="BP1977" s="43"/>
      <c r="BQ1977" s="43"/>
      <c r="BR1977" s="43"/>
      <c r="BS1977" s="43"/>
      <c r="BT1977" s="43"/>
      <c r="BU1977" s="43"/>
      <c r="BV1977" s="43"/>
      <c r="BW1977" s="43"/>
      <c r="BX1977" s="43"/>
      <c r="BY1977" s="43"/>
      <c r="BZ1977" s="43"/>
      <c r="CA1977" s="43"/>
      <c r="CB1977" s="43"/>
      <c r="CC1977" s="43"/>
      <c r="CD1977" s="43"/>
      <c r="CE1977" s="43"/>
      <c r="CF1977" s="43"/>
      <c r="CG1977" s="43"/>
    </row>
    <row r="1978" spans="10:85" x14ac:dyDescent="0.2"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43"/>
      <c r="BG1978" s="43"/>
      <c r="BH1978" s="43"/>
      <c r="BI1978" s="43"/>
      <c r="BJ1978" s="43"/>
      <c r="BK1978" s="43"/>
      <c r="BL1978" s="43"/>
      <c r="BM1978" s="43"/>
      <c r="BN1978" s="43"/>
      <c r="BO1978" s="43"/>
      <c r="BP1978" s="43"/>
      <c r="BQ1978" s="43"/>
      <c r="BR1978" s="43"/>
      <c r="BS1978" s="43"/>
      <c r="BT1978" s="43"/>
      <c r="BU1978" s="43"/>
      <c r="BV1978" s="43"/>
      <c r="BW1978" s="43"/>
      <c r="BX1978" s="43"/>
      <c r="BY1978" s="43"/>
      <c r="BZ1978" s="43"/>
      <c r="CA1978" s="43"/>
      <c r="CB1978" s="43"/>
      <c r="CC1978" s="43"/>
      <c r="CD1978" s="43"/>
      <c r="CE1978" s="43"/>
      <c r="CF1978" s="43"/>
      <c r="CG1978" s="43"/>
    </row>
    <row r="1979" spans="10:85" x14ac:dyDescent="0.2"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43"/>
      <c r="BG1979" s="43"/>
      <c r="BH1979" s="43"/>
      <c r="BI1979" s="43"/>
      <c r="BJ1979" s="43"/>
      <c r="BK1979" s="43"/>
      <c r="BL1979" s="43"/>
      <c r="BM1979" s="43"/>
      <c r="BN1979" s="43"/>
      <c r="BO1979" s="43"/>
      <c r="BP1979" s="43"/>
      <c r="BQ1979" s="43"/>
      <c r="BR1979" s="43"/>
      <c r="BS1979" s="43"/>
      <c r="BT1979" s="43"/>
      <c r="BU1979" s="43"/>
      <c r="BV1979" s="43"/>
      <c r="BW1979" s="43"/>
      <c r="BX1979" s="43"/>
      <c r="BY1979" s="43"/>
      <c r="BZ1979" s="43"/>
      <c r="CA1979" s="43"/>
      <c r="CB1979" s="43"/>
      <c r="CC1979" s="43"/>
      <c r="CD1979" s="43"/>
      <c r="CE1979" s="43"/>
      <c r="CF1979" s="43"/>
      <c r="CG1979" s="43"/>
    </row>
    <row r="1980" spans="10:85" x14ac:dyDescent="0.2"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43"/>
      <c r="BG1980" s="43"/>
      <c r="BH1980" s="43"/>
      <c r="BI1980" s="43"/>
      <c r="BJ1980" s="43"/>
      <c r="BK1980" s="43"/>
      <c r="BL1980" s="43"/>
      <c r="BM1980" s="43"/>
      <c r="BN1980" s="43"/>
      <c r="BO1980" s="43"/>
      <c r="BP1980" s="43"/>
      <c r="BQ1980" s="43"/>
      <c r="BR1980" s="43"/>
      <c r="BS1980" s="43"/>
      <c r="BT1980" s="43"/>
      <c r="BU1980" s="43"/>
      <c r="BV1980" s="43"/>
      <c r="BW1980" s="43"/>
      <c r="BX1980" s="43"/>
      <c r="BY1980" s="43"/>
      <c r="BZ1980" s="43"/>
      <c r="CA1980" s="43"/>
      <c r="CB1980" s="43"/>
      <c r="CC1980" s="43"/>
      <c r="CD1980" s="43"/>
      <c r="CE1980" s="43"/>
      <c r="CF1980" s="43"/>
      <c r="CG1980" s="43"/>
    </row>
    <row r="1981" spans="10:85" x14ac:dyDescent="0.2"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43"/>
      <c r="BG1981" s="43"/>
      <c r="BH1981" s="43"/>
      <c r="BI1981" s="43"/>
      <c r="BJ1981" s="43"/>
      <c r="BK1981" s="43"/>
      <c r="BL1981" s="43"/>
      <c r="BM1981" s="43"/>
      <c r="BN1981" s="43"/>
      <c r="BO1981" s="43"/>
      <c r="BP1981" s="43"/>
      <c r="BQ1981" s="43"/>
      <c r="BR1981" s="43"/>
      <c r="BS1981" s="43"/>
      <c r="BT1981" s="43"/>
      <c r="BU1981" s="43"/>
      <c r="BV1981" s="43"/>
      <c r="BW1981" s="43"/>
      <c r="BX1981" s="43"/>
      <c r="BY1981" s="43"/>
      <c r="BZ1981" s="43"/>
      <c r="CA1981" s="43"/>
      <c r="CB1981" s="43"/>
      <c r="CC1981" s="43"/>
      <c r="CD1981" s="43"/>
      <c r="CE1981" s="43"/>
      <c r="CF1981" s="43"/>
      <c r="CG1981" s="43"/>
    </row>
    <row r="1982" spans="10:85" x14ac:dyDescent="0.2"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43"/>
      <c r="BG1982" s="43"/>
      <c r="BH1982" s="43"/>
      <c r="BI1982" s="43"/>
      <c r="BJ1982" s="43"/>
      <c r="BK1982" s="43"/>
      <c r="BL1982" s="43"/>
      <c r="BM1982" s="43"/>
      <c r="BN1982" s="43"/>
      <c r="BO1982" s="43"/>
      <c r="BP1982" s="43"/>
      <c r="BQ1982" s="43"/>
      <c r="BR1982" s="43"/>
      <c r="BS1982" s="43"/>
      <c r="BT1982" s="43"/>
      <c r="BU1982" s="43"/>
      <c r="BV1982" s="43"/>
      <c r="BW1982" s="43"/>
      <c r="BX1982" s="43"/>
      <c r="BY1982" s="43"/>
      <c r="BZ1982" s="43"/>
      <c r="CA1982" s="43"/>
      <c r="CB1982" s="43"/>
      <c r="CC1982" s="43"/>
      <c r="CD1982" s="43"/>
      <c r="CE1982" s="43"/>
      <c r="CF1982" s="43"/>
      <c r="CG1982" s="43"/>
    </row>
    <row r="1983" spans="10:85" x14ac:dyDescent="0.2"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43"/>
      <c r="BG1983" s="43"/>
      <c r="BH1983" s="43"/>
      <c r="BI1983" s="43"/>
      <c r="BJ1983" s="43"/>
      <c r="BK1983" s="43"/>
      <c r="BL1983" s="43"/>
      <c r="BM1983" s="43"/>
      <c r="BN1983" s="43"/>
      <c r="BO1983" s="43"/>
      <c r="BP1983" s="43"/>
      <c r="BQ1983" s="43"/>
      <c r="BR1983" s="43"/>
      <c r="BS1983" s="43"/>
      <c r="BT1983" s="43"/>
      <c r="BU1983" s="43"/>
      <c r="BV1983" s="43"/>
      <c r="BW1983" s="43"/>
      <c r="BX1983" s="43"/>
      <c r="BY1983" s="43"/>
      <c r="BZ1983" s="43"/>
      <c r="CA1983" s="43"/>
      <c r="CB1983" s="43"/>
      <c r="CC1983" s="43"/>
      <c r="CD1983" s="43"/>
      <c r="CE1983" s="43"/>
      <c r="CF1983" s="43"/>
      <c r="CG1983" s="43"/>
    </row>
    <row r="1984" spans="10:85" x14ac:dyDescent="0.2"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43"/>
      <c r="BG1984" s="43"/>
      <c r="BH1984" s="43"/>
      <c r="BI1984" s="43"/>
      <c r="BJ1984" s="43"/>
      <c r="BK1984" s="43"/>
      <c r="BL1984" s="43"/>
      <c r="BM1984" s="43"/>
      <c r="BN1984" s="43"/>
      <c r="BO1984" s="43"/>
      <c r="BP1984" s="43"/>
      <c r="BQ1984" s="43"/>
      <c r="BR1984" s="43"/>
      <c r="BS1984" s="43"/>
      <c r="BT1984" s="43"/>
      <c r="BU1984" s="43"/>
      <c r="BV1984" s="43"/>
      <c r="BW1984" s="43"/>
      <c r="BX1984" s="43"/>
      <c r="BY1984" s="43"/>
      <c r="BZ1984" s="43"/>
      <c r="CA1984" s="43"/>
      <c r="CB1984" s="43"/>
      <c r="CC1984" s="43"/>
      <c r="CD1984" s="43"/>
      <c r="CE1984" s="43"/>
      <c r="CF1984" s="43"/>
      <c r="CG1984" s="43"/>
    </row>
    <row r="1985" spans="10:85" x14ac:dyDescent="0.2"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43"/>
      <c r="BG1985" s="43"/>
      <c r="BH1985" s="43"/>
      <c r="BI1985" s="43"/>
      <c r="BJ1985" s="43"/>
      <c r="BK1985" s="43"/>
      <c r="BL1985" s="43"/>
      <c r="BM1985" s="43"/>
      <c r="BN1985" s="43"/>
      <c r="BO1985" s="43"/>
      <c r="BP1985" s="43"/>
      <c r="BQ1985" s="43"/>
      <c r="BR1985" s="43"/>
      <c r="BS1985" s="43"/>
      <c r="BT1985" s="43"/>
      <c r="BU1985" s="43"/>
      <c r="BV1985" s="43"/>
      <c r="BW1985" s="43"/>
      <c r="BX1985" s="43"/>
      <c r="BY1985" s="43"/>
      <c r="BZ1985" s="43"/>
      <c r="CA1985" s="43"/>
      <c r="CB1985" s="43"/>
      <c r="CC1985" s="43"/>
      <c r="CD1985" s="43"/>
      <c r="CE1985" s="43"/>
      <c r="CF1985" s="43"/>
      <c r="CG1985" s="43"/>
    </row>
    <row r="1986" spans="10:85" x14ac:dyDescent="0.2"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43"/>
      <c r="BG1986" s="43"/>
      <c r="BH1986" s="43"/>
      <c r="BI1986" s="43"/>
      <c r="BJ1986" s="43"/>
      <c r="BK1986" s="43"/>
      <c r="BL1986" s="43"/>
      <c r="BM1986" s="43"/>
      <c r="BN1986" s="43"/>
      <c r="BO1986" s="43"/>
      <c r="BP1986" s="43"/>
      <c r="BQ1986" s="43"/>
      <c r="BR1986" s="43"/>
      <c r="BS1986" s="43"/>
      <c r="BT1986" s="43"/>
      <c r="BU1986" s="43"/>
      <c r="BV1986" s="43"/>
      <c r="BW1986" s="43"/>
      <c r="BX1986" s="43"/>
      <c r="BY1986" s="43"/>
      <c r="BZ1986" s="43"/>
      <c r="CA1986" s="43"/>
      <c r="CB1986" s="43"/>
      <c r="CC1986" s="43"/>
      <c r="CD1986" s="43"/>
      <c r="CE1986" s="43"/>
      <c r="CF1986" s="43"/>
      <c r="CG1986" s="43"/>
    </row>
    <row r="1987" spans="10:85" x14ac:dyDescent="0.2"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43"/>
      <c r="BG1987" s="43"/>
      <c r="BH1987" s="43"/>
      <c r="BI1987" s="43"/>
      <c r="BJ1987" s="43"/>
      <c r="BK1987" s="43"/>
      <c r="BL1987" s="43"/>
      <c r="BM1987" s="43"/>
      <c r="BN1987" s="43"/>
      <c r="BO1987" s="43"/>
      <c r="BP1987" s="43"/>
      <c r="BQ1987" s="43"/>
      <c r="BR1987" s="43"/>
      <c r="BS1987" s="43"/>
      <c r="BT1987" s="43"/>
      <c r="BU1987" s="43"/>
      <c r="BV1987" s="43"/>
      <c r="BW1987" s="43"/>
      <c r="BX1987" s="43"/>
      <c r="BY1987" s="43"/>
      <c r="BZ1987" s="43"/>
      <c r="CA1987" s="43"/>
      <c r="CB1987" s="43"/>
      <c r="CC1987" s="43"/>
      <c r="CD1987" s="43"/>
      <c r="CE1987" s="43"/>
      <c r="CF1987" s="43"/>
      <c r="CG1987" s="43"/>
    </row>
    <row r="1988" spans="10:85" x14ac:dyDescent="0.2"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43"/>
      <c r="BG1988" s="43"/>
      <c r="BH1988" s="43"/>
      <c r="BI1988" s="43"/>
      <c r="BJ1988" s="43"/>
      <c r="BK1988" s="43"/>
      <c r="BL1988" s="43"/>
      <c r="BM1988" s="43"/>
      <c r="BN1988" s="43"/>
      <c r="BO1988" s="43"/>
      <c r="BP1988" s="43"/>
      <c r="BQ1988" s="43"/>
      <c r="BR1988" s="43"/>
      <c r="BS1988" s="43"/>
      <c r="BT1988" s="43"/>
      <c r="BU1988" s="43"/>
      <c r="BV1988" s="43"/>
      <c r="BW1988" s="43"/>
      <c r="BX1988" s="43"/>
      <c r="BY1988" s="43"/>
      <c r="BZ1988" s="43"/>
      <c r="CA1988" s="43"/>
      <c r="CB1988" s="43"/>
      <c r="CC1988" s="43"/>
      <c r="CD1988" s="43"/>
      <c r="CE1988" s="43"/>
      <c r="CF1988" s="43"/>
      <c r="CG1988" s="43"/>
    </row>
    <row r="1989" spans="10:85" x14ac:dyDescent="0.2"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43"/>
      <c r="BG1989" s="43"/>
      <c r="BH1989" s="43"/>
      <c r="BI1989" s="43"/>
      <c r="BJ1989" s="43"/>
      <c r="BK1989" s="43"/>
      <c r="BL1989" s="43"/>
      <c r="BM1989" s="43"/>
      <c r="BN1989" s="43"/>
      <c r="BO1989" s="43"/>
      <c r="BP1989" s="43"/>
      <c r="BQ1989" s="43"/>
      <c r="BR1989" s="43"/>
      <c r="BS1989" s="43"/>
      <c r="BT1989" s="43"/>
      <c r="BU1989" s="43"/>
      <c r="BV1989" s="43"/>
      <c r="BW1989" s="43"/>
      <c r="BX1989" s="43"/>
      <c r="BY1989" s="43"/>
      <c r="BZ1989" s="43"/>
      <c r="CA1989" s="43"/>
      <c r="CB1989" s="43"/>
      <c r="CC1989" s="43"/>
      <c r="CD1989" s="43"/>
      <c r="CE1989" s="43"/>
      <c r="CF1989" s="43"/>
      <c r="CG1989" s="43"/>
    </row>
    <row r="1990" spans="10:85" x14ac:dyDescent="0.2"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43"/>
      <c r="BG1990" s="43"/>
      <c r="BH1990" s="43"/>
      <c r="BI1990" s="43"/>
      <c r="BJ1990" s="43"/>
      <c r="BK1990" s="43"/>
      <c r="BL1990" s="43"/>
      <c r="BM1990" s="43"/>
      <c r="BN1990" s="43"/>
      <c r="BO1990" s="43"/>
      <c r="BP1990" s="43"/>
      <c r="BQ1990" s="43"/>
      <c r="BR1990" s="43"/>
      <c r="BS1990" s="43"/>
      <c r="BT1990" s="43"/>
      <c r="BU1990" s="43"/>
      <c r="BV1990" s="43"/>
      <c r="BW1990" s="43"/>
      <c r="BX1990" s="43"/>
      <c r="BY1990" s="43"/>
      <c r="BZ1990" s="43"/>
      <c r="CA1990" s="43"/>
      <c r="CB1990" s="43"/>
      <c r="CC1990" s="43"/>
      <c r="CD1990" s="43"/>
      <c r="CE1990" s="43"/>
      <c r="CF1990" s="43"/>
      <c r="CG1990" s="43"/>
    </row>
    <row r="1991" spans="10:85" x14ac:dyDescent="0.2"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43"/>
      <c r="BG1991" s="43"/>
      <c r="BH1991" s="43"/>
      <c r="BI1991" s="43"/>
      <c r="BJ1991" s="43"/>
      <c r="BK1991" s="43"/>
      <c r="BL1991" s="43"/>
      <c r="BM1991" s="43"/>
      <c r="BN1991" s="43"/>
      <c r="BO1991" s="43"/>
      <c r="BP1991" s="43"/>
      <c r="BQ1991" s="43"/>
      <c r="BR1991" s="43"/>
      <c r="BS1991" s="43"/>
      <c r="BT1991" s="43"/>
      <c r="BU1991" s="43"/>
      <c r="BV1991" s="43"/>
      <c r="BW1991" s="43"/>
      <c r="BX1991" s="43"/>
      <c r="BY1991" s="43"/>
      <c r="BZ1991" s="43"/>
      <c r="CA1991" s="43"/>
      <c r="CB1991" s="43"/>
      <c r="CC1991" s="43"/>
      <c r="CD1991" s="43"/>
      <c r="CE1991" s="43"/>
      <c r="CF1991" s="43"/>
      <c r="CG1991" s="43"/>
    </row>
    <row r="1992" spans="10:85" x14ac:dyDescent="0.2"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43"/>
      <c r="BG1992" s="43"/>
      <c r="BH1992" s="43"/>
      <c r="BI1992" s="43"/>
      <c r="BJ1992" s="43"/>
      <c r="BK1992" s="43"/>
      <c r="BL1992" s="43"/>
      <c r="BM1992" s="43"/>
      <c r="BN1992" s="43"/>
      <c r="BO1992" s="43"/>
      <c r="BP1992" s="43"/>
      <c r="BQ1992" s="43"/>
      <c r="BR1992" s="43"/>
      <c r="BS1992" s="43"/>
      <c r="BT1992" s="43"/>
      <c r="BU1992" s="43"/>
      <c r="BV1992" s="43"/>
      <c r="BW1992" s="43"/>
      <c r="BX1992" s="43"/>
      <c r="BY1992" s="43"/>
      <c r="BZ1992" s="43"/>
      <c r="CA1992" s="43"/>
      <c r="CB1992" s="43"/>
      <c r="CC1992" s="43"/>
      <c r="CD1992" s="43"/>
      <c r="CE1992" s="43"/>
      <c r="CF1992" s="43"/>
      <c r="CG1992" s="43"/>
    </row>
    <row r="1993" spans="10:85" x14ac:dyDescent="0.2"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43"/>
      <c r="BG1993" s="43"/>
      <c r="BH1993" s="43"/>
      <c r="BI1993" s="43"/>
      <c r="BJ1993" s="43"/>
      <c r="BK1993" s="43"/>
      <c r="BL1993" s="43"/>
      <c r="BM1993" s="43"/>
      <c r="BN1993" s="43"/>
      <c r="BO1993" s="43"/>
      <c r="BP1993" s="43"/>
      <c r="BQ1993" s="43"/>
      <c r="BR1993" s="43"/>
      <c r="BS1993" s="43"/>
      <c r="BT1993" s="43"/>
      <c r="BU1993" s="43"/>
      <c r="BV1993" s="43"/>
      <c r="BW1993" s="43"/>
      <c r="BX1993" s="43"/>
      <c r="BY1993" s="43"/>
      <c r="BZ1993" s="43"/>
      <c r="CA1993" s="43"/>
      <c r="CB1993" s="43"/>
      <c r="CC1993" s="43"/>
      <c r="CD1993" s="43"/>
      <c r="CE1993" s="43"/>
      <c r="CF1993" s="43"/>
      <c r="CG1993" s="43"/>
    </row>
    <row r="1994" spans="10:85" x14ac:dyDescent="0.2"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43"/>
      <c r="BG1994" s="43"/>
      <c r="BH1994" s="43"/>
      <c r="BI1994" s="43"/>
      <c r="BJ1994" s="43"/>
      <c r="BK1994" s="43"/>
      <c r="BL1994" s="43"/>
      <c r="BM1994" s="43"/>
      <c r="BN1994" s="43"/>
      <c r="BO1994" s="43"/>
      <c r="BP1994" s="43"/>
      <c r="BQ1994" s="43"/>
      <c r="BR1994" s="43"/>
      <c r="BS1994" s="43"/>
      <c r="BT1994" s="43"/>
      <c r="BU1994" s="43"/>
      <c r="BV1994" s="43"/>
      <c r="BW1994" s="43"/>
      <c r="BX1994" s="43"/>
      <c r="BY1994" s="43"/>
      <c r="BZ1994" s="43"/>
      <c r="CA1994" s="43"/>
      <c r="CB1994" s="43"/>
      <c r="CC1994" s="43"/>
      <c r="CD1994" s="43"/>
      <c r="CE1994" s="43"/>
      <c r="CF1994" s="43"/>
      <c r="CG1994" s="43"/>
    </row>
    <row r="1995" spans="10:85" x14ac:dyDescent="0.2"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43"/>
      <c r="BG1995" s="43"/>
      <c r="BH1995" s="43"/>
      <c r="BI1995" s="43"/>
      <c r="BJ1995" s="43"/>
      <c r="BK1995" s="43"/>
      <c r="BL1995" s="43"/>
      <c r="BM1995" s="43"/>
      <c r="BN1995" s="43"/>
      <c r="BO1995" s="43"/>
      <c r="BP1995" s="43"/>
      <c r="BQ1995" s="43"/>
      <c r="BR1995" s="43"/>
      <c r="BS1995" s="43"/>
      <c r="BT1995" s="43"/>
      <c r="BU1995" s="43"/>
      <c r="BV1995" s="43"/>
      <c r="BW1995" s="43"/>
      <c r="BX1995" s="43"/>
      <c r="BY1995" s="43"/>
      <c r="BZ1995" s="43"/>
      <c r="CA1995" s="43"/>
      <c r="CB1995" s="43"/>
      <c r="CC1995" s="43"/>
      <c r="CD1995" s="43"/>
      <c r="CE1995" s="43"/>
      <c r="CF1995" s="43"/>
      <c r="CG1995" s="43"/>
    </row>
    <row r="1996" spans="10:85" x14ac:dyDescent="0.2"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43"/>
      <c r="BG1996" s="43"/>
      <c r="BH1996" s="43"/>
      <c r="BI1996" s="43"/>
      <c r="BJ1996" s="43"/>
      <c r="BK1996" s="43"/>
      <c r="BL1996" s="43"/>
      <c r="BM1996" s="43"/>
      <c r="BN1996" s="43"/>
      <c r="BO1996" s="43"/>
      <c r="BP1996" s="43"/>
      <c r="BQ1996" s="43"/>
      <c r="BR1996" s="43"/>
      <c r="BS1996" s="43"/>
      <c r="BT1996" s="43"/>
      <c r="BU1996" s="43"/>
      <c r="BV1996" s="43"/>
      <c r="BW1996" s="43"/>
      <c r="BX1996" s="43"/>
      <c r="BY1996" s="43"/>
      <c r="BZ1996" s="43"/>
      <c r="CA1996" s="43"/>
      <c r="CB1996" s="43"/>
      <c r="CC1996" s="43"/>
      <c r="CD1996" s="43"/>
      <c r="CE1996" s="43"/>
      <c r="CF1996" s="43"/>
      <c r="CG1996" s="43"/>
    </row>
    <row r="1997" spans="10:85" x14ac:dyDescent="0.2"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43"/>
      <c r="BG1997" s="43"/>
      <c r="BH1997" s="43"/>
      <c r="BI1997" s="43"/>
      <c r="BJ1997" s="43"/>
      <c r="BK1997" s="43"/>
      <c r="BL1997" s="43"/>
      <c r="BM1997" s="43"/>
      <c r="BN1997" s="43"/>
      <c r="BO1997" s="43"/>
      <c r="BP1997" s="43"/>
      <c r="BQ1997" s="43"/>
      <c r="BR1997" s="43"/>
      <c r="BS1997" s="43"/>
      <c r="BT1997" s="43"/>
      <c r="BU1997" s="43"/>
      <c r="BV1997" s="43"/>
      <c r="BW1997" s="43"/>
      <c r="BX1997" s="43"/>
      <c r="BY1997" s="43"/>
      <c r="BZ1997" s="43"/>
      <c r="CA1997" s="43"/>
      <c r="CB1997" s="43"/>
      <c r="CC1997" s="43"/>
      <c r="CD1997" s="43"/>
      <c r="CE1997" s="43"/>
      <c r="CF1997" s="43"/>
      <c r="CG1997" s="43"/>
    </row>
    <row r="1998" spans="10:85" x14ac:dyDescent="0.2"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43"/>
      <c r="BG1998" s="43"/>
      <c r="BH1998" s="43"/>
      <c r="BI1998" s="43"/>
      <c r="BJ1998" s="43"/>
      <c r="BK1998" s="43"/>
      <c r="BL1998" s="43"/>
      <c r="BM1998" s="43"/>
      <c r="BN1998" s="43"/>
      <c r="BO1998" s="43"/>
      <c r="BP1998" s="43"/>
      <c r="BQ1998" s="43"/>
      <c r="BR1998" s="43"/>
      <c r="BS1998" s="43"/>
      <c r="BT1998" s="43"/>
      <c r="BU1998" s="43"/>
      <c r="BV1998" s="43"/>
      <c r="BW1998" s="43"/>
      <c r="BX1998" s="43"/>
      <c r="BY1998" s="43"/>
      <c r="BZ1998" s="43"/>
      <c r="CA1998" s="43"/>
      <c r="CB1998" s="43"/>
      <c r="CC1998" s="43"/>
      <c r="CD1998" s="43"/>
      <c r="CE1998" s="43"/>
      <c r="CF1998" s="43"/>
      <c r="CG1998" s="43"/>
    </row>
    <row r="1999" spans="10:85" x14ac:dyDescent="0.2"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43"/>
      <c r="BG1999" s="43"/>
      <c r="BH1999" s="43"/>
      <c r="BI1999" s="43"/>
      <c r="BJ1999" s="43"/>
      <c r="BK1999" s="43"/>
      <c r="BL1999" s="43"/>
      <c r="BM1999" s="43"/>
      <c r="BN1999" s="43"/>
      <c r="BO1999" s="43"/>
      <c r="BP1999" s="43"/>
      <c r="BQ1999" s="43"/>
      <c r="BR1999" s="43"/>
      <c r="BS1999" s="43"/>
      <c r="BT1999" s="43"/>
      <c r="BU1999" s="43"/>
      <c r="BV1999" s="43"/>
      <c r="BW1999" s="43"/>
      <c r="BX1999" s="43"/>
      <c r="BY1999" s="43"/>
      <c r="BZ1999" s="43"/>
      <c r="CA1999" s="43"/>
      <c r="CB1999" s="43"/>
      <c r="CC1999" s="43"/>
      <c r="CD1999" s="43"/>
      <c r="CE1999" s="43"/>
      <c r="CF1999" s="43"/>
      <c r="CG1999" s="43"/>
    </row>
    <row r="2000" spans="10:85" x14ac:dyDescent="0.2"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43"/>
      <c r="BG2000" s="43"/>
      <c r="BH2000" s="43"/>
      <c r="BI2000" s="43"/>
      <c r="BJ2000" s="43"/>
      <c r="BK2000" s="43"/>
      <c r="BL2000" s="43"/>
      <c r="BM2000" s="43"/>
      <c r="BN2000" s="43"/>
      <c r="BO2000" s="43"/>
      <c r="BP2000" s="43"/>
      <c r="BQ2000" s="43"/>
      <c r="BR2000" s="43"/>
      <c r="BS2000" s="43"/>
      <c r="BT2000" s="43"/>
      <c r="BU2000" s="43"/>
      <c r="BV2000" s="43"/>
      <c r="BW2000" s="43"/>
      <c r="BX2000" s="43"/>
      <c r="BY2000" s="43"/>
      <c r="BZ2000" s="43"/>
      <c r="CA2000" s="43"/>
      <c r="CB2000" s="43"/>
      <c r="CC2000" s="43"/>
      <c r="CD2000" s="43"/>
      <c r="CE2000" s="43"/>
      <c r="CF2000" s="43"/>
      <c r="CG2000" s="43"/>
    </row>
    <row r="2001" spans="10:85" x14ac:dyDescent="0.2"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43"/>
      <c r="BG2001" s="43"/>
      <c r="BH2001" s="43"/>
      <c r="BI2001" s="43"/>
      <c r="BJ2001" s="43"/>
      <c r="BK2001" s="43"/>
      <c r="BL2001" s="43"/>
      <c r="BM2001" s="43"/>
      <c r="BN2001" s="43"/>
      <c r="BO2001" s="43"/>
      <c r="BP2001" s="43"/>
      <c r="BQ2001" s="43"/>
      <c r="BR2001" s="43"/>
      <c r="BS2001" s="43"/>
      <c r="BT2001" s="43"/>
      <c r="BU2001" s="43"/>
      <c r="BV2001" s="43"/>
      <c r="BW2001" s="43"/>
      <c r="BX2001" s="43"/>
      <c r="BY2001" s="43"/>
      <c r="BZ2001" s="43"/>
      <c r="CA2001" s="43"/>
      <c r="CB2001" s="43"/>
      <c r="CC2001" s="43"/>
      <c r="CD2001" s="43"/>
      <c r="CE2001" s="43"/>
      <c r="CF2001" s="43"/>
      <c r="CG2001" s="43"/>
    </row>
    <row r="2002" spans="10:85" x14ac:dyDescent="0.2"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43"/>
      <c r="BG2002" s="43"/>
      <c r="BH2002" s="43"/>
      <c r="BI2002" s="43"/>
      <c r="BJ2002" s="43"/>
      <c r="BK2002" s="43"/>
      <c r="BL2002" s="43"/>
      <c r="BM2002" s="43"/>
      <c r="BN2002" s="43"/>
      <c r="BO2002" s="43"/>
      <c r="BP2002" s="43"/>
      <c r="BQ2002" s="43"/>
      <c r="BR2002" s="43"/>
      <c r="BS2002" s="43"/>
      <c r="BT2002" s="43"/>
      <c r="BU2002" s="43"/>
      <c r="BV2002" s="43"/>
      <c r="BW2002" s="43"/>
      <c r="BX2002" s="43"/>
      <c r="BY2002" s="43"/>
      <c r="BZ2002" s="43"/>
      <c r="CA2002" s="43"/>
      <c r="CB2002" s="43"/>
      <c r="CC2002" s="43"/>
      <c r="CD2002" s="43"/>
      <c r="CE2002" s="43"/>
      <c r="CF2002" s="43"/>
      <c r="CG2002" s="43"/>
    </row>
    <row r="2003" spans="10:85" x14ac:dyDescent="0.2"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43"/>
      <c r="BG2003" s="43"/>
      <c r="BH2003" s="43"/>
      <c r="BI2003" s="43"/>
      <c r="BJ2003" s="43"/>
      <c r="BK2003" s="43"/>
      <c r="BL2003" s="43"/>
      <c r="BM2003" s="43"/>
      <c r="BN2003" s="43"/>
      <c r="BO2003" s="43"/>
      <c r="BP2003" s="43"/>
      <c r="BQ2003" s="43"/>
      <c r="BR2003" s="43"/>
      <c r="BS2003" s="43"/>
      <c r="BT2003" s="43"/>
      <c r="BU2003" s="43"/>
      <c r="BV2003" s="43"/>
      <c r="BW2003" s="43"/>
      <c r="BX2003" s="43"/>
      <c r="BY2003" s="43"/>
      <c r="BZ2003" s="43"/>
      <c r="CA2003" s="43"/>
      <c r="CB2003" s="43"/>
      <c r="CC2003" s="43"/>
      <c r="CD2003" s="43"/>
      <c r="CE2003" s="43"/>
      <c r="CF2003" s="43"/>
      <c r="CG2003" s="43"/>
    </row>
    <row r="2004" spans="10:85" x14ac:dyDescent="0.2"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43"/>
      <c r="BG2004" s="43"/>
      <c r="BH2004" s="43"/>
      <c r="BI2004" s="43"/>
      <c r="BJ2004" s="43"/>
      <c r="BK2004" s="43"/>
      <c r="BL2004" s="43"/>
      <c r="BM2004" s="43"/>
      <c r="BN2004" s="43"/>
      <c r="BO2004" s="43"/>
      <c r="BP2004" s="43"/>
      <c r="BQ2004" s="43"/>
      <c r="BR2004" s="43"/>
      <c r="BS2004" s="43"/>
      <c r="BT2004" s="43"/>
      <c r="BU2004" s="43"/>
      <c r="BV2004" s="43"/>
      <c r="BW2004" s="43"/>
      <c r="BX2004" s="43"/>
      <c r="BY2004" s="43"/>
      <c r="BZ2004" s="43"/>
      <c r="CA2004" s="43"/>
      <c r="CB2004" s="43"/>
      <c r="CC2004" s="43"/>
      <c r="CD2004" s="43"/>
      <c r="CE2004" s="43"/>
      <c r="CF2004" s="43"/>
      <c r="CG2004" s="43"/>
    </row>
    <row r="2005" spans="10:85" x14ac:dyDescent="0.2"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43"/>
      <c r="BG2005" s="43"/>
      <c r="BH2005" s="43"/>
      <c r="BI2005" s="43"/>
      <c r="BJ2005" s="43"/>
      <c r="BK2005" s="43"/>
      <c r="BL2005" s="43"/>
      <c r="BM2005" s="43"/>
      <c r="BN2005" s="43"/>
      <c r="BO2005" s="43"/>
      <c r="BP2005" s="43"/>
      <c r="BQ2005" s="43"/>
      <c r="BR2005" s="43"/>
      <c r="BS2005" s="43"/>
      <c r="BT2005" s="43"/>
      <c r="BU2005" s="43"/>
      <c r="BV2005" s="43"/>
      <c r="BW2005" s="43"/>
      <c r="BX2005" s="43"/>
      <c r="BY2005" s="43"/>
      <c r="BZ2005" s="43"/>
      <c r="CA2005" s="43"/>
      <c r="CB2005" s="43"/>
      <c r="CC2005" s="43"/>
      <c r="CD2005" s="43"/>
      <c r="CE2005" s="43"/>
      <c r="CF2005" s="43"/>
      <c r="CG2005" s="43"/>
    </row>
    <row r="2006" spans="10:85" x14ac:dyDescent="0.2"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43"/>
      <c r="BG2006" s="43"/>
      <c r="BH2006" s="43"/>
      <c r="BI2006" s="43"/>
      <c r="BJ2006" s="43"/>
      <c r="BK2006" s="43"/>
      <c r="BL2006" s="43"/>
      <c r="BM2006" s="43"/>
      <c r="BN2006" s="43"/>
      <c r="BO2006" s="43"/>
      <c r="BP2006" s="43"/>
      <c r="BQ2006" s="43"/>
      <c r="BR2006" s="43"/>
      <c r="BS2006" s="43"/>
      <c r="BT2006" s="43"/>
      <c r="BU2006" s="43"/>
      <c r="BV2006" s="43"/>
      <c r="BW2006" s="43"/>
      <c r="BX2006" s="43"/>
      <c r="BY2006" s="43"/>
      <c r="BZ2006" s="43"/>
      <c r="CA2006" s="43"/>
      <c r="CB2006" s="43"/>
      <c r="CC2006" s="43"/>
      <c r="CD2006" s="43"/>
      <c r="CE2006" s="43"/>
      <c r="CF2006" s="43"/>
      <c r="CG2006" s="43"/>
    </row>
    <row r="2007" spans="10:85" x14ac:dyDescent="0.2"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43"/>
      <c r="BG2007" s="43"/>
      <c r="BH2007" s="43"/>
      <c r="BI2007" s="43"/>
      <c r="BJ2007" s="43"/>
      <c r="BK2007" s="43"/>
      <c r="BL2007" s="43"/>
      <c r="BM2007" s="43"/>
      <c r="BN2007" s="43"/>
      <c r="BO2007" s="43"/>
      <c r="BP2007" s="43"/>
      <c r="BQ2007" s="43"/>
      <c r="BR2007" s="43"/>
      <c r="BS2007" s="43"/>
      <c r="BT2007" s="43"/>
      <c r="BU2007" s="43"/>
      <c r="BV2007" s="43"/>
      <c r="BW2007" s="43"/>
      <c r="BX2007" s="43"/>
      <c r="BY2007" s="43"/>
      <c r="BZ2007" s="43"/>
      <c r="CA2007" s="43"/>
      <c r="CB2007" s="43"/>
      <c r="CC2007" s="43"/>
      <c r="CD2007" s="43"/>
      <c r="CE2007" s="43"/>
      <c r="CF2007" s="43"/>
      <c r="CG2007" s="43"/>
    </row>
    <row r="2008" spans="10:85" x14ac:dyDescent="0.2"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43"/>
      <c r="BG2008" s="43"/>
      <c r="BH2008" s="43"/>
      <c r="BI2008" s="43"/>
      <c r="BJ2008" s="43"/>
      <c r="BK2008" s="43"/>
      <c r="BL2008" s="43"/>
      <c r="BM2008" s="43"/>
      <c r="BN2008" s="43"/>
      <c r="BO2008" s="43"/>
      <c r="BP2008" s="43"/>
      <c r="BQ2008" s="43"/>
      <c r="BR2008" s="43"/>
      <c r="BS2008" s="43"/>
      <c r="BT2008" s="43"/>
      <c r="BU2008" s="43"/>
      <c r="BV2008" s="43"/>
      <c r="BW2008" s="43"/>
      <c r="BX2008" s="43"/>
      <c r="BY2008" s="43"/>
      <c r="BZ2008" s="43"/>
      <c r="CA2008" s="43"/>
      <c r="CB2008" s="43"/>
      <c r="CC2008" s="43"/>
      <c r="CD2008" s="43"/>
      <c r="CE2008" s="43"/>
      <c r="CF2008" s="43"/>
      <c r="CG2008" s="43"/>
    </row>
    <row r="2009" spans="10:85" x14ac:dyDescent="0.2"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43"/>
      <c r="BG2009" s="43"/>
      <c r="BH2009" s="43"/>
      <c r="BI2009" s="43"/>
      <c r="BJ2009" s="43"/>
      <c r="BK2009" s="43"/>
      <c r="BL2009" s="43"/>
      <c r="BM2009" s="43"/>
      <c r="BN2009" s="43"/>
      <c r="BO2009" s="43"/>
      <c r="BP2009" s="43"/>
      <c r="BQ2009" s="43"/>
      <c r="BR2009" s="43"/>
      <c r="BS2009" s="43"/>
      <c r="BT2009" s="43"/>
      <c r="BU2009" s="43"/>
      <c r="BV2009" s="43"/>
      <c r="BW2009" s="43"/>
      <c r="BX2009" s="43"/>
      <c r="BY2009" s="43"/>
      <c r="BZ2009" s="43"/>
      <c r="CA2009" s="43"/>
      <c r="CB2009" s="43"/>
      <c r="CC2009" s="43"/>
      <c r="CD2009" s="43"/>
      <c r="CE2009" s="43"/>
      <c r="CF2009" s="43"/>
      <c r="CG2009" s="43"/>
    </row>
    <row r="2010" spans="10:85" x14ac:dyDescent="0.2"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43"/>
      <c r="BG2010" s="43"/>
      <c r="BH2010" s="43"/>
      <c r="BI2010" s="43"/>
      <c r="BJ2010" s="43"/>
      <c r="BK2010" s="43"/>
      <c r="BL2010" s="43"/>
      <c r="BM2010" s="43"/>
      <c r="BN2010" s="43"/>
      <c r="BO2010" s="43"/>
      <c r="BP2010" s="43"/>
      <c r="BQ2010" s="43"/>
      <c r="BR2010" s="43"/>
      <c r="BS2010" s="43"/>
      <c r="BT2010" s="43"/>
      <c r="BU2010" s="43"/>
      <c r="BV2010" s="43"/>
      <c r="BW2010" s="43"/>
      <c r="BX2010" s="43"/>
      <c r="BY2010" s="43"/>
      <c r="BZ2010" s="43"/>
      <c r="CA2010" s="43"/>
      <c r="CB2010" s="43"/>
      <c r="CC2010" s="43"/>
      <c r="CD2010" s="43"/>
      <c r="CE2010" s="43"/>
      <c r="CF2010" s="43"/>
      <c r="CG2010" s="43"/>
    </row>
    <row r="2011" spans="10:85" x14ac:dyDescent="0.2"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43"/>
      <c r="BG2011" s="43"/>
      <c r="BH2011" s="43"/>
      <c r="BI2011" s="43"/>
      <c r="BJ2011" s="43"/>
      <c r="BK2011" s="43"/>
      <c r="BL2011" s="43"/>
      <c r="BM2011" s="43"/>
      <c r="BN2011" s="43"/>
      <c r="BO2011" s="43"/>
      <c r="BP2011" s="43"/>
      <c r="BQ2011" s="43"/>
      <c r="BR2011" s="43"/>
      <c r="BS2011" s="43"/>
      <c r="BT2011" s="43"/>
      <c r="BU2011" s="43"/>
      <c r="BV2011" s="43"/>
      <c r="BW2011" s="43"/>
      <c r="BX2011" s="43"/>
      <c r="BY2011" s="43"/>
      <c r="BZ2011" s="43"/>
      <c r="CA2011" s="43"/>
      <c r="CB2011" s="43"/>
      <c r="CC2011" s="43"/>
      <c r="CD2011" s="43"/>
      <c r="CE2011" s="43"/>
      <c r="CF2011" s="43"/>
      <c r="CG2011" s="43"/>
    </row>
    <row r="2012" spans="10:85" x14ac:dyDescent="0.2"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43"/>
      <c r="BG2012" s="43"/>
      <c r="BH2012" s="43"/>
      <c r="BI2012" s="43"/>
      <c r="BJ2012" s="43"/>
      <c r="BK2012" s="43"/>
      <c r="BL2012" s="43"/>
      <c r="BM2012" s="43"/>
      <c r="BN2012" s="43"/>
      <c r="BO2012" s="43"/>
      <c r="BP2012" s="43"/>
      <c r="BQ2012" s="43"/>
      <c r="BR2012" s="43"/>
      <c r="BS2012" s="43"/>
      <c r="BT2012" s="43"/>
      <c r="BU2012" s="43"/>
      <c r="BV2012" s="43"/>
      <c r="BW2012" s="43"/>
      <c r="BX2012" s="43"/>
      <c r="BY2012" s="43"/>
      <c r="BZ2012" s="43"/>
      <c r="CA2012" s="43"/>
      <c r="CB2012" s="43"/>
      <c r="CC2012" s="43"/>
      <c r="CD2012" s="43"/>
      <c r="CE2012" s="43"/>
      <c r="CF2012" s="43"/>
      <c r="CG2012" s="43"/>
    </row>
    <row r="2013" spans="10:85" x14ac:dyDescent="0.2"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</row>
    <row r="2014" spans="10:85" x14ac:dyDescent="0.2"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43"/>
      <c r="BG2014" s="43"/>
      <c r="BH2014" s="43"/>
      <c r="BI2014" s="43"/>
      <c r="BJ2014" s="43"/>
      <c r="BK2014" s="43"/>
      <c r="BL2014" s="43"/>
      <c r="BM2014" s="43"/>
      <c r="BN2014" s="43"/>
      <c r="BO2014" s="43"/>
      <c r="BP2014" s="43"/>
      <c r="BQ2014" s="43"/>
      <c r="BR2014" s="43"/>
      <c r="BS2014" s="43"/>
      <c r="BT2014" s="43"/>
      <c r="BU2014" s="43"/>
      <c r="BV2014" s="43"/>
      <c r="BW2014" s="43"/>
      <c r="BX2014" s="43"/>
      <c r="BY2014" s="43"/>
      <c r="BZ2014" s="43"/>
      <c r="CA2014" s="43"/>
      <c r="CB2014" s="43"/>
      <c r="CC2014" s="43"/>
      <c r="CD2014" s="43"/>
      <c r="CE2014" s="43"/>
      <c r="CF2014" s="43"/>
      <c r="CG2014" s="43"/>
    </row>
    <row r="2015" spans="10:85" x14ac:dyDescent="0.2"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43"/>
      <c r="BG2015" s="43"/>
      <c r="BH2015" s="43"/>
      <c r="BI2015" s="43"/>
      <c r="BJ2015" s="43"/>
      <c r="BK2015" s="43"/>
      <c r="BL2015" s="43"/>
      <c r="BM2015" s="43"/>
      <c r="BN2015" s="43"/>
      <c r="BO2015" s="43"/>
      <c r="BP2015" s="43"/>
      <c r="BQ2015" s="43"/>
      <c r="BR2015" s="43"/>
      <c r="BS2015" s="43"/>
      <c r="BT2015" s="43"/>
      <c r="BU2015" s="43"/>
      <c r="BV2015" s="43"/>
      <c r="BW2015" s="43"/>
      <c r="BX2015" s="43"/>
      <c r="BY2015" s="43"/>
      <c r="BZ2015" s="43"/>
      <c r="CA2015" s="43"/>
      <c r="CB2015" s="43"/>
      <c r="CC2015" s="43"/>
      <c r="CD2015" s="43"/>
      <c r="CE2015" s="43"/>
      <c r="CF2015" s="43"/>
      <c r="CG2015" s="43"/>
    </row>
    <row r="2016" spans="10:85" x14ac:dyDescent="0.2"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43"/>
      <c r="BG2016" s="43"/>
      <c r="BH2016" s="43"/>
      <c r="BI2016" s="43"/>
      <c r="BJ2016" s="43"/>
      <c r="BK2016" s="43"/>
      <c r="BL2016" s="43"/>
      <c r="BM2016" s="43"/>
      <c r="BN2016" s="43"/>
      <c r="BO2016" s="43"/>
      <c r="BP2016" s="43"/>
      <c r="BQ2016" s="43"/>
      <c r="BR2016" s="43"/>
      <c r="BS2016" s="43"/>
      <c r="BT2016" s="43"/>
      <c r="BU2016" s="43"/>
      <c r="BV2016" s="43"/>
      <c r="BW2016" s="43"/>
      <c r="BX2016" s="43"/>
      <c r="BY2016" s="43"/>
      <c r="BZ2016" s="43"/>
      <c r="CA2016" s="43"/>
      <c r="CB2016" s="43"/>
      <c r="CC2016" s="43"/>
      <c r="CD2016" s="43"/>
      <c r="CE2016" s="43"/>
      <c r="CF2016" s="43"/>
      <c r="CG2016" s="43"/>
    </row>
    <row r="2017" spans="10:85" x14ac:dyDescent="0.2"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43"/>
      <c r="BG2017" s="43"/>
      <c r="BH2017" s="43"/>
      <c r="BI2017" s="43"/>
      <c r="BJ2017" s="43"/>
      <c r="BK2017" s="43"/>
      <c r="BL2017" s="43"/>
      <c r="BM2017" s="43"/>
      <c r="BN2017" s="43"/>
      <c r="BO2017" s="43"/>
      <c r="BP2017" s="43"/>
      <c r="BQ2017" s="43"/>
      <c r="BR2017" s="43"/>
      <c r="BS2017" s="43"/>
      <c r="BT2017" s="43"/>
      <c r="BU2017" s="43"/>
      <c r="BV2017" s="43"/>
      <c r="BW2017" s="43"/>
      <c r="BX2017" s="43"/>
      <c r="BY2017" s="43"/>
      <c r="BZ2017" s="43"/>
      <c r="CA2017" s="43"/>
      <c r="CB2017" s="43"/>
      <c r="CC2017" s="43"/>
      <c r="CD2017" s="43"/>
      <c r="CE2017" s="43"/>
      <c r="CF2017" s="43"/>
      <c r="CG2017" s="43"/>
    </row>
    <row r="2018" spans="10:85" x14ac:dyDescent="0.2"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43"/>
      <c r="BG2018" s="43"/>
      <c r="BH2018" s="43"/>
      <c r="BI2018" s="43"/>
      <c r="BJ2018" s="43"/>
      <c r="BK2018" s="43"/>
      <c r="BL2018" s="43"/>
      <c r="BM2018" s="43"/>
      <c r="BN2018" s="43"/>
      <c r="BO2018" s="43"/>
      <c r="BP2018" s="43"/>
      <c r="BQ2018" s="43"/>
      <c r="BR2018" s="43"/>
      <c r="BS2018" s="43"/>
      <c r="BT2018" s="43"/>
      <c r="BU2018" s="43"/>
      <c r="BV2018" s="43"/>
      <c r="BW2018" s="43"/>
      <c r="BX2018" s="43"/>
      <c r="BY2018" s="43"/>
      <c r="BZ2018" s="43"/>
      <c r="CA2018" s="43"/>
      <c r="CB2018" s="43"/>
      <c r="CC2018" s="43"/>
      <c r="CD2018" s="43"/>
      <c r="CE2018" s="43"/>
      <c r="CF2018" s="43"/>
      <c r="CG2018" s="43"/>
    </row>
    <row r="2019" spans="10:85" x14ac:dyDescent="0.2"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43"/>
      <c r="BG2019" s="43"/>
      <c r="BH2019" s="43"/>
      <c r="BI2019" s="43"/>
      <c r="BJ2019" s="43"/>
      <c r="BK2019" s="43"/>
      <c r="BL2019" s="43"/>
      <c r="BM2019" s="43"/>
      <c r="BN2019" s="43"/>
      <c r="BO2019" s="43"/>
      <c r="BP2019" s="43"/>
      <c r="BQ2019" s="43"/>
      <c r="BR2019" s="43"/>
      <c r="BS2019" s="43"/>
      <c r="BT2019" s="43"/>
      <c r="BU2019" s="43"/>
      <c r="BV2019" s="43"/>
      <c r="BW2019" s="43"/>
      <c r="BX2019" s="43"/>
      <c r="BY2019" s="43"/>
      <c r="BZ2019" s="43"/>
      <c r="CA2019" s="43"/>
      <c r="CB2019" s="43"/>
      <c r="CC2019" s="43"/>
      <c r="CD2019" s="43"/>
      <c r="CE2019" s="43"/>
      <c r="CF2019" s="43"/>
      <c r="CG2019" s="43"/>
    </row>
    <row r="2020" spans="10:85" x14ac:dyDescent="0.2"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43"/>
      <c r="BG2020" s="43"/>
      <c r="BH2020" s="43"/>
      <c r="BI2020" s="43"/>
      <c r="BJ2020" s="43"/>
      <c r="BK2020" s="43"/>
      <c r="BL2020" s="43"/>
      <c r="BM2020" s="43"/>
      <c r="BN2020" s="43"/>
      <c r="BO2020" s="43"/>
      <c r="BP2020" s="43"/>
      <c r="BQ2020" s="43"/>
      <c r="BR2020" s="43"/>
      <c r="BS2020" s="43"/>
      <c r="BT2020" s="43"/>
      <c r="BU2020" s="43"/>
      <c r="BV2020" s="43"/>
      <c r="BW2020" s="43"/>
      <c r="BX2020" s="43"/>
      <c r="BY2020" s="43"/>
      <c r="BZ2020" s="43"/>
      <c r="CA2020" s="43"/>
      <c r="CB2020" s="43"/>
      <c r="CC2020" s="43"/>
      <c r="CD2020" s="43"/>
      <c r="CE2020" s="43"/>
      <c r="CF2020" s="43"/>
      <c r="CG2020" s="43"/>
    </row>
    <row r="2021" spans="10:85" x14ac:dyDescent="0.2"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43"/>
      <c r="BG2021" s="43"/>
      <c r="BH2021" s="43"/>
      <c r="BI2021" s="43"/>
      <c r="BJ2021" s="43"/>
      <c r="BK2021" s="43"/>
      <c r="BL2021" s="43"/>
      <c r="BM2021" s="43"/>
      <c r="BN2021" s="43"/>
      <c r="BO2021" s="43"/>
      <c r="BP2021" s="43"/>
      <c r="BQ2021" s="43"/>
      <c r="BR2021" s="43"/>
      <c r="BS2021" s="43"/>
      <c r="BT2021" s="43"/>
      <c r="BU2021" s="43"/>
      <c r="BV2021" s="43"/>
      <c r="BW2021" s="43"/>
      <c r="BX2021" s="43"/>
      <c r="BY2021" s="43"/>
      <c r="BZ2021" s="43"/>
      <c r="CA2021" s="43"/>
      <c r="CB2021" s="43"/>
      <c r="CC2021" s="43"/>
      <c r="CD2021" s="43"/>
      <c r="CE2021" s="43"/>
      <c r="CF2021" s="43"/>
      <c r="CG2021" s="43"/>
    </row>
    <row r="2022" spans="10:85" x14ac:dyDescent="0.2"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43"/>
      <c r="BG2022" s="43"/>
      <c r="BH2022" s="43"/>
      <c r="BI2022" s="43"/>
      <c r="BJ2022" s="43"/>
      <c r="BK2022" s="43"/>
      <c r="BL2022" s="43"/>
      <c r="BM2022" s="43"/>
      <c r="BN2022" s="43"/>
      <c r="BO2022" s="43"/>
      <c r="BP2022" s="43"/>
      <c r="BQ2022" s="43"/>
      <c r="BR2022" s="43"/>
      <c r="BS2022" s="43"/>
      <c r="BT2022" s="43"/>
      <c r="BU2022" s="43"/>
      <c r="BV2022" s="43"/>
      <c r="BW2022" s="43"/>
      <c r="BX2022" s="43"/>
      <c r="BY2022" s="43"/>
      <c r="BZ2022" s="43"/>
      <c r="CA2022" s="43"/>
      <c r="CB2022" s="43"/>
      <c r="CC2022" s="43"/>
      <c r="CD2022" s="43"/>
      <c r="CE2022" s="43"/>
      <c r="CF2022" s="43"/>
      <c r="CG2022" s="43"/>
    </row>
    <row r="2023" spans="10:85" x14ac:dyDescent="0.2"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43"/>
      <c r="BG2023" s="43"/>
      <c r="BH2023" s="43"/>
      <c r="BI2023" s="43"/>
      <c r="BJ2023" s="43"/>
      <c r="BK2023" s="43"/>
      <c r="BL2023" s="43"/>
      <c r="BM2023" s="43"/>
      <c r="BN2023" s="43"/>
      <c r="BO2023" s="43"/>
      <c r="BP2023" s="43"/>
      <c r="BQ2023" s="43"/>
      <c r="BR2023" s="43"/>
      <c r="BS2023" s="43"/>
      <c r="BT2023" s="43"/>
      <c r="BU2023" s="43"/>
      <c r="BV2023" s="43"/>
      <c r="BW2023" s="43"/>
      <c r="BX2023" s="43"/>
      <c r="BY2023" s="43"/>
      <c r="BZ2023" s="43"/>
      <c r="CA2023" s="43"/>
      <c r="CB2023" s="43"/>
      <c r="CC2023" s="43"/>
      <c r="CD2023" s="43"/>
      <c r="CE2023" s="43"/>
      <c r="CF2023" s="43"/>
      <c r="CG2023" s="43"/>
    </row>
    <row r="2024" spans="10:85" x14ac:dyDescent="0.2"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43"/>
      <c r="BG2024" s="43"/>
      <c r="BH2024" s="43"/>
      <c r="BI2024" s="43"/>
      <c r="BJ2024" s="43"/>
      <c r="BK2024" s="43"/>
      <c r="BL2024" s="43"/>
      <c r="BM2024" s="43"/>
      <c r="BN2024" s="43"/>
      <c r="BO2024" s="43"/>
      <c r="BP2024" s="43"/>
      <c r="BQ2024" s="43"/>
      <c r="BR2024" s="43"/>
      <c r="BS2024" s="43"/>
      <c r="BT2024" s="43"/>
      <c r="BU2024" s="43"/>
      <c r="BV2024" s="43"/>
      <c r="BW2024" s="43"/>
      <c r="BX2024" s="43"/>
      <c r="BY2024" s="43"/>
      <c r="BZ2024" s="43"/>
      <c r="CA2024" s="43"/>
      <c r="CB2024" s="43"/>
      <c r="CC2024" s="43"/>
      <c r="CD2024" s="43"/>
      <c r="CE2024" s="43"/>
      <c r="CF2024" s="43"/>
      <c r="CG2024" s="43"/>
    </row>
    <row r="2025" spans="10:85" x14ac:dyDescent="0.2"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43"/>
      <c r="BG2025" s="43"/>
      <c r="BH2025" s="43"/>
      <c r="BI2025" s="43"/>
      <c r="BJ2025" s="43"/>
      <c r="BK2025" s="43"/>
      <c r="BL2025" s="43"/>
      <c r="BM2025" s="43"/>
      <c r="BN2025" s="43"/>
      <c r="BO2025" s="43"/>
      <c r="BP2025" s="43"/>
      <c r="BQ2025" s="43"/>
      <c r="BR2025" s="43"/>
      <c r="BS2025" s="43"/>
      <c r="BT2025" s="43"/>
      <c r="BU2025" s="43"/>
      <c r="BV2025" s="43"/>
      <c r="BW2025" s="43"/>
      <c r="BX2025" s="43"/>
      <c r="BY2025" s="43"/>
      <c r="BZ2025" s="43"/>
      <c r="CA2025" s="43"/>
      <c r="CB2025" s="43"/>
      <c r="CC2025" s="43"/>
      <c r="CD2025" s="43"/>
      <c r="CE2025" s="43"/>
      <c r="CF2025" s="43"/>
      <c r="CG2025" s="43"/>
    </row>
    <row r="2026" spans="10:85" x14ac:dyDescent="0.2"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43"/>
      <c r="BG2026" s="43"/>
      <c r="BH2026" s="43"/>
      <c r="BI2026" s="43"/>
      <c r="BJ2026" s="43"/>
      <c r="BK2026" s="43"/>
      <c r="BL2026" s="43"/>
      <c r="BM2026" s="43"/>
      <c r="BN2026" s="43"/>
      <c r="BO2026" s="43"/>
      <c r="BP2026" s="43"/>
      <c r="BQ2026" s="43"/>
      <c r="BR2026" s="43"/>
      <c r="BS2026" s="43"/>
      <c r="BT2026" s="43"/>
      <c r="BU2026" s="43"/>
      <c r="BV2026" s="43"/>
      <c r="BW2026" s="43"/>
      <c r="BX2026" s="43"/>
      <c r="BY2026" s="43"/>
      <c r="BZ2026" s="43"/>
      <c r="CA2026" s="43"/>
      <c r="CB2026" s="43"/>
      <c r="CC2026" s="43"/>
      <c r="CD2026" s="43"/>
      <c r="CE2026" s="43"/>
      <c r="CF2026" s="43"/>
      <c r="CG2026" s="43"/>
    </row>
    <row r="2027" spans="10:85" x14ac:dyDescent="0.2"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43"/>
      <c r="BG2027" s="43"/>
      <c r="BH2027" s="43"/>
      <c r="BI2027" s="43"/>
      <c r="BJ2027" s="43"/>
      <c r="BK2027" s="43"/>
      <c r="BL2027" s="43"/>
      <c r="BM2027" s="43"/>
      <c r="BN2027" s="43"/>
      <c r="BO2027" s="43"/>
      <c r="BP2027" s="43"/>
      <c r="BQ2027" s="43"/>
      <c r="BR2027" s="43"/>
      <c r="BS2027" s="43"/>
      <c r="BT2027" s="43"/>
      <c r="BU2027" s="43"/>
      <c r="BV2027" s="43"/>
      <c r="BW2027" s="43"/>
      <c r="BX2027" s="43"/>
      <c r="BY2027" s="43"/>
      <c r="BZ2027" s="43"/>
      <c r="CA2027" s="43"/>
      <c r="CB2027" s="43"/>
      <c r="CC2027" s="43"/>
      <c r="CD2027" s="43"/>
      <c r="CE2027" s="43"/>
      <c r="CF2027" s="43"/>
      <c r="CG2027" s="43"/>
    </row>
    <row r="2028" spans="10:85" x14ac:dyDescent="0.2"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43"/>
      <c r="BG2028" s="43"/>
      <c r="BH2028" s="43"/>
      <c r="BI2028" s="43"/>
      <c r="BJ2028" s="43"/>
      <c r="BK2028" s="43"/>
      <c r="BL2028" s="43"/>
      <c r="BM2028" s="43"/>
      <c r="BN2028" s="43"/>
      <c r="BO2028" s="43"/>
      <c r="BP2028" s="43"/>
      <c r="BQ2028" s="43"/>
      <c r="BR2028" s="43"/>
      <c r="BS2028" s="43"/>
      <c r="BT2028" s="43"/>
      <c r="BU2028" s="43"/>
      <c r="BV2028" s="43"/>
      <c r="BW2028" s="43"/>
      <c r="BX2028" s="43"/>
      <c r="BY2028" s="43"/>
      <c r="BZ2028" s="43"/>
      <c r="CA2028" s="43"/>
      <c r="CB2028" s="43"/>
      <c r="CC2028" s="43"/>
      <c r="CD2028" s="43"/>
      <c r="CE2028" s="43"/>
      <c r="CF2028" s="43"/>
      <c r="CG2028" s="43"/>
    </row>
    <row r="2029" spans="10:85" x14ac:dyDescent="0.2"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43"/>
      <c r="BG2029" s="43"/>
      <c r="BH2029" s="43"/>
      <c r="BI2029" s="43"/>
      <c r="BJ2029" s="43"/>
      <c r="BK2029" s="43"/>
      <c r="BL2029" s="43"/>
      <c r="BM2029" s="43"/>
      <c r="BN2029" s="43"/>
      <c r="BO2029" s="43"/>
      <c r="BP2029" s="43"/>
      <c r="BQ2029" s="43"/>
      <c r="BR2029" s="43"/>
      <c r="BS2029" s="43"/>
      <c r="BT2029" s="43"/>
      <c r="BU2029" s="43"/>
      <c r="BV2029" s="43"/>
      <c r="BW2029" s="43"/>
      <c r="BX2029" s="43"/>
      <c r="BY2029" s="43"/>
      <c r="BZ2029" s="43"/>
      <c r="CA2029" s="43"/>
      <c r="CB2029" s="43"/>
      <c r="CC2029" s="43"/>
      <c r="CD2029" s="43"/>
      <c r="CE2029" s="43"/>
      <c r="CF2029" s="43"/>
      <c r="CG2029" s="43"/>
    </row>
    <row r="2030" spans="10:85" x14ac:dyDescent="0.2"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43"/>
      <c r="BG2030" s="43"/>
      <c r="BH2030" s="43"/>
      <c r="BI2030" s="43"/>
      <c r="BJ2030" s="43"/>
      <c r="BK2030" s="43"/>
      <c r="BL2030" s="43"/>
      <c r="BM2030" s="43"/>
      <c r="BN2030" s="43"/>
      <c r="BO2030" s="43"/>
      <c r="BP2030" s="43"/>
      <c r="BQ2030" s="43"/>
      <c r="BR2030" s="43"/>
      <c r="BS2030" s="43"/>
      <c r="BT2030" s="43"/>
      <c r="BU2030" s="43"/>
      <c r="BV2030" s="43"/>
      <c r="BW2030" s="43"/>
      <c r="BX2030" s="43"/>
      <c r="BY2030" s="43"/>
      <c r="BZ2030" s="43"/>
      <c r="CA2030" s="43"/>
      <c r="CB2030" s="43"/>
      <c r="CC2030" s="43"/>
      <c r="CD2030" s="43"/>
      <c r="CE2030" s="43"/>
      <c r="CF2030" s="43"/>
      <c r="CG2030" s="43"/>
    </row>
    <row r="2031" spans="10:85" x14ac:dyDescent="0.2"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43"/>
      <c r="BG2031" s="43"/>
      <c r="BH2031" s="43"/>
      <c r="BI2031" s="43"/>
      <c r="BJ2031" s="43"/>
      <c r="BK2031" s="43"/>
      <c r="BL2031" s="43"/>
      <c r="BM2031" s="43"/>
      <c r="BN2031" s="43"/>
      <c r="BO2031" s="43"/>
      <c r="BP2031" s="43"/>
      <c r="BQ2031" s="43"/>
      <c r="BR2031" s="43"/>
      <c r="BS2031" s="43"/>
      <c r="BT2031" s="43"/>
      <c r="BU2031" s="43"/>
      <c r="BV2031" s="43"/>
      <c r="BW2031" s="43"/>
      <c r="BX2031" s="43"/>
      <c r="BY2031" s="43"/>
      <c r="BZ2031" s="43"/>
      <c r="CA2031" s="43"/>
      <c r="CB2031" s="43"/>
      <c r="CC2031" s="43"/>
      <c r="CD2031" s="43"/>
      <c r="CE2031" s="43"/>
      <c r="CF2031" s="43"/>
      <c r="CG2031" s="43"/>
    </row>
    <row r="2032" spans="10:85" x14ac:dyDescent="0.2"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43"/>
      <c r="BG2032" s="43"/>
      <c r="BH2032" s="43"/>
      <c r="BI2032" s="43"/>
      <c r="BJ2032" s="43"/>
      <c r="BK2032" s="43"/>
      <c r="BL2032" s="43"/>
      <c r="BM2032" s="43"/>
      <c r="BN2032" s="43"/>
      <c r="BO2032" s="43"/>
      <c r="BP2032" s="43"/>
      <c r="BQ2032" s="43"/>
      <c r="BR2032" s="43"/>
      <c r="BS2032" s="43"/>
      <c r="BT2032" s="43"/>
      <c r="BU2032" s="43"/>
      <c r="BV2032" s="43"/>
      <c r="BW2032" s="43"/>
      <c r="BX2032" s="43"/>
      <c r="BY2032" s="43"/>
      <c r="BZ2032" s="43"/>
      <c r="CA2032" s="43"/>
      <c r="CB2032" s="43"/>
      <c r="CC2032" s="43"/>
      <c r="CD2032" s="43"/>
      <c r="CE2032" s="43"/>
      <c r="CF2032" s="43"/>
      <c r="CG2032" s="43"/>
    </row>
    <row r="2033" spans="10:85" x14ac:dyDescent="0.2"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43"/>
      <c r="BG2033" s="43"/>
      <c r="BH2033" s="43"/>
      <c r="BI2033" s="43"/>
      <c r="BJ2033" s="43"/>
      <c r="BK2033" s="43"/>
      <c r="BL2033" s="43"/>
      <c r="BM2033" s="43"/>
      <c r="BN2033" s="43"/>
      <c r="BO2033" s="43"/>
      <c r="BP2033" s="43"/>
      <c r="BQ2033" s="43"/>
      <c r="BR2033" s="43"/>
      <c r="BS2033" s="43"/>
      <c r="BT2033" s="43"/>
      <c r="BU2033" s="43"/>
      <c r="BV2033" s="43"/>
      <c r="BW2033" s="43"/>
      <c r="BX2033" s="43"/>
      <c r="BY2033" s="43"/>
      <c r="BZ2033" s="43"/>
      <c r="CA2033" s="43"/>
      <c r="CB2033" s="43"/>
      <c r="CC2033" s="43"/>
      <c r="CD2033" s="43"/>
      <c r="CE2033" s="43"/>
      <c r="CF2033" s="43"/>
      <c r="CG2033" s="43"/>
    </row>
    <row r="2034" spans="10:85" x14ac:dyDescent="0.2"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43"/>
      <c r="BG2034" s="43"/>
      <c r="BH2034" s="43"/>
      <c r="BI2034" s="43"/>
      <c r="BJ2034" s="43"/>
      <c r="BK2034" s="43"/>
      <c r="BL2034" s="43"/>
      <c r="BM2034" s="43"/>
      <c r="BN2034" s="43"/>
      <c r="BO2034" s="43"/>
      <c r="BP2034" s="43"/>
      <c r="BQ2034" s="43"/>
      <c r="BR2034" s="43"/>
      <c r="BS2034" s="43"/>
      <c r="BT2034" s="43"/>
      <c r="BU2034" s="43"/>
      <c r="BV2034" s="43"/>
      <c r="BW2034" s="43"/>
      <c r="BX2034" s="43"/>
      <c r="BY2034" s="43"/>
      <c r="BZ2034" s="43"/>
      <c r="CA2034" s="43"/>
      <c r="CB2034" s="43"/>
      <c r="CC2034" s="43"/>
      <c r="CD2034" s="43"/>
      <c r="CE2034" s="43"/>
      <c r="CF2034" s="43"/>
      <c r="CG2034" s="43"/>
    </row>
    <row r="2035" spans="10:85" x14ac:dyDescent="0.2"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43"/>
      <c r="BG2035" s="43"/>
      <c r="BH2035" s="43"/>
      <c r="BI2035" s="43"/>
      <c r="BJ2035" s="43"/>
      <c r="BK2035" s="43"/>
      <c r="BL2035" s="43"/>
      <c r="BM2035" s="43"/>
      <c r="BN2035" s="43"/>
      <c r="BO2035" s="43"/>
      <c r="BP2035" s="43"/>
      <c r="BQ2035" s="43"/>
      <c r="BR2035" s="43"/>
      <c r="BS2035" s="43"/>
      <c r="BT2035" s="43"/>
      <c r="BU2035" s="43"/>
      <c r="BV2035" s="43"/>
      <c r="BW2035" s="43"/>
      <c r="BX2035" s="43"/>
      <c r="BY2035" s="43"/>
      <c r="BZ2035" s="43"/>
      <c r="CA2035" s="43"/>
      <c r="CB2035" s="43"/>
      <c r="CC2035" s="43"/>
      <c r="CD2035" s="43"/>
      <c r="CE2035" s="43"/>
      <c r="CF2035" s="43"/>
      <c r="CG2035" s="43"/>
    </row>
    <row r="2036" spans="10:85" x14ac:dyDescent="0.2"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43"/>
      <c r="BG2036" s="43"/>
      <c r="BH2036" s="43"/>
      <c r="BI2036" s="43"/>
      <c r="BJ2036" s="43"/>
      <c r="BK2036" s="43"/>
      <c r="BL2036" s="43"/>
      <c r="BM2036" s="43"/>
      <c r="BN2036" s="43"/>
      <c r="BO2036" s="43"/>
      <c r="BP2036" s="43"/>
      <c r="BQ2036" s="43"/>
      <c r="BR2036" s="43"/>
      <c r="BS2036" s="43"/>
      <c r="BT2036" s="43"/>
      <c r="BU2036" s="43"/>
      <c r="BV2036" s="43"/>
      <c r="BW2036" s="43"/>
      <c r="BX2036" s="43"/>
      <c r="BY2036" s="43"/>
      <c r="BZ2036" s="43"/>
      <c r="CA2036" s="43"/>
      <c r="CB2036" s="43"/>
      <c r="CC2036" s="43"/>
      <c r="CD2036" s="43"/>
      <c r="CE2036" s="43"/>
      <c r="CF2036" s="43"/>
      <c r="CG2036" s="43"/>
    </row>
    <row r="2037" spans="10:85" x14ac:dyDescent="0.2"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43"/>
      <c r="BG2037" s="43"/>
      <c r="BH2037" s="43"/>
      <c r="BI2037" s="43"/>
      <c r="BJ2037" s="43"/>
      <c r="BK2037" s="43"/>
      <c r="BL2037" s="43"/>
      <c r="BM2037" s="43"/>
      <c r="BN2037" s="43"/>
      <c r="BO2037" s="43"/>
      <c r="BP2037" s="43"/>
      <c r="BQ2037" s="43"/>
      <c r="BR2037" s="43"/>
      <c r="BS2037" s="43"/>
      <c r="BT2037" s="43"/>
      <c r="BU2037" s="43"/>
      <c r="BV2037" s="43"/>
      <c r="BW2037" s="43"/>
      <c r="BX2037" s="43"/>
      <c r="BY2037" s="43"/>
      <c r="BZ2037" s="43"/>
      <c r="CA2037" s="43"/>
      <c r="CB2037" s="43"/>
      <c r="CC2037" s="43"/>
      <c r="CD2037" s="43"/>
      <c r="CE2037" s="43"/>
      <c r="CF2037" s="43"/>
      <c r="CG2037" s="43"/>
    </row>
    <row r="2038" spans="10:85" x14ac:dyDescent="0.2"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43"/>
      <c r="BG2038" s="43"/>
      <c r="BH2038" s="43"/>
      <c r="BI2038" s="43"/>
      <c r="BJ2038" s="43"/>
      <c r="BK2038" s="43"/>
      <c r="BL2038" s="43"/>
      <c r="BM2038" s="43"/>
      <c r="BN2038" s="43"/>
      <c r="BO2038" s="43"/>
      <c r="BP2038" s="43"/>
      <c r="BQ2038" s="43"/>
      <c r="BR2038" s="43"/>
      <c r="BS2038" s="43"/>
      <c r="BT2038" s="43"/>
      <c r="BU2038" s="43"/>
      <c r="BV2038" s="43"/>
      <c r="BW2038" s="43"/>
      <c r="BX2038" s="43"/>
      <c r="BY2038" s="43"/>
      <c r="BZ2038" s="43"/>
      <c r="CA2038" s="43"/>
      <c r="CB2038" s="43"/>
      <c r="CC2038" s="43"/>
      <c r="CD2038" s="43"/>
      <c r="CE2038" s="43"/>
      <c r="CF2038" s="43"/>
      <c r="CG2038" s="43"/>
    </row>
    <row r="2039" spans="10:85" x14ac:dyDescent="0.2"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43"/>
      <c r="BG2039" s="43"/>
      <c r="BH2039" s="43"/>
      <c r="BI2039" s="43"/>
      <c r="BJ2039" s="43"/>
      <c r="BK2039" s="43"/>
      <c r="BL2039" s="43"/>
      <c r="BM2039" s="43"/>
      <c r="BN2039" s="43"/>
      <c r="BO2039" s="43"/>
      <c r="BP2039" s="43"/>
      <c r="BQ2039" s="43"/>
      <c r="BR2039" s="43"/>
      <c r="BS2039" s="43"/>
      <c r="BT2039" s="43"/>
      <c r="BU2039" s="43"/>
      <c r="BV2039" s="43"/>
      <c r="BW2039" s="43"/>
      <c r="BX2039" s="43"/>
      <c r="BY2039" s="43"/>
      <c r="BZ2039" s="43"/>
      <c r="CA2039" s="43"/>
      <c r="CB2039" s="43"/>
      <c r="CC2039" s="43"/>
      <c r="CD2039" s="43"/>
      <c r="CE2039" s="43"/>
      <c r="CF2039" s="43"/>
      <c r="CG2039" s="43"/>
    </row>
    <row r="2040" spans="10:85" x14ac:dyDescent="0.2"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43"/>
      <c r="BG2040" s="43"/>
      <c r="BH2040" s="43"/>
      <c r="BI2040" s="43"/>
      <c r="BJ2040" s="43"/>
      <c r="BK2040" s="43"/>
      <c r="BL2040" s="43"/>
      <c r="BM2040" s="43"/>
      <c r="BN2040" s="43"/>
      <c r="BO2040" s="43"/>
      <c r="BP2040" s="43"/>
      <c r="BQ2040" s="43"/>
      <c r="BR2040" s="43"/>
      <c r="BS2040" s="43"/>
      <c r="BT2040" s="43"/>
      <c r="BU2040" s="43"/>
      <c r="BV2040" s="43"/>
      <c r="BW2040" s="43"/>
      <c r="BX2040" s="43"/>
      <c r="BY2040" s="43"/>
      <c r="BZ2040" s="43"/>
      <c r="CA2040" s="43"/>
      <c r="CB2040" s="43"/>
      <c r="CC2040" s="43"/>
      <c r="CD2040" s="43"/>
      <c r="CE2040" s="43"/>
      <c r="CF2040" s="43"/>
      <c r="CG2040" s="43"/>
    </row>
    <row r="2041" spans="10:85" x14ac:dyDescent="0.2"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43"/>
      <c r="BG2041" s="43"/>
      <c r="BH2041" s="43"/>
      <c r="BI2041" s="43"/>
      <c r="BJ2041" s="43"/>
      <c r="BK2041" s="43"/>
      <c r="BL2041" s="43"/>
      <c r="BM2041" s="43"/>
      <c r="BN2041" s="43"/>
      <c r="BO2041" s="43"/>
      <c r="BP2041" s="43"/>
      <c r="BQ2041" s="43"/>
      <c r="BR2041" s="43"/>
      <c r="BS2041" s="43"/>
      <c r="BT2041" s="43"/>
      <c r="BU2041" s="43"/>
      <c r="BV2041" s="43"/>
      <c r="BW2041" s="43"/>
      <c r="BX2041" s="43"/>
      <c r="BY2041" s="43"/>
      <c r="BZ2041" s="43"/>
      <c r="CA2041" s="43"/>
      <c r="CB2041" s="43"/>
      <c r="CC2041" s="43"/>
      <c r="CD2041" s="43"/>
      <c r="CE2041" s="43"/>
      <c r="CF2041" s="43"/>
      <c r="CG2041" s="43"/>
    </row>
    <row r="2042" spans="10:85" x14ac:dyDescent="0.2"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43"/>
      <c r="BG2042" s="43"/>
      <c r="BH2042" s="43"/>
      <c r="BI2042" s="43"/>
      <c r="BJ2042" s="43"/>
      <c r="BK2042" s="43"/>
      <c r="BL2042" s="43"/>
      <c r="BM2042" s="43"/>
      <c r="BN2042" s="43"/>
      <c r="BO2042" s="43"/>
      <c r="BP2042" s="43"/>
      <c r="BQ2042" s="43"/>
      <c r="BR2042" s="43"/>
      <c r="BS2042" s="43"/>
      <c r="BT2042" s="43"/>
      <c r="BU2042" s="43"/>
      <c r="BV2042" s="43"/>
      <c r="BW2042" s="43"/>
      <c r="BX2042" s="43"/>
      <c r="BY2042" s="43"/>
      <c r="BZ2042" s="43"/>
      <c r="CA2042" s="43"/>
      <c r="CB2042" s="43"/>
      <c r="CC2042" s="43"/>
      <c r="CD2042" s="43"/>
      <c r="CE2042" s="43"/>
      <c r="CF2042" s="43"/>
      <c r="CG2042" s="43"/>
    </row>
    <row r="2043" spans="10:85" x14ac:dyDescent="0.2"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43"/>
      <c r="BG2043" s="43"/>
      <c r="BH2043" s="43"/>
      <c r="BI2043" s="43"/>
      <c r="BJ2043" s="43"/>
      <c r="BK2043" s="43"/>
      <c r="BL2043" s="43"/>
      <c r="BM2043" s="43"/>
      <c r="BN2043" s="43"/>
      <c r="BO2043" s="43"/>
      <c r="BP2043" s="43"/>
      <c r="BQ2043" s="43"/>
      <c r="BR2043" s="43"/>
      <c r="BS2043" s="43"/>
      <c r="BT2043" s="43"/>
      <c r="BU2043" s="43"/>
      <c r="BV2043" s="43"/>
      <c r="BW2043" s="43"/>
      <c r="BX2043" s="43"/>
      <c r="BY2043" s="43"/>
      <c r="BZ2043" s="43"/>
      <c r="CA2043" s="43"/>
      <c r="CB2043" s="43"/>
      <c r="CC2043" s="43"/>
      <c r="CD2043" s="43"/>
      <c r="CE2043" s="43"/>
      <c r="CF2043" s="43"/>
      <c r="CG2043" s="43"/>
    </row>
    <row r="2044" spans="10:85" x14ac:dyDescent="0.2"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43"/>
      <c r="BG2044" s="43"/>
      <c r="BH2044" s="43"/>
      <c r="BI2044" s="43"/>
      <c r="BJ2044" s="43"/>
      <c r="BK2044" s="43"/>
      <c r="BL2044" s="43"/>
      <c r="BM2044" s="43"/>
      <c r="BN2044" s="43"/>
      <c r="BO2044" s="43"/>
      <c r="BP2044" s="43"/>
      <c r="BQ2044" s="43"/>
      <c r="BR2044" s="43"/>
      <c r="BS2044" s="43"/>
      <c r="BT2044" s="43"/>
      <c r="BU2044" s="43"/>
      <c r="BV2044" s="43"/>
      <c r="BW2044" s="43"/>
      <c r="BX2044" s="43"/>
      <c r="BY2044" s="43"/>
      <c r="BZ2044" s="43"/>
      <c r="CA2044" s="43"/>
      <c r="CB2044" s="43"/>
      <c r="CC2044" s="43"/>
      <c r="CD2044" s="43"/>
      <c r="CE2044" s="43"/>
      <c r="CF2044" s="43"/>
      <c r="CG2044" s="43"/>
    </row>
    <row r="2045" spans="10:85" x14ac:dyDescent="0.2"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43"/>
      <c r="BG2045" s="43"/>
      <c r="BH2045" s="43"/>
      <c r="BI2045" s="43"/>
      <c r="BJ2045" s="43"/>
      <c r="BK2045" s="43"/>
      <c r="BL2045" s="43"/>
      <c r="BM2045" s="43"/>
      <c r="BN2045" s="43"/>
      <c r="BO2045" s="43"/>
      <c r="BP2045" s="43"/>
      <c r="BQ2045" s="43"/>
      <c r="BR2045" s="43"/>
      <c r="BS2045" s="43"/>
      <c r="BT2045" s="43"/>
      <c r="BU2045" s="43"/>
      <c r="BV2045" s="43"/>
      <c r="BW2045" s="43"/>
      <c r="BX2045" s="43"/>
      <c r="BY2045" s="43"/>
      <c r="BZ2045" s="43"/>
      <c r="CA2045" s="43"/>
      <c r="CB2045" s="43"/>
      <c r="CC2045" s="43"/>
      <c r="CD2045" s="43"/>
      <c r="CE2045" s="43"/>
      <c r="CF2045" s="43"/>
      <c r="CG2045" s="43"/>
    </row>
    <row r="2046" spans="10:85" x14ac:dyDescent="0.2"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43"/>
      <c r="BG2046" s="43"/>
      <c r="BH2046" s="43"/>
      <c r="BI2046" s="43"/>
      <c r="BJ2046" s="43"/>
      <c r="BK2046" s="43"/>
      <c r="BL2046" s="43"/>
      <c r="BM2046" s="43"/>
      <c r="BN2046" s="43"/>
      <c r="BO2046" s="43"/>
      <c r="BP2046" s="43"/>
      <c r="BQ2046" s="43"/>
      <c r="BR2046" s="43"/>
      <c r="BS2046" s="43"/>
      <c r="BT2046" s="43"/>
      <c r="BU2046" s="43"/>
      <c r="BV2046" s="43"/>
      <c r="BW2046" s="43"/>
      <c r="BX2046" s="43"/>
      <c r="BY2046" s="43"/>
      <c r="BZ2046" s="43"/>
      <c r="CA2046" s="43"/>
      <c r="CB2046" s="43"/>
      <c r="CC2046" s="43"/>
      <c r="CD2046" s="43"/>
      <c r="CE2046" s="43"/>
      <c r="CF2046" s="43"/>
      <c r="CG2046" s="43"/>
    </row>
    <row r="2047" spans="10:85" x14ac:dyDescent="0.2"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43"/>
      <c r="BG2047" s="43"/>
      <c r="BH2047" s="43"/>
      <c r="BI2047" s="43"/>
      <c r="BJ2047" s="43"/>
      <c r="BK2047" s="43"/>
      <c r="BL2047" s="43"/>
      <c r="BM2047" s="43"/>
      <c r="BN2047" s="43"/>
      <c r="BO2047" s="43"/>
      <c r="BP2047" s="43"/>
      <c r="BQ2047" s="43"/>
      <c r="BR2047" s="43"/>
      <c r="BS2047" s="43"/>
      <c r="BT2047" s="43"/>
      <c r="BU2047" s="43"/>
      <c r="BV2047" s="43"/>
      <c r="BW2047" s="43"/>
      <c r="BX2047" s="43"/>
      <c r="BY2047" s="43"/>
      <c r="BZ2047" s="43"/>
      <c r="CA2047" s="43"/>
      <c r="CB2047" s="43"/>
      <c r="CC2047" s="43"/>
      <c r="CD2047" s="43"/>
      <c r="CE2047" s="43"/>
      <c r="CF2047" s="43"/>
      <c r="CG2047" s="43"/>
    </row>
    <row r="2048" spans="10:85" x14ac:dyDescent="0.2"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43"/>
      <c r="BG2048" s="43"/>
      <c r="BH2048" s="43"/>
      <c r="BI2048" s="43"/>
      <c r="BJ2048" s="43"/>
      <c r="BK2048" s="43"/>
      <c r="BL2048" s="43"/>
      <c r="BM2048" s="43"/>
      <c r="BN2048" s="43"/>
      <c r="BO2048" s="43"/>
      <c r="BP2048" s="43"/>
      <c r="BQ2048" s="43"/>
      <c r="BR2048" s="43"/>
      <c r="BS2048" s="43"/>
      <c r="BT2048" s="43"/>
      <c r="BU2048" s="43"/>
      <c r="BV2048" s="43"/>
      <c r="BW2048" s="43"/>
      <c r="BX2048" s="43"/>
      <c r="BY2048" s="43"/>
      <c r="BZ2048" s="43"/>
      <c r="CA2048" s="43"/>
      <c r="CB2048" s="43"/>
      <c r="CC2048" s="43"/>
      <c r="CD2048" s="43"/>
      <c r="CE2048" s="43"/>
      <c r="CF2048" s="43"/>
      <c r="CG2048" s="43"/>
    </row>
    <row r="2049" spans="10:85" x14ac:dyDescent="0.2"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43"/>
      <c r="BG2049" s="43"/>
      <c r="BH2049" s="43"/>
      <c r="BI2049" s="43"/>
      <c r="BJ2049" s="43"/>
      <c r="BK2049" s="43"/>
      <c r="BL2049" s="43"/>
      <c r="BM2049" s="43"/>
      <c r="BN2049" s="43"/>
      <c r="BO2049" s="43"/>
      <c r="BP2049" s="43"/>
      <c r="BQ2049" s="43"/>
      <c r="BR2049" s="43"/>
      <c r="BS2049" s="43"/>
      <c r="BT2049" s="43"/>
      <c r="BU2049" s="43"/>
      <c r="BV2049" s="43"/>
      <c r="BW2049" s="43"/>
      <c r="BX2049" s="43"/>
      <c r="BY2049" s="43"/>
      <c r="BZ2049" s="43"/>
      <c r="CA2049" s="43"/>
      <c r="CB2049" s="43"/>
      <c r="CC2049" s="43"/>
      <c r="CD2049" s="43"/>
      <c r="CE2049" s="43"/>
      <c r="CF2049" s="43"/>
      <c r="CG2049" s="43"/>
    </row>
    <row r="2050" spans="10:85" x14ac:dyDescent="0.2"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43"/>
      <c r="BG2050" s="43"/>
      <c r="BH2050" s="43"/>
      <c r="BI2050" s="43"/>
      <c r="BJ2050" s="43"/>
      <c r="BK2050" s="43"/>
      <c r="BL2050" s="43"/>
      <c r="BM2050" s="43"/>
      <c r="BN2050" s="43"/>
      <c r="BO2050" s="43"/>
      <c r="BP2050" s="43"/>
      <c r="BQ2050" s="43"/>
      <c r="BR2050" s="43"/>
      <c r="BS2050" s="43"/>
      <c r="BT2050" s="43"/>
      <c r="BU2050" s="43"/>
      <c r="BV2050" s="43"/>
      <c r="BW2050" s="43"/>
      <c r="BX2050" s="43"/>
      <c r="BY2050" s="43"/>
      <c r="BZ2050" s="43"/>
      <c r="CA2050" s="43"/>
      <c r="CB2050" s="43"/>
      <c r="CC2050" s="43"/>
      <c r="CD2050" s="43"/>
      <c r="CE2050" s="43"/>
      <c r="CF2050" s="43"/>
      <c r="CG2050" s="43"/>
    </row>
    <row r="2051" spans="10:85" x14ac:dyDescent="0.2"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43"/>
      <c r="BG2051" s="43"/>
      <c r="BH2051" s="43"/>
      <c r="BI2051" s="43"/>
      <c r="BJ2051" s="43"/>
      <c r="BK2051" s="43"/>
      <c r="BL2051" s="43"/>
      <c r="BM2051" s="43"/>
      <c r="BN2051" s="43"/>
      <c r="BO2051" s="43"/>
      <c r="BP2051" s="43"/>
      <c r="BQ2051" s="43"/>
      <c r="BR2051" s="43"/>
      <c r="BS2051" s="43"/>
      <c r="BT2051" s="43"/>
      <c r="BU2051" s="43"/>
      <c r="BV2051" s="43"/>
      <c r="BW2051" s="43"/>
      <c r="BX2051" s="43"/>
      <c r="BY2051" s="43"/>
      <c r="BZ2051" s="43"/>
      <c r="CA2051" s="43"/>
      <c r="CB2051" s="43"/>
      <c r="CC2051" s="43"/>
      <c r="CD2051" s="43"/>
      <c r="CE2051" s="43"/>
      <c r="CF2051" s="43"/>
      <c r="CG2051" s="43"/>
    </row>
    <row r="2052" spans="10:85" x14ac:dyDescent="0.2"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43"/>
      <c r="BG2052" s="43"/>
      <c r="BH2052" s="43"/>
      <c r="BI2052" s="43"/>
      <c r="BJ2052" s="43"/>
      <c r="BK2052" s="43"/>
      <c r="BL2052" s="43"/>
      <c r="BM2052" s="43"/>
      <c r="BN2052" s="43"/>
      <c r="BO2052" s="43"/>
      <c r="BP2052" s="43"/>
      <c r="BQ2052" s="43"/>
      <c r="BR2052" s="43"/>
      <c r="BS2052" s="43"/>
      <c r="BT2052" s="43"/>
      <c r="BU2052" s="43"/>
      <c r="BV2052" s="43"/>
      <c r="BW2052" s="43"/>
      <c r="BX2052" s="43"/>
      <c r="BY2052" s="43"/>
      <c r="BZ2052" s="43"/>
      <c r="CA2052" s="43"/>
      <c r="CB2052" s="43"/>
      <c r="CC2052" s="43"/>
      <c r="CD2052" s="43"/>
      <c r="CE2052" s="43"/>
      <c r="CF2052" s="43"/>
      <c r="CG2052" s="43"/>
    </row>
    <row r="2053" spans="10:85" x14ac:dyDescent="0.2"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43"/>
      <c r="BG2053" s="43"/>
      <c r="BH2053" s="43"/>
      <c r="BI2053" s="43"/>
      <c r="BJ2053" s="43"/>
      <c r="BK2053" s="43"/>
      <c r="BL2053" s="43"/>
      <c r="BM2053" s="43"/>
      <c r="BN2053" s="43"/>
      <c r="BO2053" s="43"/>
      <c r="BP2053" s="43"/>
      <c r="BQ2053" s="43"/>
      <c r="BR2053" s="43"/>
      <c r="BS2053" s="43"/>
      <c r="BT2053" s="43"/>
      <c r="BU2053" s="43"/>
      <c r="BV2053" s="43"/>
      <c r="BW2053" s="43"/>
      <c r="BX2053" s="43"/>
      <c r="BY2053" s="43"/>
      <c r="BZ2053" s="43"/>
      <c r="CA2053" s="43"/>
      <c r="CB2053" s="43"/>
      <c r="CC2053" s="43"/>
      <c r="CD2053" s="43"/>
      <c r="CE2053" s="43"/>
      <c r="CF2053" s="43"/>
      <c r="CG2053" s="43"/>
    </row>
    <row r="2054" spans="10:85" x14ac:dyDescent="0.2"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43"/>
      <c r="BG2054" s="43"/>
      <c r="BH2054" s="43"/>
      <c r="BI2054" s="43"/>
      <c r="BJ2054" s="43"/>
      <c r="BK2054" s="43"/>
      <c r="BL2054" s="43"/>
      <c r="BM2054" s="43"/>
      <c r="BN2054" s="43"/>
      <c r="BO2054" s="43"/>
      <c r="BP2054" s="43"/>
      <c r="BQ2054" s="43"/>
      <c r="BR2054" s="43"/>
      <c r="BS2054" s="43"/>
      <c r="BT2054" s="43"/>
      <c r="BU2054" s="43"/>
      <c r="BV2054" s="43"/>
      <c r="BW2054" s="43"/>
      <c r="BX2054" s="43"/>
      <c r="BY2054" s="43"/>
      <c r="BZ2054" s="43"/>
      <c r="CA2054" s="43"/>
      <c r="CB2054" s="43"/>
      <c r="CC2054" s="43"/>
      <c r="CD2054" s="43"/>
      <c r="CE2054" s="43"/>
      <c r="CF2054" s="43"/>
      <c r="CG2054" s="43"/>
    </row>
    <row r="2055" spans="10:85" x14ac:dyDescent="0.2"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43"/>
      <c r="BG2055" s="43"/>
      <c r="BH2055" s="43"/>
      <c r="BI2055" s="43"/>
      <c r="BJ2055" s="43"/>
      <c r="BK2055" s="43"/>
      <c r="BL2055" s="43"/>
      <c r="BM2055" s="43"/>
      <c r="BN2055" s="43"/>
      <c r="BO2055" s="43"/>
      <c r="BP2055" s="43"/>
      <c r="BQ2055" s="43"/>
      <c r="BR2055" s="43"/>
      <c r="BS2055" s="43"/>
      <c r="BT2055" s="43"/>
      <c r="BU2055" s="43"/>
      <c r="BV2055" s="43"/>
      <c r="BW2055" s="43"/>
      <c r="BX2055" s="43"/>
      <c r="BY2055" s="43"/>
      <c r="BZ2055" s="43"/>
      <c r="CA2055" s="43"/>
      <c r="CB2055" s="43"/>
      <c r="CC2055" s="43"/>
      <c r="CD2055" s="43"/>
      <c r="CE2055" s="43"/>
      <c r="CF2055" s="43"/>
      <c r="CG2055" s="43"/>
    </row>
    <row r="2056" spans="10:85" x14ac:dyDescent="0.2"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43"/>
      <c r="BG2056" s="43"/>
      <c r="BH2056" s="43"/>
      <c r="BI2056" s="43"/>
      <c r="BJ2056" s="43"/>
      <c r="BK2056" s="43"/>
      <c r="BL2056" s="43"/>
      <c r="BM2056" s="43"/>
      <c r="BN2056" s="43"/>
      <c r="BO2056" s="43"/>
      <c r="BP2056" s="43"/>
      <c r="BQ2056" s="43"/>
      <c r="BR2056" s="43"/>
      <c r="BS2056" s="43"/>
      <c r="BT2056" s="43"/>
      <c r="BU2056" s="43"/>
      <c r="BV2056" s="43"/>
      <c r="BW2056" s="43"/>
      <c r="BX2056" s="43"/>
      <c r="BY2056" s="43"/>
      <c r="BZ2056" s="43"/>
      <c r="CA2056" s="43"/>
      <c r="CB2056" s="43"/>
      <c r="CC2056" s="43"/>
      <c r="CD2056" s="43"/>
      <c r="CE2056" s="43"/>
      <c r="CF2056" s="43"/>
      <c r="CG2056" s="43"/>
    </row>
    <row r="2057" spans="10:85" x14ac:dyDescent="0.2"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43"/>
      <c r="BG2057" s="43"/>
      <c r="BH2057" s="43"/>
      <c r="BI2057" s="43"/>
      <c r="BJ2057" s="43"/>
      <c r="BK2057" s="43"/>
      <c r="BL2057" s="43"/>
      <c r="BM2057" s="43"/>
      <c r="BN2057" s="43"/>
      <c r="BO2057" s="43"/>
      <c r="BP2057" s="43"/>
      <c r="BQ2057" s="43"/>
      <c r="BR2057" s="43"/>
      <c r="BS2057" s="43"/>
      <c r="BT2057" s="43"/>
      <c r="BU2057" s="43"/>
      <c r="BV2057" s="43"/>
      <c r="BW2057" s="43"/>
      <c r="BX2057" s="43"/>
      <c r="BY2057" s="43"/>
      <c r="BZ2057" s="43"/>
      <c r="CA2057" s="43"/>
      <c r="CB2057" s="43"/>
      <c r="CC2057" s="43"/>
      <c r="CD2057" s="43"/>
      <c r="CE2057" s="43"/>
      <c r="CF2057" s="43"/>
      <c r="CG2057" s="43"/>
    </row>
    <row r="2058" spans="10:85" x14ac:dyDescent="0.2"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43"/>
      <c r="BG2058" s="43"/>
      <c r="BH2058" s="43"/>
      <c r="BI2058" s="43"/>
      <c r="BJ2058" s="43"/>
      <c r="BK2058" s="43"/>
      <c r="BL2058" s="43"/>
      <c r="BM2058" s="43"/>
      <c r="BN2058" s="43"/>
      <c r="BO2058" s="43"/>
      <c r="BP2058" s="43"/>
      <c r="BQ2058" s="43"/>
      <c r="BR2058" s="43"/>
      <c r="BS2058" s="43"/>
      <c r="BT2058" s="43"/>
      <c r="BU2058" s="43"/>
      <c r="BV2058" s="43"/>
      <c r="BW2058" s="43"/>
      <c r="BX2058" s="43"/>
      <c r="BY2058" s="43"/>
      <c r="BZ2058" s="43"/>
      <c r="CA2058" s="43"/>
      <c r="CB2058" s="43"/>
      <c r="CC2058" s="43"/>
      <c r="CD2058" s="43"/>
      <c r="CE2058" s="43"/>
      <c r="CF2058" s="43"/>
      <c r="CG2058" s="43"/>
    </row>
    <row r="2059" spans="10:85" x14ac:dyDescent="0.2"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43"/>
      <c r="BG2059" s="43"/>
      <c r="BH2059" s="43"/>
      <c r="BI2059" s="43"/>
      <c r="BJ2059" s="43"/>
      <c r="BK2059" s="43"/>
      <c r="BL2059" s="43"/>
      <c r="BM2059" s="43"/>
      <c r="BN2059" s="43"/>
      <c r="BO2059" s="43"/>
      <c r="BP2059" s="43"/>
      <c r="BQ2059" s="43"/>
      <c r="BR2059" s="43"/>
      <c r="BS2059" s="43"/>
      <c r="BT2059" s="43"/>
      <c r="BU2059" s="43"/>
      <c r="BV2059" s="43"/>
      <c r="BW2059" s="43"/>
      <c r="BX2059" s="43"/>
      <c r="BY2059" s="43"/>
      <c r="BZ2059" s="43"/>
      <c r="CA2059" s="43"/>
      <c r="CB2059" s="43"/>
      <c r="CC2059" s="43"/>
      <c r="CD2059" s="43"/>
      <c r="CE2059" s="43"/>
      <c r="CF2059" s="43"/>
      <c r="CG2059" s="43"/>
    </row>
    <row r="2060" spans="10:85" x14ac:dyDescent="0.2"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43"/>
      <c r="BG2060" s="43"/>
      <c r="BH2060" s="43"/>
      <c r="BI2060" s="43"/>
      <c r="BJ2060" s="43"/>
      <c r="BK2060" s="43"/>
      <c r="BL2060" s="43"/>
      <c r="BM2060" s="43"/>
      <c r="BN2060" s="43"/>
      <c r="BO2060" s="43"/>
      <c r="BP2060" s="43"/>
      <c r="BQ2060" s="43"/>
      <c r="BR2060" s="43"/>
      <c r="BS2060" s="43"/>
      <c r="BT2060" s="43"/>
      <c r="BU2060" s="43"/>
      <c r="BV2060" s="43"/>
      <c r="BW2060" s="43"/>
      <c r="BX2060" s="43"/>
      <c r="BY2060" s="43"/>
      <c r="BZ2060" s="43"/>
      <c r="CA2060" s="43"/>
      <c r="CB2060" s="43"/>
      <c r="CC2060" s="43"/>
      <c r="CD2060" s="43"/>
      <c r="CE2060" s="43"/>
      <c r="CF2060" s="43"/>
      <c r="CG2060" s="43"/>
    </row>
    <row r="2061" spans="10:85" x14ac:dyDescent="0.2"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43"/>
      <c r="BG2061" s="43"/>
      <c r="BH2061" s="43"/>
      <c r="BI2061" s="43"/>
      <c r="BJ2061" s="43"/>
      <c r="BK2061" s="43"/>
      <c r="BL2061" s="43"/>
      <c r="BM2061" s="43"/>
      <c r="BN2061" s="43"/>
      <c r="BO2061" s="43"/>
      <c r="BP2061" s="43"/>
      <c r="BQ2061" s="43"/>
      <c r="BR2061" s="43"/>
      <c r="BS2061" s="43"/>
      <c r="BT2061" s="43"/>
      <c r="BU2061" s="43"/>
      <c r="BV2061" s="43"/>
      <c r="BW2061" s="43"/>
      <c r="BX2061" s="43"/>
      <c r="BY2061" s="43"/>
      <c r="BZ2061" s="43"/>
      <c r="CA2061" s="43"/>
      <c r="CB2061" s="43"/>
      <c r="CC2061" s="43"/>
      <c r="CD2061" s="43"/>
      <c r="CE2061" s="43"/>
      <c r="CF2061" s="43"/>
      <c r="CG2061" s="43"/>
    </row>
    <row r="2062" spans="10:85" x14ac:dyDescent="0.2"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43"/>
      <c r="BG2062" s="43"/>
      <c r="BH2062" s="43"/>
      <c r="BI2062" s="43"/>
      <c r="BJ2062" s="43"/>
      <c r="BK2062" s="43"/>
      <c r="BL2062" s="43"/>
      <c r="BM2062" s="43"/>
      <c r="BN2062" s="43"/>
      <c r="BO2062" s="43"/>
      <c r="BP2062" s="43"/>
      <c r="BQ2062" s="43"/>
      <c r="BR2062" s="43"/>
      <c r="BS2062" s="43"/>
      <c r="BT2062" s="43"/>
      <c r="BU2062" s="43"/>
      <c r="BV2062" s="43"/>
      <c r="BW2062" s="43"/>
      <c r="BX2062" s="43"/>
      <c r="BY2062" s="43"/>
      <c r="BZ2062" s="43"/>
      <c r="CA2062" s="43"/>
      <c r="CB2062" s="43"/>
      <c r="CC2062" s="43"/>
      <c r="CD2062" s="43"/>
      <c r="CE2062" s="43"/>
      <c r="CF2062" s="43"/>
      <c r="CG2062" s="43"/>
    </row>
    <row r="2063" spans="10:85" x14ac:dyDescent="0.2"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43"/>
      <c r="BG2063" s="43"/>
      <c r="BH2063" s="43"/>
      <c r="BI2063" s="43"/>
      <c r="BJ2063" s="43"/>
      <c r="BK2063" s="43"/>
      <c r="BL2063" s="43"/>
      <c r="BM2063" s="43"/>
      <c r="BN2063" s="43"/>
      <c r="BO2063" s="43"/>
      <c r="BP2063" s="43"/>
      <c r="BQ2063" s="43"/>
      <c r="BR2063" s="43"/>
      <c r="BS2063" s="43"/>
      <c r="BT2063" s="43"/>
      <c r="BU2063" s="43"/>
      <c r="BV2063" s="43"/>
      <c r="BW2063" s="43"/>
      <c r="BX2063" s="43"/>
      <c r="BY2063" s="43"/>
      <c r="BZ2063" s="43"/>
      <c r="CA2063" s="43"/>
      <c r="CB2063" s="43"/>
      <c r="CC2063" s="43"/>
      <c r="CD2063" s="43"/>
      <c r="CE2063" s="43"/>
      <c r="CF2063" s="43"/>
      <c r="CG2063" s="43"/>
    </row>
    <row r="2064" spans="10:85" x14ac:dyDescent="0.2"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43"/>
      <c r="BG2064" s="43"/>
      <c r="BH2064" s="43"/>
      <c r="BI2064" s="43"/>
      <c r="BJ2064" s="43"/>
      <c r="BK2064" s="43"/>
      <c r="BL2064" s="43"/>
      <c r="BM2064" s="43"/>
      <c r="BN2064" s="43"/>
      <c r="BO2064" s="43"/>
      <c r="BP2064" s="43"/>
      <c r="BQ2064" s="43"/>
      <c r="BR2064" s="43"/>
      <c r="BS2064" s="43"/>
      <c r="BT2064" s="43"/>
      <c r="BU2064" s="43"/>
      <c r="BV2064" s="43"/>
      <c r="BW2064" s="43"/>
      <c r="BX2064" s="43"/>
      <c r="BY2064" s="43"/>
      <c r="BZ2064" s="43"/>
      <c r="CA2064" s="43"/>
      <c r="CB2064" s="43"/>
      <c r="CC2064" s="43"/>
      <c r="CD2064" s="43"/>
      <c r="CE2064" s="43"/>
      <c r="CF2064" s="43"/>
      <c r="CG2064" s="43"/>
    </row>
    <row r="2065" spans="10:85" x14ac:dyDescent="0.2"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43"/>
      <c r="AI2065" s="43"/>
      <c r="AJ2065" s="43"/>
      <c r="AK2065" s="43"/>
      <c r="AL2065" s="43"/>
      <c r="AM2065" s="43"/>
      <c r="AN2065" s="43"/>
      <c r="AO2065" s="43"/>
      <c r="AP2065" s="43"/>
      <c r="AQ2065" s="43"/>
      <c r="AR2065" s="43"/>
      <c r="AS2065" s="43"/>
      <c r="AT2065" s="43"/>
      <c r="AU2065" s="43"/>
      <c r="AV2065" s="43"/>
      <c r="AW2065" s="43"/>
      <c r="AX2065" s="43"/>
      <c r="AY2065" s="43"/>
      <c r="AZ2065" s="43"/>
      <c r="BA2065" s="43"/>
      <c r="BB2065" s="43"/>
      <c r="BC2065" s="43"/>
      <c r="BD2065" s="43"/>
      <c r="BE2065" s="43"/>
      <c r="BF2065" s="43"/>
      <c r="BG2065" s="43"/>
      <c r="BH2065" s="43"/>
      <c r="BI2065" s="43"/>
      <c r="BJ2065" s="43"/>
      <c r="BK2065" s="43"/>
      <c r="BL2065" s="43"/>
      <c r="BM2065" s="43"/>
      <c r="BN2065" s="43"/>
      <c r="BO2065" s="43"/>
      <c r="BP2065" s="43"/>
      <c r="BQ2065" s="43"/>
      <c r="BR2065" s="43"/>
      <c r="BS2065" s="43"/>
      <c r="BT2065" s="43"/>
      <c r="BU2065" s="43"/>
      <c r="BV2065" s="43"/>
      <c r="BW2065" s="43"/>
      <c r="BX2065" s="43"/>
      <c r="BY2065" s="43"/>
      <c r="BZ2065" s="43"/>
      <c r="CA2065" s="43"/>
      <c r="CB2065" s="43"/>
      <c r="CC2065" s="43"/>
      <c r="CD2065" s="43"/>
      <c r="CE2065" s="43"/>
      <c r="CF2065" s="43"/>
      <c r="CG2065" s="43"/>
    </row>
    <row r="2066" spans="10:85" x14ac:dyDescent="0.2"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43"/>
      <c r="AI2066" s="43"/>
      <c r="AJ2066" s="43"/>
      <c r="AK2066" s="43"/>
      <c r="AL2066" s="43"/>
      <c r="AM2066" s="43"/>
      <c r="AN2066" s="43"/>
      <c r="AO2066" s="43"/>
      <c r="AP2066" s="43"/>
      <c r="AQ2066" s="43"/>
      <c r="AR2066" s="43"/>
      <c r="AS2066" s="43"/>
      <c r="AT2066" s="43"/>
      <c r="AU2066" s="43"/>
      <c r="AV2066" s="43"/>
      <c r="AW2066" s="43"/>
      <c r="AX2066" s="43"/>
      <c r="AY2066" s="43"/>
      <c r="AZ2066" s="43"/>
      <c r="BA2066" s="43"/>
      <c r="BB2066" s="43"/>
      <c r="BC2066" s="43"/>
      <c r="BD2066" s="43"/>
      <c r="BE2066" s="43"/>
      <c r="BF2066" s="43"/>
      <c r="BG2066" s="43"/>
      <c r="BH2066" s="43"/>
      <c r="BI2066" s="43"/>
      <c r="BJ2066" s="43"/>
      <c r="BK2066" s="43"/>
      <c r="BL2066" s="43"/>
      <c r="BM2066" s="43"/>
      <c r="BN2066" s="43"/>
      <c r="BO2066" s="43"/>
      <c r="BP2066" s="43"/>
      <c r="BQ2066" s="43"/>
      <c r="BR2066" s="43"/>
      <c r="BS2066" s="43"/>
      <c r="BT2066" s="43"/>
      <c r="BU2066" s="43"/>
      <c r="BV2066" s="43"/>
      <c r="BW2066" s="43"/>
      <c r="BX2066" s="43"/>
      <c r="BY2066" s="43"/>
      <c r="BZ2066" s="43"/>
      <c r="CA2066" s="43"/>
      <c r="CB2066" s="43"/>
      <c r="CC2066" s="43"/>
      <c r="CD2066" s="43"/>
      <c r="CE2066" s="43"/>
      <c r="CF2066" s="43"/>
      <c r="CG2066" s="43"/>
    </row>
    <row r="2067" spans="10:85" x14ac:dyDescent="0.2"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43"/>
      <c r="AI2067" s="43"/>
      <c r="AJ2067" s="43"/>
      <c r="AK2067" s="43"/>
      <c r="AL2067" s="43"/>
      <c r="AM2067" s="43"/>
      <c r="AN2067" s="43"/>
      <c r="AO2067" s="43"/>
      <c r="AP2067" s="43"/>
      <c r="AQ2067" s="43"/>
      <c r="AR2067" s="43"/>
      <c r="AS2067" s="43"/>
      <c r="AT2067" s="43"/>
      <c r="AU2067" s="43"/>
      <c r="AV2067" s="43"/>
      <c r="AW2067" s="43"/>
      <c r="AX2067" s="43"/>
      <c r="AY2067" s="43"/>
      <c r="AZ2067" s="43"/>
      <c r="BA2067" s="43"/>
      <c r="BB2067" s="43"/>
      <c r="BC2067" s="43"/>
      <c r="BD2067" s="43"/>
      <c r="BE2067" s="43"/>
      <c r="BF2067" s="43"/>
      <c r="BG2067" s="43"/>
      <c r="BH2067" s="43"/>
      <c r="BI2067" s="43"/>
      <c r="BJ2067" s="43"/>
      <c r="BK2067" s="43"/>
      <c r="BL2067" s="43"/>
      <c r="BM2067" s="43"/>
      <c r="BN2067" s="43"/>
      <c r="BO2067" s="43"/>
      <c r="BP2067" s="43"/>
      <c r="BQ2067" s="43"/>
      <c r="BR2067" s="43"/>
      <c r="BS2067" s="43"/>
      <c r="BT2067" s="43"/>
      <c r="BU2067" s="43"/>
      <c r="BV2067" s="43"/>
      <c r="BW2067" s="43"/>
      <c r="BX2067" s="43"/>
      <c r="BY2067" s="43"/>
      <c r="BZ2067" s="43"/>
      <c r="CA2067" s="43"/>
      <c r="CB2067" s="43"/>
      <c r="CC2067" s="43"/>
      <c r="CD2067" s="43"/>
      <c r="CE2067" s="43"/>
      <c r="CF2067" s="43"/>
      <c r="CG2067" s="43"/>
    </row>
    <row r="2068" spans="10:85" x14ac:dyDescent="0.2"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43"/>
      <c r="AI2068" s="43"/>
      <c r="AJ2068" s="43"/>
      <c r="AK2068" s="43"/>
      <c r="AL2068" s="43"/>
      <c r="AM2068" s="43"/>
      <c r="AN2068" s="43"/>
      <c r="AO2068" s="43"/>
      <c r="AP2068" s="43"/>
      <c r="AQ2068" s="43"/>
      <c r="AR2068" s="43"/>
      <c r="AS2068" s="43"/>
      <c r="AT2068" s="43"/>
      <c r="AU2068" s="43"/>
      <c r="AV2068" s="43"/>
      <c r="AW2068" s="43"/>
      <c r="AX2068" s="43"/>
      <c r="AY2068" s="43"/>
      <c r="AZ2068" s="43"/>
      <c r="BA2068" s="43"/>
      <c r="BB2068" s="43"/>
      <c r="BC2068" s="43"/>
      <c r="BD2068" s="43"/>
      <c r="BE2068" s="43"/>
      <c r="BF2068" s="43"/>
      <c r="BG2068" s="43"/>
      <c r="BH2068" s="43"/>
      <c r="BI2068" s="43"/>
      <c r="BJ2068" s="43"/>
      <c r="BK2068" s="43"/>
      <c r="BL2068" s="43"/>
      <c r="BM2068" s="43"/>
      <c r="BN2068" s="43"/>
      <c r="BO2068" s="43"/>
      <c r="BP2068" s="43"/>
      <c r="BQ2068" s="43"/>
      <c r="BR2068" s="43"/>
      <c r="BS2068" s="43"/>
      <c r="BT2068" s="43"/>
      <c r="BU2068" s="43"/>
      <c r="BV2068" s="43"/>
      <c r="BW2068" s="43"/>
      <c r="BX2068" s="43"/>
      <c r="BY2068" s="43"/>
      <c r="BZ2068" s="43"/>
      <c r="CA2068" s="43"/>
      <c r="CB2068" s="43"/>
      <c r="CC2068" s="43"/>
      <c r="CD2068" s="43"/>
      <c r="CE2068" s="43"/>
      <c r="CF2068" s="43"/>
      <c r="CG2068" s="43"/>
    </row>
    <row r="2069" spans="10:85" x14ac:dyDescent="0.2"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43"/>
      <c r="AI2069" s="43"/>
      <c r="AJ2069" s="43"/>
      <c r="AK2069" s="43"/>
      <c r="AL2069" s="43"/>
      <c r="AM2069" s="43"/>
      <c r="AN2069" s="43"/>
      <c r="AO2069" s="43"/>
      <c r="AP2069" s="43"/>
      <c r="AQ2069" s="43"/>
      <c r="AR2069" s="43"/>
      <c r="AS2069" s="43"/>
      <c r="AT2069" s="43"/>
      <c r="AU2069" s="43"/>
      <c r="AV2069" s="43"/>
      <c r="AW2069" s="43"/>
      <c r="AX2069" s="43"/>
      <c r="AY2069" s="43"/>
      <c r="AZ2069" s="43"/>
      <c r="BA2069" s="43"/>
      <c r="BB2069" s="43"/>
      <c r="BC2069" s="43"/>
      <c r="BD2069" s="43"/>
      <c r="BE2069" s="43"/>
      <c r="BF2069" s="43"/>
      <c r="BG2069" s="43"/>
      <c r="BH2069" s="43"/>
      <c r="BI2069" s="43"/>
      <c r="BJ2069" s="43"/>
      <c r="BK2069" s="43"/>
      <c r="BL2069" s="43"/>
      <c r="BM2069" s="43"/>
      <c r="BN2069" s="43"/>
      <c r="BO2069" s="43"/>
      <c r="BP2069" s="43"/>
      <c r="BQ2069" s="43"/>
      <c r="BR2069" s="43"/>
      <c r="BS2069" s="43"/>
      <c r="BT2069" s="43"/>
      <c r="BU2069" s="43"/>
      <c r="BV2069" s="43"/>
      <c r="BW2069" s="43"/>
      <c r="BX2069" s="43"/>
      <c r="BY2069" s="43"/>
      <c r="BZ2069" s="43"/>
      <c r="CA2069" s="43"/>
      <c r="CB2069" s="43"/>
      <c r="CC2069" s="43"/>
      <c r="CD2069" s="43"/>
      <c r="CE2069" s="43"/>
      <c r="CF2069" s="43"/>
      <c r="CG2069" s="43"/>
    </row>
    <row r="2070" spans="10:85" x14ac:dyDescent="0.2"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43"/>
      <c r="AI2070" s="43"/>
      <c r="AJ2070" s="43"/>
      <c r="AK2070" s="43"/>
      <c r="AL2070" s="43"/>
      <c r="AM2070" s="43"/>
      <c r="AN2070" s="43"/>
      <c r="AO2070" s="43"/>
      <c r="AP2070" s="43"/>
      <c r="AQ2070" s="43"/>
      <c r="AR2070" s="43"/>
      <c r="AS2070" s="43"/>
      <c r="AT2070" s="43"/>
      <c r="AU2070" s="43"/>
      <c r="AV2070" s="43"/>
      <c r="AW2070" s="43"/>
      <c r="AX2070" s="43"/>
      <c r="AY2070" s="43"/>
      <c r="AZ2070" s="43"/>
      <c r="BA2070" s="43"/>
      <c r="BB2070" s="43"/>
      <c r="BC2070" s="43"/>
      <c r="BD2070" s="43"/>
      <c r="BE2070" s="43"/>
      <c r="BF2070" s="43"/>
      <c r="BG2070" s="43"/>
      <c r="BH2070" s="43"/>
      <c r="BI2070" s="43"/>
      <c r="BJ2070" s="43"/>
      <c r="BK2070" s="43"/>
      <c r="BL2070" s="43"/>
      <c r="BM2070" s="43"/>
      <c r="BN2070" s="43"/>
      <c r="BO2070" s="43"/>
      <c r="BP2070" s="43"/>
      <c r="BQ2070" s="43"/>
      <c r="BR2070" s="43"/>
      <c r="BS2070" s="43"/>
      <c r="BT2070" s="43"/>
      <c r="BU2070" s="43"/>
      <c r="BV2070" s="43"/>
      <c r="BW2070" s="43"/>
      <c r="BX2070" s="43"/>
      <c r="BY2070" s="43"/>
      <c r="BZ2070" s="43"/>
      <c r="CA2070" s="43"/>
      <c r="CB2070" s="43"/>
      <c r="CC2070" s="43"/>
      <c r="CD2070" s="43"/>
      <c r="CE2070" s="43"/>
      <c r="CF2070" s="43"/>
      <c r="CG2070" s="43"/>
    </row>
    <row r="2071" spans="10:85" x14ac:dyDescent="0.2"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43"/>
      <c r="AI2071" s="43"/>
      <c r="AJ2071" s="43"/>
      <c r="AK2071" s="43"/>
      <c r="AL2071" s="43"/>
      <c r="AM2071" s="43"/>
      <c r="AN2071" s="43"/>
      <c r="AO2071" s="43"/>
      <c r="AP2071" s="43"/>
      <c r="AQ2071" s="43"/>
      <c r="AR2071" s="43"/>
      <c r="AS2071" s="43"/>
      <c r="AT2071" s="43"/>
      <c r="AU2071" s="43"/>
      <c r="AV2071" s="43"/>
      <c r="AW2071" s="43"/>
      <c r="AX2071" s="43"/>
      <c r="AY2071" s="43"/>
      <c r="AZ2071" s="43"/>
      <c r="BA2071" s="43"/>
      <c r="BB2071" s="43"/>
      <c r="BC2071" s="43"/>
      <c r="BD2071" s="43"/>
      <c r="BE2071" s="43"/>
      <c r="BF2071" s="43"/>
      <c r="BG2071" s="43"/>
      <c r="BH2071" s="43"/>
      <c r="BI2071" s="43"/>
      <c r="BJ2071" s="43"/>
      <c r="BK2071" s="43"/>
      <c r="BL2071" s="43"/>
      <c r="BM2071" s="43"/>
      <c r="BN2071" s="43"/>
      <c r="BO2071" s="43"/>
      <c r="BP2071" s="43"/>
      <c r="BQ2071" s="43"/>
      <c r="BR2071" s="43"/>
      <c r="BS2071" s="43"/>
      <c r="BT2071" s="43"/>
      <c r="BU2071" s="43"/>
      <c r="BV2071" s="43"/>
      <c r="BW2071" s="43"/>
      <c r="BX2071" s="43"/>
      <c r="BY2071" s="43"/>
      <c r="BZ2071" s="43"/>
      <c r="CA2071" s="43"/>
      <c r="CB2071" s="43"/>
      <c r="CC2071" s="43"/>
      <c r="CD2071" s="43"/>
      <c r="CE2071" s="43"/>
      <c r="CF2071" s="43"/>
      <c r="CG2071" s="43"/>
    </row>
    <row r="2072" spans="10:85" x14ac:dyDescent="0.2"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43"/>
      <c r="AI2072" s="43"/>
      <c r="AJ2072" s="43"/>
      <c r="AK2072" s="43"/>
      <c r="AL2072" s="43"/>
      <c r="AM2072" s="43"/>
      <c r="AN2072" s="43"/>
      <c r="AO2072" s="43"/>
      <c r="AP2072" s="43"/>
      <c r="AQ2072" s="43"/>
      <c r="AR2072" s="43"/>
      <c r="AS2072" s="43"/>
      <c r="AT2072" s="43"/>
      <c r="AU2072" s="43"/>
      <c r="AV2072" s="43"/>
      <c r="AW2072" s="43"/>
      <c r="AX2072" s="43"/>
      <c r="AY2072" s="43"/>
      <c r="AZ2072" s="43"/>
      <c r="BA2072" s="43"/>
      <c r="BB2072" s="43"/>
      <c r="BC2072" s="43"/>
      <c r="BD2072" s="43"/>
      <c r="BE2072" s="43"/>
      <c r="BF2072" s="43"/>
      <c r="BG2072" s="43"/>
      <c r="BH2072" s="43"/>
      <c r="BI2072" s="43"/>
      <c r="BJ2072" s="43"/>
      <c r="BK2072" s="43"/>
      <c r="BL2072" s="43"/>
      <c r="BM2072" s="43"/>
      <c r="BN2072" s="43"/>
      <c r="BO2072" s="43"/>
      <c r="BP2072" s="43"/>
      <c r="BQ2072" s="43"/>
      <c r="BR2072" s="43"/>
      <c r="BS2072" s="43"/>
      <c r="BT2072" s="43"/>
      <c r="BU2072" s="43"/>
      <c r="BV2072" s="43"/>
      <c r="BW2072" s="43"/>
      <c r="BX2072" s="43"/>
      <c r="BY2072" s="43"/>
      <c r="BZ2072" s="43"/>
      <c r="CA2072" s="43"/>
      <c r="CB2072" s="43"/>
      <c r="CC2072" s="43"/>
      <c r="CD2072" s="43"/>
      <c r="CE2072" s="43"/>
      <c r="CF2072" s="43"/>
      <c r="CG2072" s="43"/>
    </row>
    <row r="2073" spans="10:85" x14ac:dyDescent="0.2"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43"/>
      <c r="AI2073" s="43"/>
      <c r="AJ2073" s="43"/>
      <c r="AK2073" s="43"/>
      <c r="AL2073" s="43"/>
      <c r="AM2073" s="43"/>
      <c r="AN2073" s="43"/>
      <c r="AO2073" s="43"/>
      <c r="AP2073" s="43"/>
      <c r="AQ2073" s="43"/>
      <c r="AR2073" s="43"/>
      <c r="AS2073" s="43"/>
      <c r="AT2073" s="43"/>
      <c r="AU2073" s="43"/>
      <c r="AV2073" s="43"/>
      <c r="AW2073" s="43"/>
      <c r="AX2073" s="43"/>
      <c r="AY2073" s="43"/>
      <c r="AZ2073" s="43"/>
      <c r="BA2073" s="43"/>
      <c r="BB2073" s="43"/>
      <c r="BC2073" s="43"/>
      <c r="BD2073" s="43"/>
      <c r="BE2073" s="43"/>
      <c r="BF2073" s="43"/>
      <c r="BG2073" s="43"/>
      <c r="BH2073" s="43"/>
      <c r="BI2073" s="43"/>
      <c r="BJ2073" s="43"/>
      <c r="BK2073" s="43"/>
      <c r="BL2073" s="43"/>
      <c r="BM2073" s="43"/>
      <c r="BN2073" s="43"/>
      <c r="BO2073" s="43"/>
      <c r="BP2073" s="43"/>
      <c r="BQ2073" s="43"/>
      <c r="BR2073" s="43"/>
      <c r="BS2073" s="43"/>
      <c r="BT2073" s="43"/>
      <c r="BU2073" s="43"/>
      <c r="BV2073" s="43"/>
      <c r="BW2073" s="43"/>
      <c r="BX2073" s="43"/>
      <c r="BY2073" s="43"/>
      <c r="BZ2073" s="43"/>
      <c r="CA2073" s="43"/>
      <c r="CB2073" s="43"/>
      <c r="CC2073" s="43"/>
      <c r="CD2073" s="43"/>
      <c r="CE2073" s="43"/>
      <c r="CF2073" s="43"/>
      <c r="CG2073" s="43"/>
    </row>
    <row r="2074" spans="10:85" x14ac:dyDescent="0.2"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43"/>
      <c r="AI2074" s="43"/>
      <c r="AJ2074" s="43"/>
      <c r="AK2074" s="43"/>
      <c r="AL2074" s="43"/>
      <c r="AM2074" s="43"/>
      <c r="AN2074" s="43"/>
      <c r="AO2074" s="43"/>
      <c r="AP2074" s="43"/>
      <c r="AQ2074" s="43"/>
      <c r="AR2074" s="43"/>
      <c r="AS2074" s="43"/>
      <c r="AT2074" s="43"/>
      <c r="AU2074" s="43"/>
      <c r="AV2074" s="43"/>
      <c r="AW2074" s="43"/>
      <c r="AX2074" s="43"/>
      <c r="AY2074" s="43"/>
      <c r="AZ2074" s="43"/>
      <c r="BA2074" s="43"/>
      <c r="BB2074" s="43"/>
      <c r="BC2074" s="43"/>
      <c r="BD2074" s="43"/>
      <c r="BE2074" s="43"/>
      <c r="BF2074" s="43"/>
      <c r="BG2074" s="43"/>
      <c r="BH2074" s="43"/>
      <c r="BI2074" s="43"/>
      <c r="BJ2074" s="43"/>
      <c r="BK2074" s="43"/>
      <c r="BL2074" s="43"/>
      <c r="BM2074" s="43"/>
      <c r="BN2074" s="43"/>
      <c r="BO2074" s="43"/>
      <c r="BP2074" s="43"/>
      <c r="BQ2074" s="43"/>
      <c r="BR2074" s="43"/>
      <c r="BS2074" s="43"/>
      <c r="BT2074" s="43"/>
      <c r="BU2074" s="43"/>
      <c r="BV2074" s="43"/>
      <c r="BW2074" s="43"/>
      <c r="BX2074" s="43"/>
      <c r="BY2074" s="43"/>
      <c r="BZ2074" s="43"/>
      <c r="CA2074" s="43"/>
      <c r="CB2074" s="43"/>
      <c r="CC2074" s="43"/>
      <c r="CD2074" s="43"/>
      <c r="CE2074" s="43"/>
      <c r="CF2074" s="43"/>
      <c r="CG2074" s="43"/>
    </row>
    <row r="2075" spans="10:85" x14ac:dyDescent="0.2"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43"/>
      <c r="AI2075" s="43"/>
      <c r="AJ2075" s="43"/>
      <c r="AK2075" s="43"/>
      <c r="AL2075" s="43"/>
      <c r="AM2075" s="43"/>
      <c r="AN2075" s="43"/>
      <c r="AO2075" s="43"/>
      <c r="AP2075" s="43"/>
      <c r="AQ2075" s="43"/>
      <c r="AR2075" s="43"/>
      <c r="AS2075" s="43"/>
      <c r="AT2075" s="43"/>
      <c r="AU2075" s="43"/>
      <c r="AV2075" s="43"/>
      <c r="AW2075" s="43"/>
      <c r="AX2075" s="43"/>
      <c r="AY2075" s="43"/>
      <c r="AZ2075" s="43"/>
      <c r="BA2075" s="43"/>
      <c r="BB2075" s="43"/>
      <c r="BC2075" s="43"/>
      <c r="BD2075" s="43"/>
      <c r="BE2075" s="43"/>
      <c r="BF2075" s="43"/>
      <c r="BG2075" s="43"/>
      <c r="BH2075" s="43"/>
      <c r="BI2075" s="43"/>
      <c r="BJ2075" s="43"/>
      <c r="BK2075" s="43"/>
      <c r="BL2075" s="43"/>
      <c r="BM2075" s="43"/>
      <c r="BN2075" s="43"/>
      <c r="BO2075" s="43"/>
      <c r="BP2075" s="43"/>
      <c r="BQ2075" s="43"/>
      <c r="BR2075" s="43"/>
      <c r="BS2075" s="43"/>
      <c r="BT2075" s="43"/>
      <c r="BU2075" s="43"/>
      <c r="BV2075" s="43"/>
      <c r="BW2075" s="43"/>
      <c r="BX2075" s="43"/>
      <c r="BY2075" s="43"/>
      <c r="BZ2075" s="43"/>
      <c r="CA2075" s="43"/>
      <c r="CB2075" s="43"/>
      <c r="CC2075" s="43"/>
      <c r="CD2075" s="43"/>
      <c r="CE2075" s="43"/>
      <c r="CF2075" s="43"/>
      <c r="CG2075" s="43"/>
    </row>
    <row r="2076" spans="10:85" x14ac:dyDescent="0.2"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43"/>
      <c r="AI2076" s="43"/>
      <c r="AJ2076" s="43"/>
      <c r="AK2076" s="43"/>
      <c r="AL2076" s="43"/>
      <c r="AM2076" s="43"/>
      <c r="AN2076" s="43"/>
      <c r="AO2076" s="43"/>
      <c r="AP2076" s="43"/>
      <c r="AQ2076" s="43"/>
      <c r="AR2076" s="43"/>
      <c r="AS2076" s="43"/>
      <c r="AT2076" s="43"/>
      <c r="AU2076" s="43"/>
      <c r="AV2076" s="43"/>
      <c r="AW2076" s="43"/>
      <c r="AX2076" s="43"/>
      <c r="AY2076" s="43"/>
      <c r="AZ2076" s="43"/>
      <c r="BA2076" s="43"/>
      <c r="BB2076" s="43"/>
      <c r="BC2076" s="43"/>
      <c r="BD2076" s="43"/>
      <c r="BE2076" s="43"/>
      <c r="BF2076" s="43"/>
      <c r="BG2076" s="43"/>
      <c r="BH2076" s="43"/>
      <c r="BI2076" s="43"/>
      <c r="BJ2076" s="43"/>
      <c r="BK2076" s="43"/>
      <c r="BL2076" s="43"/>
      <c r="BM2076" s="43"/>
      <c r="BN2076" s="43"/>
      <c r="BO2076" s="43"/>
      <c r="BP2076" s="43"/>
      <c r="BQ2076" s="43"/>
      <c r="BR2076" s="43"/>
      <c r="BS2076" s="43"/>
      <c r="BT2076" s="43"/>
      <c r="BU2076" s="43"/>
      <c r="BV2076" s="43"/>
      <c r="BW2076" s="43"/>
      <c r="BX2076" s="43"/>
      <c r="BY2076" s="43"/>
      <c r="BZ2076" s="43"/>
      <c r="CA2076" s="43"/>
      <c r="CB2076" s="43"/>
      <c r="CC2076" s="43"/>
      <c r="CD2076" s="43"/>
      <c r="CE2076" s="43"/>
      <c r="CF2076" s="43"/>
      <c r="CG2076" s="43"/>
    </row>
    <row r="2077" spans="10:85" x14ac:dyDescent="0.2"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43"/>
      <c r="AI2077" s="43"/>
      <c r="AJ2077" s="43"/>
      <c r="AK2077" s="43"/>
      <c r="AL2077" s="43"/>
      <c r="AM2077" s="43"/>
      <c r="AN2077" s="43"/>
      <c r="AO2077" s="43"/>
      <c r="AP2077" s="43"/>
      <c r="AQ2077" s="43"/>
      <c r="AR2077" s="43"/>
      <c r="AS2077" s="43"/>
      <c r="AT2077" s="43"/>
      <c r="AU2077" s="43"/>
      <c r="AV2077" s="43"/>
      <c r="AW2077" s="43"/>
      <c r="AX2077" s="43"/>
      <c r="AY2077" s="43"/>
      <c r="AZ2077" s="43"/>
      <c r="BA2077" s="43"/>
      <c r="BB2077" s="43"/>
      <c r="BC2077" s="43"/>
      <c r="BD2077" s="43"/>
      <c r="BE2077" s="43"/>
      <c r="BF2077" s="43"/>
      <c r="BG2077" s="43"/>
      <c r="BH2077" s="43"/>
      <c r="BI2077" s="43"/>
      <c r="BJ2077" s="43"/>
      <c r="BK2077" s="43"/>
      <c r="BL2077" s="43"/>
      <c r="BM2077" s="43"/>
      <c r="BN2077" s="43"/>
      <c r="BO2077" s="43"/>
      <c r="BP2077" s="43"/>
      <c r="BQ2077" s="43"/>
      <c r="BR2077" s="43"/>
      <c r="BS2077" s="43"/>
      <c r="BT2077" s="43"/>
      <c r="BU2077" s="43"/>
      <c r="BV2077" s="43"/>
      <c r="BW2077" s="43"/>
      <c r="BX2077" s="43"/>
      <c r="BY2077" s="43"/>
      <c r="BZ2077" s="43"/>
      <c r="CA2077" s="43"/>
      <c r="CB2077" s="43"/>
      <c r="CC2077" s="43"/>
      <c r="CD2077" s="43"/>
      <c r="CE2077" s="43"/>
      <c r="CF2077" s="43"/>
      <c r="CG2077" s="43"/>
    </row>
    <row r="2078" spans="10:85" x14ac:dyDescent="0.2"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43"/>
      <c r="AI2078" s="43"/>
      <c r="AJ2078" s="43"/>
      <c r="AK2078" s="43"/>
      <c r="AL2078" s="43"/>
      <c r="AM2078" s="43"/>
      <c r="AN2078" s="43"/>
      <c r="AO2078" s="43"/>
      <c r="AP2078" s="43"/>
      <c r="AQ2078" s="43"/>
      <c r="AR2078" s="43"/>
      <c r="AS2078" s="43"/>
      <c r="AT2078" s="43"/>
      <c r="AU2078" s="43"/>
      <c r="AV2078" s="43"/>
      <c r="AW2078" s="43"/>
      <c r="AX2078" s="43"/>
      <c r="AY2078" s="43"/>
      <c r="AZ2078" s="43"/>
      <c r="BA2078" s="43"/>
      <c r="BB2078" s="43"/>
      <c r="BC2078" s="43"/>
      <c r="BD2078" s="43"/>
      <c r="BE2078" s="43"/>
      <c r="BF2078" s="43"/>
      <c r="BG2078" s="43"/>
      <c r="BH2078" s="43"/>
      <c r="BI2078" s="43"/>
      <c r="BJ2078" s="43"/>
      <c r="BK2078" s="43"/>
      <c r="BL2078" s="43"/>
      <c r="BM2078" s="43"/>
      <c r="BN2078" s="43"/>
      <c r="BO2078" s="43"/>
      <c r="BP2078" s="43"/>
      <c r="BQ2078" s="43"/>
      <c r="BR2078" s="43"/>
      <c r="BS2078" s="43"/>
      <c r="BT2078" s="43"/>
      <c r="BU2078" s="43"/>
      <c r="BV2078" s="43"/>
      <c r="BW2078" s="43"/>
      <c r="BX2078" s="43"/>
      <c r="BY2078" s="43"/>
      <c r="BZ2078" s="43"/>
      <c r="CA2078" s="43"/>
      <c r="CB2078" s="43"/>
      <c r="CC2078" s="43"/>
      <c r="CD2078" s="43"/>
      <c r="CE2078" s="43"/>
      <c r="CF2078" s="43"/>
      <c r="CG2078" s="43"/>
    </row>
    <row r="2079" spans="10:85" x14ac:dyDescent="0.2"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43"/>
      <c r="AI2079" s="43"/>
      <c r="AJ2079" s="43"/>
      <c r="AK2079" s="43"/>
      <c r="AL2079" s="43"/>
      <c r="AM2079" s="43"/>
      <c r="AN2079" s="43"/>
      <c r="AO2079" s="43"/>
      <c r="AP2079" s="43"/>
      <c r="AQ2079" s="43"/>
      <c r="AR2079" s="43"/>
      <c r="AS2079" s="43"/>
      <c r="AT2079" s="43"/>
      <c r="AU2079" s="43"/>
      <c r="AV2079" s="43"/>
      <c r="AW2079" s="43"/>
      <c r="AX2079" s="43"/>
      <c r="AY2079" s="43"/>
      <c r="AZ2079" s="43"/>
      <c r="BA2079" s="43"/>
      <c r="BB2079" s="43"/>
      <c r="BC2079" s="43"/>
      <c r="BD2079" s="43"/>
      <c r="BE2079" s="43"/>
      <c r="BF2079" s="43"/>
      <c r="BG2079" s="43"/>
      <c r="BH2079" s="43"/>
      <c r="BI2079" s="43"/>
      <c r="BJ2079" s="43"/>
      <c r="BK2079" s="43"/>
      <c r="BL2079" s="43"/>
      <c r="BM2079" s="43"/>
      <c r="BN2079" s="43"/>
      <c r="BO2079" s="43"/>
      <c r="BP2079" s="43"/>
      <c r="BQ2079" s="43"/>
      <c r="BR2079" s="43"/>
      <c r="BS2079" s="43"/>
      <c r="BT2079" s="43"/>
      <c r="BU2079" s="43"/>
      <c r="BV2079" s="43"/>
      <c r="BW2079" s="43"/>
      <c r="BX2079" s="43"/>
      <c r="BY2079" s="43"/>
      <c r="BZ2079" s="43"/>
      <c r="CA2079" s="43"/>
      <c r="CB2079" s="43"/>
      <c r="CC2079" s="43"/>
      <c r="CD2079" s="43"/>
      <c r="CE2079" s="43"/>
      <c r="CF2079" s="43"/>
      <c r="CG2079" s="43"/>
    </row>
    <row r="2080" spans="10:85" x14ac:dyDescent="0.2"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43"/>
      <c r="AI2080" s="43"/>
      <c r="AJ2080" s="43"/>
      <c r="AK2080" s="43"/>
      <c r="AL2080" s="43"/>
      <c r="AM2080" s="43"/>
      <c r="AN2080" s="43"/>
      <c r="AO2080" s="43"/>
      <c r="AP2080" s="43"/>
      <c r="AQ2080" s="43"/>
      <c r="AR2080" s="43"/>
      <c r="AS2080" s="43"/>
      <c r="AT2080" s="43"/>
      <c r="AU2080" s="43"/>
      <c r="AV2080" s="43"/>
      <c r="AW2080" s="43"/>
      <c r="AX2080" s="43"/>
      <c r="AY2080" s="43"/>
      <c r="AZ2080" s="43"/>
      <c r="BA2080" s="43"/>
      <c r="BB2080" s="43"/>
      <c r="BC2080" s="43"/>
      <c r="BD2080" s="43"/>
      <c r="BE2080" s="43"/>
      <c r="BF2080" s="43"/>
      <c r="BG2080" s="43"/>
      <c r="BH2080" s="43"/>
      <c r="BI2080" s="43"/>
      <c r="BJ2080" s="43"/>
      <c r="BK2080" s="43"/>
      <c r="BL2080" s="43"/>
      <c r="BM2080" s="43"/>
      <c r="BN2080" s="43"/>
      <c r="BO2080" s="43"/>
      <c r="BP2080" s="43"/>
      <c r="BQ2080" s="43"/>
      <c r="BR2080" s="43"/>
      <c r="BS2080" s="43"/>
      <c r="BT2080" s="43"/>
      <c r="BU2080" s="43"/>
      <c r="BV2080" s="43"/>
      <c r="BW2080" s="43"/>
      <c r="BX2080" s="43"/>
      <c r="BY2080" s="43"/>
      <c r="BZ2080" s="43"/>
      <c r="CA2080" s="43"/>
      <c r="CB2080" s="43"/>
      <c r="CC2080" s="43"/>
      <c r="CD2080" s="43"/>
      <c r="CE2080" s="43"/>
      <c r="CF2080" s="43"/>
      <c r="CG2080" s="43"/>
    </row>
    <row r="2081" spans="10:85" x14ac:dyDescent="0.2"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43"/>
      <c r="AI2081" s="43"/>
      <c r="AJ2081" s="43"/>
      <c r="AK2081" s="43"/>
      <c r="AL2081" s="43"/>
      <c r="AM2081" s="43"/>
      <c r="AN2081" s="43"/>
      <c r="AO2081" s="43"/>
      <c r="AP2081" s="43"/>
      <c r="AQ2081" s="43"/>
      <c r="AR2081" s="43"/>
      <c r="AS2081" s="43"/>
      <c r="AT2081" s="43"/>
      <c r="AU2081" s="43"/>
      <c r="AV2081" s="43"/>
      <c r="AW2081" s="43"/>
      <c r="AX2081" s="43"/>
      <c r="AY2081" s="43"/>
      <c r="AZ2081" s="43"/>
      <c r="BA2081" s="43"/>
      <c r="BB2081" s="43"/>
      <c r="BC2081" s="43"/>
      <c r="BD2081" s="43"/>
      <c r="BE2081" s="43"/>
      <c r="BF2081" s="43"/>
      <c r="BG2081" s="43"/>
      <c r="BH2081" s="43"/>
      <c r="BI2081" s="43"/>
      <c r="BJ2081" s="43"/>
      <c r="BK2081" s="43"/>
      <c r="BL2081" s="43"/>
      <c r="BM2081" s="43"/>
      <c r="BN2081" s="43"/>
      <c r="BO2081" s="43"/>
      <c r="BP2081" s="43"/>
      <c r="BQ2081" s="43"/>
      <c r="BR2081" s="43"/>
      <c r="BS2081" s="43"/>
      <c r="BT2081" s="43"/>
      <c r="BU2081" s="43"/>
      <c r="BV2081" s="43"/>
      <c r="BW2081" s="43"/>
      <c r="BX2081" s="43"/>
      <c r="BY2081" s="43"/>
      <c r="BZ2081" s="43"/>
      <c r="CA2081" s="43"/>
      <c r="CB2081" s="43"/>
      <c r="CC2081" s="43"/>
      <c r="CD2081" s="43"/>
      <c r="CE2081" s="43"/>
      <c r="CF2081" s="43"/>
      <c r="CG2081" s="43"/>
    </row>
    <row r="2082" spans="10:85" x14ac:dyDescent="0.2"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43"/>
      <c r="AI2082" s="43"/>
      <c r="AJ2082" s="43"/>
      <c r="AK2082" s="43"/>
      <c r="AL2082" s="43"/>
      <c r="AM2082" s="43"/>
      <c r="AN2082" s="43"/>
      <c r="AO2082" s="43"/>
      <c r="AP2082" s="43"/>
      <c r="AQ2082" s="43"/>
      <c r="AR2082" s="43"/>
      <c r="AS2082" s="43"/>
      <c r="AT2082" s="43"/>
      <c r="AU2082" s="43"/>
      <c r="AV2082" s="43"/>
      <c r="AW2082" s="43"/>
      <c r="AX2082" s="43"/>
      <c r="AY2082" s="43"/>
      <c r="AZ2082" s="43"/>
      <c r="BA2082" s="43"/>
      <c r="BB2082" s="43"/>
      <c r="BC2082" s="43"/>
      <c r="BD2082" s="43"/>
      <c r="BE2082" s="43"/>
      <c r="BF2082" s="43"/>
      <c r="BG2082" s="43"/>
      <c r="BH2082" s="43"/>
      <c r="BI2082" s="43"/>
      <c r="BJ2082" s="43"/>
      <c r="BK2082" s="43"/>
      <c r="BL2082" s="43"/>
      <c r="BM2082" s="43"/>
      <c r="BN2082" s="43"/>
      <c r="BO2082" s="43"/>
      <c r="BP2082" s="43"/>
      <c r="BQ2082" s="43"/>
      <c r="BR2082" s="43"/>
      <c r="BS2082" s="43"/>
      <c r="BT2082" s="43"/>
      <c r="BU2082" s="43"/>
      <c r="BV2082" s="43"/>
      <c r="BW2082" s="43"/>
      <c r="BX2082" s="43"/>
      <c r="BY2082" s="43"/>
      <c r="BZ2082" s="43"/>
      <c r="CA2082" s="43"/>
      <c r="CB2082" s="43"/>
      <c r="CC2082" s="43"/>
      <c r="CD2082" s="43"/>
      <c r="CE2082" s="43"/>
      <c r="CF2082" s="43"/>
      <c r="CG2082" s="43"/>
    </row>
    <row r="2083" spans="10:85" x14ac:dyDescent="0.2"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43"/>
      <c r="AI2083" s="43"/>
      <c r="AJ2083" s="43"/>
      <c r="AK2083" s="43"/>
      <c r="AL2083" s="43"/>
      <c r="AM2083" s="43"/>
      <c r="AN2083" s="43"/>
      <c r="AO2083" s="43"/>
      <c r="AP2083" s="43"/>
      <c r="AQ2083" s="43"/>
      <c r="AR2083" s="43"/>
      <c r="AS2083" s="43"/>
      <c r="AT2083" s="43"/>
      <c r="AU2083" s="43"/>
      <c r="AV2083" s="43"/>
      <c r="AW2083" s="43"/>
      <c r="AX2083" s="43"/>
      <c r="AY2083" s="43"/>
      <c r="AZ2083" s="43"/>
      <c r="BA2083" s="43"/>
      <c r="BB2083" s="43"/>
      <c r="BC2083" s="43"/>
      <c r="BD2083" s="43"/>
      <c r="BE2083" s="43"/>
      <c r="BF2083" s="43"/>
      <c r="BG2083" s="43"/>
      <c r="BH2083" s="43"/>
      <c r="BI2083" s="43"/>
      <c r="BJ2083" s="43"/>
      <c r="BK2083" s="43"/>
      <c r="BL2083" s="43"/>
      <c r="BM2083" s="43"/>
      <c r="BN2083" s="43"/>
      <c r="BO2083" s="43"/>
      <c r="BP2083" s="43"/>
      <c r="BQ2083" s="43"/>
      <c r="BR2083" s="43"/>
      <c r="BS2083" s="43"/>
      <c r="BT2083" s="43"/>
      <c r="BU2083" s="43"/>
      <c r="BV2083" s="43"/>
      <c r="BW2083" s="43"/>
      <c r="BX2083" s="43"/>
      <c r="BY2083" s="43"/>
      <c r="BZ2083" s="43"/>
      <c r="CA2083" s="43"/>
      <c r="CB2083" s="43"/>
      <c r="CC2083" s="43"/>
      <c r="CD2083" s="43"/>
      <c r="CE2083" s="43"/>
      <c r="CF2083" s="43"/>
      <c r="CG2083" s="43"/>
    </row>
    <row r="2084" spans="10:85" x14ac:dyDescent="0.2"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43"/>
      <c r="AI2084" s="43"/>
      <c r="AJ2084" s="43"/>
      <c r="AK2084" s="43"/>
      <c r="AL2084" s="43"/>
      <c r="AM2084" s="43"/>
      <c r="AN2084" s="43"/>
      <c r="AO2084" s="43"/>
      <c r="AP2084" s="43"/>
      <c r="AQ2084" s="43"/>
      <c r="AR2084" s="43"/>
      <c r="AS2084" s="43"/>
      <c r="AT2084" s="43"/>
      <c r="AU2084" s="43"/>
      <c r="AV2084" s="43"/>
      <c r="AW2084" s="43"/>
      <c r="AX2084" s="43"/>
      <c r="AY2084" s="43"/>
      <c r="AZ2084" s="43"/>
      <c r="BA2084" s="43"/>
      <c r="BB2084" s="43"/>
      <c r="BC2084" s="43"/>
      <c r="BD2084" s="43"/>
      <c r="BE2084" s="43"/>
      <c r="BF2084" s="43"/>
      <c r="BG2084" s="43"/>
      <c r="BH2084" s="43"/>
      <c r="BI2084" s="43"/>
      <c r="BJ2084" s="43"/>
      <c r="BK2084" s="43"/>
      <c r="BL2084" s="43"/>
      <c r="BM2084" s="43"/>
      <c r="BN2084" s="43"/>
      <c r="BO2084" s="43"/>
      <c r="BP2084" s="43"/>
      <c r="BQ2084" s="43"/>
      <c r="BR2084" s="43"/>
      <c r="BS2084" s="43"/>
      <c r="BT2084" s="43"/>
      <c r="BU2084" s="43"/>
      <c r="BV2084" s="43"/>
      <c r="BW2084" s="43"/>
      <c r="BX2084" s="43"/>
      <c r="BY2084" s="43"/>
      <c r="BZ2084" s="43"/>
      <c r="CA2084" s="43"/>
      <c r="CB2084" s="43"/>
      <c r="CC2084" s="43"/>
      <c r="CD2084" s="43"/>
      <c r="CE2084" s="43"/>
      <c r="CF2084" s="43"/>
      <c r="CG2084" s="43"/>
    </row>
    <row r="2085" spans="10:85" x14ac:dyDescent="0.2"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43"/>
      <c r="AI2085" s="43"/>
      <c r="AJ2085" s="43"/>
      <c r="AK2085" s="43"/>
      <c r="AL2085" s="43"/>
      <c r="AM2085" s="43"/>
      <c r="AN2085" s="43"/>
      <c r="AO2085" s="43"/>
      <c r="AP2085" s="43"/>
      <c r="AQ2085" s="43"/>
      <c r="AR2085" s="43"/>
      <c r="AS2085" s="43"/>
      <c r="AT2085" s="43"/>
      <c r="AU2085" s="43"/>
      <c r="AV2085" s="43"/>
      <c r="AW2085" s="43"/>
      <c r="AX2085" s="43"/>
      <c r="AY2085" s="43"/>
      <c r="AZ2085" s="43"/>
      <c r="BA2085" s="43"/>
      <c r="BB2085" s="43"/>
      <c r="BC2085" s="43"/>
      <c r="BD2085" s="43"/>
      <c r="BE2085" s="43"/>
      <c r="BF2085" s="43"/>
      <c r="BG2085" s="43"/>
      <c r="BH2085" s="43"/>
      <c r="BI2085" s="43"/>
      <c r="BJ2085" s="43"/>
      <c r="BK2085" s="43"/>
      <c r="BL2085" s="43"/>
      <c r="BM2085" s="43"/>
      <c r="BN2085" s="43"/>
      <c r="BO2085" s="43"/>
      <c r="BP2085" s="43"/>
      <c r="BQ2085" s="43"/>
      <c r="BR2085" s="43"/>
      <c r="BS2085" s="43"/>
      <c r="BT2085" s="43"/>
      <c r="BU2085" s="43"/>
      <c r="BV2085" s="43"/>
      <c r="BW2085" s="43"/>
      <c r="BX2085" s="43"/>
      <c r="BY2085" s="43"/>
      <c r="BZ2085" s="43"/>
      <c r="CA2085" s="43"/>
      <c r="CB2085" s="43"/>
      <c r="CC2085" s="43"/>
      <c r="CD2085" s="43"/>
      <c r="CE2085" s="43"/>
      <c r="CF2085" s="43"/>
      <c r="CG2085" s="43"/>
    </row>
    <row r="2086" spans="10:85" x14ac:dyDescent="0.2"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43"/>
      <c r="AI2086" s="43"/>
      <c r="AJ2086" s="43"/>
      <c r="AK2086" s="43"/>
      <c r="AL2086" s="43"/>
      <c r="AM2086" s="43"/>
      <c r="AN2086" s="43"/>
      <c r="AO2086" s="43"/>
      <c r="AP2086" s="43"/>
      <c r="AQ2086" s="43"/>
      <c r="AR2086" s="43"/>
      <c r="AS2086" s="43"/>
      <c r="AT2086" s="43"/>
      <c r="AU2086" s="43"/>
      <c r="AV2086" s="43"/>
      <c r="AW2086" s="43"/>
      <c r="AX2086" s="43"/>
      <c r="AY2086" s="43"/>
      <c r="AZ2086" s="43"/>
      <c r="BA2086" s="43"/>
      <c r="BB2086" s="43"/>
      <c r="BC2086" s="43"/>
      <c r="BD2086" s="43"/>
      <c r="BE2086" s="43"/>
      <c r="BF2086" s="43"/>
      <c r="BG2086" s="43"/>
      <c r="BH2086" s="43"/>
      <c r="BI2086" s="43"/>
      <c r="BJ2086" s="43"/>
      <c r="BK2086" s="43"/>
      <c r="BL2086" s="43"/>
      <c r="BM2086" s="43"/>
      <c r="BN2086" s="43"/>
      <c r="BO2086" s="43"/>
      <c r="BP2086" s="43"/>
      <c r="BQ2086" s="43"/>
      <c r="BR2086" s="43"/>
      <c r="BS2086" s="43"/>
      <c r="BT2086" s="43"/>
      <c r="BU2086" s="43"/>
      <c r="BV2086" s="43"/>
      <c r="BW2086" s="43"/>
      <c r="BX2086" s="43"/>
      <c r="BY2086" s="43"/>
      <c r="BZ2086" s="43"/>
      <c r="CA2086" s="43"/>
      <c r="CB2086" s="43"/>
      <c r="CC2086" s="43"/>
      <c r="CD2086" s="43"/>
      <c r="CE2086" s="43"/>
      <c r="CF2086" s="43"/>
      <c r="CG2086" s="43"/>
    </row>
    <row r="2087" spans="10:85" x14ac:dyDescent="0.2"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43"/>
      <c r="AI2087" s="43"/>
      <c r="AJ2087" s="43"/>
      <c r="AK2087" s="43"/>
      <c r="AL2087" s="43"/>
      <c r="AM2087" s="43"/>
      <c r="AN2087" s="43"/>
      <c r="AO2087" s="43"/>
      <c r="AP2087" s="43"/>
      <c r="AQ2087" s="43"/>
      <c r="AR2087" s="43"/>
      <c r="AS2087" s="43"/>
      <c r="AT2087" s="43"/>
      <c r="AU2087" s="43"/>
      <c r="AV2087" s="43"/>
      <c r="AW2087" s="43"/>
      <c r="AX2087" s="43"/>
      <c r="AY2087" s="43"/>
      <c r="AZ2087" s="43"/>
      <c r="BA2087" s="43"/>
      <c r="BB2087" s="43"/>
      <c r="BC2087" s="43"/>
      <c r="BD2087" s="43"/>
      <c r="BE2087" s="43"/>
      <c r="BF2087" s="43"/>
      <c r="BG2087" s="43"/>
      <c r="BH2087" s="43"/>
      <c r="BI2087" s="43"/>
      <c r="BJ2087" s="43"/>
      <c r="BK2087" s="43"/>
      <c r="BL2087" s="43"/>
      <c r="BM2087" s="43"/>
      <c r="BN2087" s="43"/>
      <c r="BO2087" s="43"/>
      <c r="BP2087" s="43"/>
      <c r="BQ2087" s="43"/>
      <c r="BR2087" s="43"/>
      <c r="BS2087" s="43"/>
      <c r="BT2087" s="43"/>
      <c r="BU2087" s="43"/>
      <c r="BV2087" s="43"/>
      <c r="BW2087" s="43"/>
      <c r="BX2087" s="43"/>
      <c r="BY2087" s="43"/>
      <c r="BZ2087" s="43"/>
      <c r="CA2087" s="43"/>
      <c r="CB2087" s="43"/>
      <c r="CC2087" s="43"/>
      <c r="CD2087" s="43"/>
      <c r="CE2087" s="43"/>
      <c r="CF2087" s="43"/>
      <c r="CG2087" s="43"/>
    </row>
    <row r="2088" spans="10:85" x14ac:dyDescent="0.2"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43"/>
      <c r="AI2088" s="43"/>
      <c r="AJ2088" s="43"/>
      <c r="AK2088" s="43"/>
      <c r="AL2088" s="43"/>
      <c r="AM2088" s="43"/>
      <c r="AN2088" s="43"/>
      <c r="AO2088" s="43"/>
      <c r="AP2088" s="43"/>
      <c r="AQ2088" s="43"/>
      <c r="AR2088" s="43"/>
      <c r="AS2088" s="43"/>
      <c r="AT2088" s="43"/>
      <c r="AU2088" s="43"/>
      <c r="AV2088" s="43"/>
      <c r="AW2088" s="43"/>
      <c r="AX2088" s="43"/>
      <c r="AY2088" s="43"/>
      <c r="AZ2088" s="43"/>
      <c r="BA2088" s="43"/>
      <c r="BB2088" s="43"/>
      <c r="BC2088" s="43"/>
      <c r="BD2088" s="43"/>
      <c r="BE2088" s="43"/>
      <c r="BF2088" s="43"/>
      <c r="BG2088" s="43"/>
      <c r="BH2088" s="43"/>
      <c r="BI2088" s="43"/>
      <c r="BJ2088" s="43"/>
      <c r="BK2088" s="43"/>
      <c r="BL2088" s="43"/>
      <c r="BM2088" s="43"/>
      <c r="BN2088" s="43"/>
      <c r="BO2088" s="43"/>
      <c r="BP2088" s="43"/>
      <c r="BQ2088" s="43"/>
      <c r="BR2088" s="43"/>
      <c r="BS2088" s="43"/>
      <c r="BT2088" s="43"/>
      <c r="BU2088" s="43"/>
      <c r="BV2088" s="43"/>
      <c r="BW2088" s="43"/>
      <c r="BX2088" s="43"/>
      <c r="BY2088" s="43"/>
      <c r="BZ2088" s="43"/>
      <c r="CA2088" s="43"/>
      <c r="CB2088" s="43"/>
      <c r="CC2088" s="43"/>
      <c r="CD2088" s="43"/>
      <c r="CE2088" s="43"/>
      <c r="CF2088" s="43"/>
      <c r="CG2088" s="43"/>
    </row>
    <row r="2089" spans="10:85" x14ac:dyDescent="0.2"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43"/>
      <c r="AI2089" s="43"/>
      <c r="AJ2089" s="43"/>
      <c r="AK2089" s="43"/>
      <c r="AL2089" s="43"/>
      <c r="AM2089" s="43"/>
      <c r="AN2089" s="43"/>
      <c r="AO2089" s="43"/>
      <c r="AP2089" s="43"/>
      <c r="AQ2089" s="43"/>
      <c r="AR2089" s="43"/>
      <c r="AS2089" s="43"/>
      <c r="AT2089" s="43"/>
      <c r="AU2089" s="43"/>
      <c r="AV2089" s="43"/>
      <c r="AW2089" s="43"/>
      <c r="AX2089" s="43"/>
      <c r="AY2089" s="43"/>
      <c r="AZ2089" s="43"/>
      <c r="BA2089" s="43"/>
      <c r="BB2089" s="43"/>
      <c r="BC2089" s="43"/>
      <c r="BD2089" s="43"/>
      <c r="BE2089" s="43"/>
      <c r="BF2089" s="43"/>
      <c r="BG2089" s="43"/>
      <c r="BH2089" s="43"/>
      <c r="BI2089" s="43"/>
      <c r="BJ2089" s="43"/>
      <c r="BK2089" s="43"/>
      <c r="BL2089" s="43"/>
      <c r="BM2089" s="43"/>
      <c r="BN2089" s="43"/>
      <c r="BO2089" s="43"/>
      <c r="BP2089" s="43"/>
      <c r="BQ2089" s="43"/>
      <c r="BR2089" s="43"/>
      <c r="BS2089" s="43"/>
      <c r="BT2089" s="43"/>
      <c r="BU2089" s="43"/>
      <c r="BV2089" s="43"/>
      <c r="BW2089" s="43"/>
      <c r="BX2089" s="43"/>
      <c r="BY2089" s="43"/>
      <c r="BZ2089" s="43"/>
      <c r="CA2089" s="43"/>
      <c r="CB2089" s="43"/>
      <c r="CC2089" s="43"/>
      <c r="CD2089" s="43"/>
      <c r="CE2089" s="43"/>
      <c r="CF2089" s="43"/>
      <c r="CG2089" s="43"/>
    </row>
    <row r="2090" spans="10:85" x14ac:dyDescent="0.2"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43"/>
      <c r="AI2090" s="43"/>
      <c r="AJ2090" s="43"/>
      <c r="AK2090" s="43"/>
      <c r="AL2090" s="43"/>
      <c r="AM2090" s="43"/>
      <c r="AN2090" s="43"/>
      <c r="AO2090" s="43"/>
      <c r="AP2090" s="43"/>
      <c r="AQ2090" s="43"/>
      <c r="AR2090" s="43"/>
      <c r="AS2090" s="43"/>
      <c r="AT2090" s="43"/>
      <c r="AU2090" s="43"/>
      <c r="AV2090" s="43"/>
      <c r="AW2090" s="43"/>
      <c r="AX2090" s="43"/>
      <c r="AY2090" s="43"/>
      <c r="AZ2090" s="43"/>
      <c r="BA2090" s="43"/>
      <c r="BB2090" s="43"/>
      <c r="BC2090" s="43"/>
      <c r="BD2090" s="43"/>
      <c r="BE2090" s="43"/>
      <c r="BF2090" s="43"/>
      <c r="BG2090" s="43"/>
      <c r="BH2090" s="43"/>
      <c r="BI2090" s="43"/>
      <c r="BJ2090" s="43"/>
      <c r="BK2090" s="43"/>
      <c r="BL2090" s="43"/>
      <c r="BM2090" s="43"/>
      <c r="BN2090" s="43"/>
      <c r="BO2090" s="43"/>
      <c r="BP2090" s="43"/>
      <c r="BQ2090" s="43"/>
      <c r="BR2090" s="43"/>
      <c r="BS2090" s="43"/>
      <c r="BT2090" s="43"/>
      <c r="BU2090" s="43"/>
      <c r="BV2090" s="43"/>
      <c r="BW2090" s="43"/>
      <c r="BX2090" s="43"/>
      <c r="BY2090" s="43"/>
      <c r="BZ2090" s="43"/>
      <c r="CA2090" s="43"/>
      <c r="CB2090" s="43"/>
      <c r="CC2090" s="43"/>
      <c r="CD2090" s="43"/>
      <c r="CE2090" s="43"/>
      <c r="CF2090" s="43"/>
      <c r="CG2090" s="43"/>
    </row>
    <row r="2091" spans="10:85" x14ac:dyDescent="0.2"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43"/>
      <c r="AI2091" s="43"/>
      <c r="AJ2091" s="43"/>
      <c r="AK2091" s="43"/>
      <c r="AL2091" s="43"/>
      <c r="AM2091" s="43"/>
      <c r="AN2091" s="43"/>
      <c r="AO2091" s="43"/>
      <c r="AP2091" s="43"/>
      <c r="AQ2091" s="43"/>
      <c r="AR2091" s="43"/>
      <c r="AS2091" s="43"/>
      <c r="AT2091" s="43"/>
      <c r="AU2091" s="43"/>
      <c r="AV2091" s="43"/>
      <c r="AW2091" s="43"/>
      <c r="AX2091" s="43"/>
      <c r="AY2091" s="43"/>
      <c r="AZ2091" s="43"/>
      <c r="BA2091" s="43"/>
      <c r="BB2091" s="43"/>
      <c r="BC2091" s="43"/>
      <c r="BD2091" s="43"/>
      <c r="BE2091" s="43"/>
      <c r="BF2091" s="43"/>
      <c r="BG2091" s="43"/>
      <c r="BH2091" s="43"/>
      <c r="BI2091" s="43"/>
      <c r="BJ2091" s="43"/>
      <c r="BK2091" s="43"/>
      <c r="BL2091" s="43"/>
      <c r="BM2091" s="43"/>
      <c r="BN2091" s="43"/>
      <c r="BO2091" s="43"/>
      <c r="BP2091" s="43"/>
      <c r="BQ2091" s="43"/>
      <c r="BR2091" s="43"/>
      <c r="BS2091" s="43"/>
      <c r="BT2091" s="43"/>
      <c r="BU2091" s="43"/>
      <c r="BV2091" s="43"/>
      <c r="BW2091" s="43"/>
      <c r="BX2091" s="43"/>
      <c r="BY2091" s="43"/>
      <c r="BZ2091" s="43"/>
      <c r="CA2091" s="43"/>
      <c r="CB2091" s="43"/>
      <c r="CC2091" s="43"/>
      <c r="CD2091" s="43"/>
      <c r="CE2091" s="43"/>
      <c r="CF2091" s="43"/>
      <c r="CG2091" s="43"/>
    </row>
    <row r="2092" spans="10:85" x14ac:dyDescent="0.2"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43"/>
      <c r="AI2092" s="43"/>
      <c r="AJ2092" s="43"/>
      <c r="AK2092" s="43"/>
      <c r="AL2092" s="43"/>
      <c r="AM2092" s="43"/>
      <c r="AN2092" s="43"/>
      <c r="AO2092" s="43"/>
      <c r="AP2092" s="43"/>
      <c r="AQ2092" s="43"/>
      <c r="AR2092" s="43"/>
      <c r="AS2092" s="43"/>
      <c r="AT2092" s="43"/>
      <c r="AU2092" s="43"/>
      <c r="AV2092" s="43"/>
      <c r="AW2092" s="43"/>
      <c r="AX2092" s="43"/>
      <c r="AY2092" s="43"/>
      <c r="AZ2092" s="43"/>
      <c r="BA2092" s="43"/>
      <c r="BB2092" s="43"/>
      <c r="BC2092" s="43"/>
      <c r="BD2092" s="43"/>
      <c r="BE2092" s="43"/>
      <c r="BF2092" s="43"/>
      <c r="BG2092" s="43"/>
      <c r="BH2092" s="43"/>
      <c r="BI2092" s="43"/>
      <c r="BJ2092" s="43"/>
      <c r="BK2092" s="43"/>
      <c r="BL2092" s="43"/>
      <c r="BM2092" s="43"/>
      <c r="BN2092" s="43"/>
      <c r="BO2092" s="43"/>
      <c r="BP2092" s="43"/>
      <c r="BQ2092" s="43"/>
      <c r="BR2092" s="43"/>
      <c r="BS2092" s="43"/>
      <c r="BT2092" s="43"/>
      <c r="BU2092" s="43"/>
      <c r="BV2092" s="43"/>
      <c r="BW2092" s="43"/>
      <c r="BX2092" s="43"/>
      <c r="BY2092" s="43"/>
      <c r="BZ2092" s="43"/>
      <c r="CA2092" s="43"/>
      <c r="CB2092" s="43"/>
      <c r="CC2092" s="43"/>
      <c r="CD2092" s="43"/>
      <c r="CE2092" s="43"/>
      <c r="CF2092" s="43"/>
      <c r="CG2092" s="43"/>
    </row>
    <row r="2093" spans="10:85" x14ac:dyDescent="0.2"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43"/>
      <c r="AI2093" s="43"/>
      <c r="AJ2093" s="43"/>
      <c r="AK2093" s="43"/>
      <c r="AL2093" s="43"/>
      <c r="AM2093" s="43"/>
      <c r="AN2093" s="43"/>
      <c r="AO2093" s="43"/>
      <c r="AP2093" s="43"/>
      <c r="AQ2093" s="43"/>
      <c r="AR2093" s="43"/>
      <c r="AS2093" s="43"/>
      <c r="AT2093" s="43"/>
      <c r="AU2093" s="43"/>
      <c r="AV2093" s="43"/>
      <c r="AW2093" s="43"/>
      <c r="AX2093" s="43"/>
      <c r="AY2093" s="43"/>
      <c r="AZ2093" s="43"/>
      <c r="BA2093" s="43"/>
      <c r="BB2093" s="43"/>
      <c r="BC2093" s="43"/>
      <c r="BD2093" s="43"/>
      <c r="BE2093" s="43"/>
      <c r="BF2093" s="43"/>
      <c r="BG2093" s="43"/>
      <c r="BH2093" s="43"/>
      <c r="BI2093" s="43"/>
      <c r="BJ2093" s="43"/>
      <c r="BK2093" s="43"/>
      <c r="BL2093" s="43"/>
      <c r="BM2093" s="43"/>
      <c r="BN2093" s="43"/>
      <c r="BO2093" s="43"/>
      <c r="BP2093" s="43"/>
      <c r="BQ2093" s="43"/>
      <c r="BR2093" s="43"/>
      <c r="BS2093" s="43"/>
      <c r="BT2093" s="43"/>
      <c r="BU2093" s="43"/>
      <c r="BV2093" s="43"/>
      <c r="BW2093" s="43"/>
      <c r="BX2093" s="43"/>
      <c r="BY2093" s="43"/>
      <c r="BZ2093" s="43"/>
      <c r="CA2093" s="43"/>
      <c r="CB2093" s="43"/>
      <c r="CC2093" s="43"/>
      <c r="CD2093" s="43"/>
      <c r="CE2093" s="43"/>
      <c r="CF2093" s="43"/>
      <c r="CG2093" s="43"/>
    </row>
    <row r="2094" spans="10:85" x14ac:dyDescent="0.2"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43"/>
      <c r="AI2094" s="43"/>
      <c r="AJ2094" s="43"/>
      <c r="AK2094" s="43"/>
      <c r="AL2094" s="43"/>
      <c r="AM2094" s="43"/>
      <c r="AN2094" s="43"/>
      <c r="AO2094" s="43"/>
      <c r="AP2094" s="43"/>
      <c r="AQ2094" s="43"/>
      <c r="AR2094" s="43"/>
      <c r="AS2094" s="43"/>
      <c r="AT2094" s="43"/>
      <c r="AU2094" s="43"/>
      <c r="AV2094" s="43"/>
      <c r="AW2094" s="43"/>
      <c r="AX2094" s="43"/>
      <c r="AY2094" s="43"/>
      <c r="AZ2094" s="43"/>
      <c r="BA2094" s="43"/>
      <c r="BB2094" s="43"/>
      <c r="BC2094" s="43"/>
      <c r="BD2094" s="43"/>
      <c r="BE2094" s="43"/>
      <c r="BF2094" s="43"/>
      <c r="BG2094" s="43"/>
      <c r="BH2094" s="43"/>
      <c r="BI2094" s="43"/>
      <c r="BJ2094" s="43"/>
      <c r="BK2094" s="43"/>
      <c r="BL2094" s="43"/>
      <c r="BM2094" s="43"/>
      <c r="BN2094" s="43"/>
      <c r="BO2094" s="43"/>
      <c r="BP2094" s="43"/>
      <c r="BQ2094" s="43"/>
      <c r="BR2094" s="43"/>
      <c r="BS2094" s="43"/>
      <c r="BT2094" s="43"/>
      <c r="BU2094" s="43"/>
      <c r="BV2094" s="43"/>
      <c r="BW2094" s="43"/>
      <c r="BX2094" s="43"/>
      <c r="BY2094" s="43"/>
      <c r="BZ2094" s="43"/>
      <c r="CA2094" s="43"/>
      <c r="CB2094" s="43"/>
      <c r="CC2094" s="43"/>
      <c r="CD2094" s="43"/>
      <c r="CE2094" s="43"/>
      <c r="CF2094" s="43"/>
      <c r="CG2094" s="43"/>
    </row>
    <row r="2095" spans="10:85" x14ac:dyDescent="0.2"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43"/>
      <c r="AI2095" s="43"/>
      <c r="AJ2095" s="43"/>
      <c r="AK2095" s="43"/>
      <c r="AL2095" s="43"/>
      <c r="AM2095" s="43"/>
      <c r="AN2095" s="43"/>
      <c r="AO2095" s="43"/>
      <c r="AP2095" s="43"/>
      <c r="AQ2095" s="43"/>
      <c r="AR2095" s="43"/>
      <c r="AS2095" s="43"/>
      <c r="AT2095" s="43"/>
      <c r="AU2095" s="43"/>
      <c r="AV2095" s="43"/>
      <c r="AW2095" s="43"/>
      <c r="AX2095" s="43"/>
      <c r="AY2095" s="43"/>
      <c r="AZ2095" s="43"/>
      <c r="BA2095" s="43"/>
      <c r="BB2095" s="43"/>
      <c r="BC2095" s="43"/>
      <c r="BD2095" s="43"/>
      <c r="BE2095" s="43"/>
      <c r="BF2095" s="43"/>
      <c r="BG2095" s="43"/>
      <c r="BH2095" s="43"/>
      <c r="BI2095" s="43"/>
      <c r="BJ2095" s="43"/>
      <c r="BK2095" s="43"/>
      <c r="BL2095" s="43"/>
      <c r="BM2095" s="43"/>
      <c r="BN2095" s="43"/>
      <c r="BO2095" s="43"/>
      <c r="BP2095" s="43"/>
      <c r="BQ2095" s="43"/>
      <c r="BR2095" s="43"/>
      <c r="BS2095" s="43"/>
      <c r="BT2095" s="43"/>
      <c r="BU2095" s="43"/>
      <c r="BV2095" s="43"/>
      <c r="BW2095" s="43"/>
      <c r="BX2095" s="43"/>
      <c r="BY2095" s="43"/>
      <c r="BZ2095" s="43"/>
      <c r="CA2095" s="43"/>
      <c r="CB2095" s="43"/>
      <c r="CC2095" s="43"/>
      <c r="CD2095" s="43"/>
      <c r="CE2095" s="43"/>
      <c r="CF2095" s="43"/>
      <c r="CG2095" s="43"/>
    </row>
    <row r="2096" spans="10:85" x14ac:dyDescent="0.2"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43"/>
      <c r="AI2096" s="43"/>
      <c r="AJ2096" s="43"/>
      <c r="AK2096" s="43"/>
      <c r="AL2096" s="43"/>
      <c r="AM2096" s="43"/>
      <c r="AN2096" s="43"/>
      <c r="AO2096" s="43"/>
      <c r="AP2096" s="43"/>
      <c r="AQ2096" s="43"/>
      <c r="AR2096" s="43"/>
      <c r="AS2096" s="43"/>
      <c r="AT2096" s="43"/>
      <c r="AU2096" s="43"/>
      <c r="AV2096" s="43"/>
      <c r="AW2096" s="43"/>
      <c r="AX2096" s="43"/>
      <c r="AY2096" s="43"/>
      <c r="AZ2096" s="43"/>
      <c r="BA2096" s="43"/>
      <c r="BB2096" s="43"/>
      <c r="BC2096" s="43"/>
      <c r="BD2096" s="43"/>
      <c r="BE2096" s="43"/>
      <c r="BF2096" s="43"/>
      <c r="BG2096" s="43"/>
      <c r="BH2096" s="43"/>
      <c r="BI2096" s="43"/>
      <c r="BJ2096" s="43"/>
      <c r="BK2096" s="43"/>
      <c r="BL2096" s="43"/>
      <c r="BM2096" s="43"/>
      <c r="BN2096" s="43"/>
      <c r="BO2096" s="43"/>
      <c r="BP2096" s="43"/>
      <c r="BQ2096" s="43"/>
      <c r="BR2096" s="43"/>
      <c r="BS2096" s="43"/>
      <c r="BT2096" s="43"/>
      <c r="BU2096" s="43"/>
      <c r="BV2096" s="43"/>
      <c r="BW2096" s="43"/>
      <c r="BX2096" s="43"/>
      <c r="BY2096" s="43"/>
      <c r="BZ2096" s="43"/>
      <c r="CA2096" s="43"/>
      <c r="CB2096" s="43"/>
      <c r="CC2096" s="43"/>
      <c r="CD2096" s="43"/>
      <c r="CE2096" s="43"/>
      <c r="CF2096" s="43"/>
      <c r="CG2096" s="43"/>
    </row>
    <row r="2097" spans="10:85" x14ac:dyDescent="0.2"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43"/>
      <c r="AI2097" s="43"/>
      <c r="AJ2097" s="43"/>
      <c r="AK2097" s="43"/>
      <c r="AL2097" s="43"/>
      <c r="AM2097" s="43"/>
      <c r="AN2097" s="43"/>
      <c r="AO2097" s="43"/>
      <c r="AP2097" s="43"/>
      <c r="AQ2097" s="43"/>
      <c r="AR2097" s="43"/>
      <c r="AS2097" s="43"/>
      <c r="AT2097" s="43"/>
      <c r="AU2097" s="43"/>
      <c r="AV2097" s="43"/>
      <c r="AW2097" s="43"/>
      <c r="AX2097" s="43"/>
      <c r="AY2097" s="43"/>
      <c r="AZ2097" s="43"/>
      <c r="BA2097" s="43"/>
      <c r="BB2097" s="43"/>
      <c r="BC2097" s="43"/>
      <c r="BD2097" s="43"/>
      <c r="BE2097" s="43"/>
      <c r="BF2097" s="43"/>
      <c r="BG2097" s="43"/>
      <c r="BH2097" s="43"/>
      <c r="BI2097" s="43"/>
      <c r="BJ2097" s="43"/>
      <c r="BK2097" s="43"/>
      <c r="BL2097" s="43"/>
      <c r="BM2097" s="43"/>
      <c r="BN2097" s="43"/>
      <c r="BO2097" s="43"/>
      <c r="BP2097" s="43"/>
      <c r="BQ2097" s="43"/>
      <c r="BR2097" s="43"/>
      <c r="BS2097" s="43"/>
      <c r="BT2097" s="43"/>
      <c r="BU2097" s="43"/>
      <c r="BV2097" s="43"/>
      <c r="BW2097" s="43"/>
      <c r="BX2097" s="43"/>
      <c r="BY2097" s="43"/>
      <c r="BZ2097" s="43"/>
      <c r="CA2097" s="43"/>
      <c r="CB2097" s="43"/>
      <c r="CC2097" s="43"/>
      <c r="CD2097" s="43"/>
      <c r="CE2097" s="43"/>
      <c r="CF2097" s="43"/>
      <c r="CG2097" s="43"/>
    </row>
    <row r="2098" spans="10:85" x14ac:dyDescent="0.2"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43"/>
      <c r="AI2098" s="43"/>
      <c r="AJ2098" s="43"/>
      <c r="AK2098" s="43"/>
      <c r="AL2098" s="43"/>
      <c r="AM2098" s="43"/>
      <c r="AN2098" s="43"/>
      <c r="AO2098" s="43"/>
      <c r="AP2098" s="43"/>
      <c r="AQ2098" s="43"/>
      <c r="AR2098" s="43"/>
      <c r="AS2098" s="43"/>
      <c r="AT2098" s="43"/>
      <c r="AU2098" s="43"/>
      <c r="AV2098" s="43"/>
      <c r="AW2098" s="43"/>
      <c r="AX2098" s="43"/>
      <c r="AY2098" s="43"/>
      <c r="AZ2098" s="43"/>
      <c r="BA2098" s="43"/>
      <c r="BB2098" s="43"/>
      <c r="BC2098" s="43"/>
      <c r="BD2098" s="43"/>
      <c r="BE2098" s="43"/>
      <c r="BF2098" s="43"/>
      <c r="BG2098" s="43"/>
      <c r="BH2098" s="43"/>
      <c r="BI2098" s="43"/>
      <c r="BJ2098" s="43"/>
      <c r="BK2098" s="43"/>
      <c r="BL2098" s="43"/>
      <c r="BM2098" s="43"/>
      <c r="BN2098" s="43"/>
      <c r="BO2098" s="43"/>
      <c r="BP2098" s="43"/>
      <c r="BQ2098" s="43"/>
      <c r="BR2098" s="43"/>
      <c r="BS2098" s="43"/>
      <c r="BT2098" s="43"/>
      <c r="BU2098" s="43"/>
      <c r="BV2098" s="43"/>
      <c r="BW2098" s="43"/>
      <c r="BX2098" s="43"/>
      <c r="BY2098" s="43"/>
      <c r="BZ2098" s="43"/>
      <c r="CA2098" s="43"/>
      <c r="CB2098" s="43"/>
      <c r="CC2098" s="43"/>
      <c r="CD2098" s="43"/>
      <c r="CE2098" s="43"/>
      <c r="CF2098" s="43"/>
      <c r="CG2098" s="43"/>
    </row>
    <row r="2099" spans="10:85" x14ac:dyDescent="0.2"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43"/>
      <c r="AI2099" s="43"/>
      <c r="AJ2099" s="43"/>
      <c r="AK2099" s="43"/>
      <c r="AL2099" s="43"/>
      <c r="AM2099" s="43"/>
      <c r="AN2099" s="43"/>
      <c r="AO2099" s="43"/>
      <c r="AP2099" s="43"/>
      <c r="AQ2099" s="43"/>
      <c r="AR2099" s="43"/>
      <c r="AS2099" s="43"/>
      <c r="AT2099" s="43"/>
      <c r="AU2099" s="43"/>
      <c r="AV2099" s="43"/>
      <c r="AW2099" s="43"/>
      <c r="AX2099" s="43"/>
      <c r="AY2099" s="43"/>
      <c r="AZ2099" s="43"/>
      <c r="BA2099" s="43"/>
      <c r="BB2099" s="43"/>
      <c r="BC2099" s="43"/>
      <c r="BD2099" s="43"/>
      <c r="BE2099" s="43"/>
      <c r="BF2099" s="43"/>
      <c r="BG2099" s="43"/>
      <c r="BH2099" s="43"/>
      <c r="BI2099" s="43"/>
      <c r="BJ2099" s="43"/>
      <c r="BK2099" s="43"/>
      <c r="BL2099" s="43"/>
      <c r="BM2099" s="43"/>
      <c r="BN2099" s="43"/>
      <c r="BO2099" s="43"/>
      <c r="BP2099" s="43"/>
      <c r="BQ2099" s="43"/>
      <c r="BR2099" s="43"/>
      <c r="BS2099" s="43"/>
      <c r="BT2099" s="43"/>
      <c r="BU2099" s="43"/>
      <c r="BV2099" s="43"/>
      <c r="BW2099" s="43"/>
      <c r="BX2099" s="43"/>
      <c r="BY2099" s="43"/>
      <c r="BZ2099" s="43"/>
      <c r="CA2099" s="43"/>
      <c r="CB2099" s="43"/>
      <c r="CC2099" s="43"/>
      <c r="CD2099" s="43"/>
      <c r="CE2099" s="43"/>
      <c r="CF2099" s="43"/>
      <c r="CG2099" s="43"/>
    </row>
    <row r="2100" spans="10:85" x14ac:dyDescent="0.2"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43"/>
      <c r="AI2100" s="43"/>
      <c r="AJ2100" s="43"/>
      <c r="AK2100" s="43"/>
      <c r="AL2100" s="43"/>
      <c r="AM2100" s="43"/>
      <c r="AN2100" s="43"/>
      <c r="AO2100" s="43"/>
      <c r="AP2100" s="43"/>
      <c r="AQ2100" s="43"/>
      <c r="AR2100" s="43"/>
      <c r="AS2100" s="43"/>
      <c r="AT2100" s="43"/>
      <c r="AU2100" s="43"/>
      <c r="AV2100" s="43"/>
      <c r="AW2100" s="43"/>
      <c r="AX2100" s="43"/>
      <c r="AY2100" s="43"/>
      <c r="AZ2100" s="43"/>
      <c r="BA2100" s="43"/>
      <c r="BB2100" s="43"/>
      <c r="BC2100" s="43"/>
      <c r="BD2100" s="43"/>
      <c r="BE2100" s="43"/>
      <c r="BF2100" s="43"/>
      <c r="BG2100" s="43"/>
      <c r="BH2100" s="43"/>
      <c r="BI2100" s="43"/>
      <c r="BJ2100" s="43"/>
      <c r="BK2100" s="43"/>
      <c r="BL2100" s="43"/>
      <c r="BM2100" s="43"/>
      <c r="BN2100" s="43"/>
      <c r="BO2100" s="43"/>
      <c r="BP2100" s="43"/>
      <c r="BQ2100" s="43"/>
      <c r="BR2100" s="43"/>
      <c r="BS2100" s="43"/>
      <c r="BT2100" s="43"/>
      <c r="BU2100" s="43"/>
      <c r="BV2100" s="43"/>
      <c r="BW2100" s="43"/>
      <c r="BX2100" s="43"/>
      <c r="BY2100" s="43"/>
      <c r="BZ2100" s="43"/>
      <c r="CA2100" s="43"/>
      <c r="CB2100" s="43"/>
      <c r="CC2100" s="43"/>
      <c r="CD2100" s="43"/>
      <c r="CE2100" s="43"/>
      <c r="CF2100" s="43"/>
      <c r="CG2100" s="43"/>
    </row>
    <row r="2101" spans="10:85" x14ac:dyDescent="0.2"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  <c r="AY2101" s="43"/>
      <c r="AZ2101" s="43"/>
      <c r="BA2101" s="43"/>
      <c r="BB2101" s="43"/>
      <c r="BC2101" s="43"/>
      <c r="BD2101" s="43"/>
      <c r="BE2101" s="43"/>
      <c r="BF2101" s="43"/>
      <c r="BG2101" s="43"/>
      <c r="BH2101" s="43"/>
      <c r="BI2101" s="43"/>
      <c r="BJ2101" s="43"/>
      <c r="BK2101" s="43"/>
      <c r="BL2101" s="43"/>
      <c r="BM2101" s="43"/>
      <c r="BN2101" s="43"/>
      <c r="BO2101" s="43"/>
      <c r="BP2101" s="43"/>
      <c r="BQ2101" s="43"/>
      <c r="BR2101" s="43"/>
      <c r="BS2101" s="43"/>
      <c r="BT2101" s="43"/>
      <c r="BU2101" s="43"/>
      <c r="BV2101" s="43"/>
      <c r="BW2101" s="43"/>
      <c r="BX2101" s="43"/>
      <c r="BY2101" s="43"/>
      <c r="BZ2101" s="43"/>
      <c r="CA2101" s="43"/>
      <c r="CB2101" s="43"/>
      <c r="CC2101" s="43"/>
      <c r="CD2101" s="43"/>
      <c r="CE2101" s="43"/>
      <c r="CF2101" s="43"/>
      <c r="CG2101" s="43"/>
    </row>
    <row r="2102" spans="10:85" x14ac:dyDescent="0.2"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43"/>
      <c r="AI2102" s="43"/>
      <c r="AJ2102" s="43"/>
      <c r="AK2102" s="43"/>
      <c r="AL2102" s="43"/>
      <c r="AM2102" s="43"/>
      <c r="AN2102" s="43"/>
      <c r="AO2102" s="43"/>
      <c r="AP2102" s="43"/>
      <c r="AQ2102" s="43"/>
      <c r="AR2102" s="43"/>
      <c r="AS2102" s="43"/>
      <c r="AT2102" s="43"/>
      <c r="AU2102" s="43"/>
      <c r="AV2102" s="43"/>
      <c r="AW2102" s="43"/>
      <c r="AX2102" s="43"/>
      <c r="AY2102" s="43"/>
      <c r="AZ2102" s="43"/>
      <c r="BA2102" s="43"/>
      <c r="BB2102" s="43"/>
      <c r="BC2102" s="43"/>
      <c r="BD2102" s="43"/>
      <c r="BE2102" s="43"/>
      <c r="BF2102" s="43"/>
      <c r="BG2102" s="43"/>
      <c r="BH2102" s="43"/>
      <c r="BI2102" s="43"/>
      <c r="BJ2102" s="43"/>
      <c r="BK2102" s="43"/>
      <c r="BL2102" s="43"/>
      <c r="BM2102" s="43"/>
      <c r="BN2102" s="43"/>
      <c r="BO2102" s="43"/>
      <c r="BP2102" s="43"/>
      <c r="BQ2102" s="43"/>
      <c r="BR2102" s="43"/>
      <c r="BS2102" s="43"/>
      <c r="BT2102" s="43"/>
      <c r="BU2102" s="43"/>
      <c r="BV2102" s="43"/>
      <c r="BW2102" s="43"/>
      <c r="BX2102" s="43"/>
      <c r="BY2102" s="43"/>
      <c r="BZ2102" s="43"/>
      <c r="CA2102" s="43"/>
      <c r="CB2102" s="43"/>
      <c r="CC2102" s="43"/>
      <c r="CD2102" s="43"/>
      <c r="CE2102" s="43"/>
      <c r="CF2102" s="43"/>
      <c r="CG2102" s="43"/>
    </row>
    <row r="2103" spans="10:85" x14ac:dyDescent="0.2"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43"/>
      <c r="AI2103" s="43"/>
      <c r="AJ2103" s="43"/>
      <c r="AK2103" s="43"/>
      <c r="AL2103" s="43"/>
      <c r="AM2103" s="43"/>
      <c r="AN2103" s="43"/>
      <c r="AO2103" s="43"/>
      <c r="AP2103" s="43"/>
      <c r="AQ2103" s="43"/>
      <c r="AR2103" s="43"/>
      <c r="AS2103" s="43"/>
      <c r="AT2103" s="43"/>
      <c r="AU2103" s="43"/>
      <c r="AV2103" s="43"/>
      <c r="AW2103" s="43"/>
      <c r="AX2103" s="43"/>
      <c r="AY2103" s="43"/>
      <c r="AZ2103" s="43"/>
      <c r="BA2103" s="43"/>
      <c r="BB2103" s="43"/>
      <c r="BC2103" s="43"/>
      <c r="BD2103" s="43"/>
      <c r="BE2103" s="43"/>
      <c r="BF2103" s="43"/>
      <c r="BG2103" s="43"/>
      <c r="BH2103" s="43"/>
      <c r="BI2103" s="43"/>
      <c r="BJ2103" s="43"/>
      <c r="BK2103" s="43"/>
      <c r="BL2103" s="43"/>
      <c r="BM2103" s="43"/>
      <c r="BN2103" s="43"/>
      <c r="BO2103" s="43"/>
      <c r="BP2103" s="43"/>
      <c r="BQ2103" s="43"/>
      <c r="BR2103" s="43"/>
      <c r="BS2103" s="43"/>
      <c r="BT2103" s="43"/>
      <c r="BU2103" s="43"/>
      <c r="BV2103" s="43"/>
      <c r="BW2103" s="43"/>
      <c r="BX2103" s="43"/>
      <c r="BY2103" s="43"/>
      <c r="BZ2103" s="43"/>
      <c r="CA2103" s="43"/>
      <c r="CB2103" s="43"/>
      <c r="CC2103" s="43"/>
      <c r="CD2103" s="43"/>
      <c r="CE2103" s="43"/>
      <c r="CF2103" s="43"/>
      <c r="CG2103" s="43"/>
    </row>
    <row r="2104" spans="10:85" x14ac:dyDescent="0.2"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43"/>
      <c r="AI2104" s="43"/>
      <c r="AJ2104" s="43"/>
      <c r="AK2104" s="43"/>
      <c r="AL2104" s="43"/>
      <c r="AM2104" s="43"/>
      <c r="AN2104" s="43"/>
      <c r="AO2104" s="43"/>
      <c r="AP2104" s="43"/>
      <c r="AQ2104" s="43"/>
      <c r="AR2104" s="43"/>
      <c r="AS2104" s="43"/>
      <c r="AT2104" s="43"/>
      <c r="AU2104" s="43"/>
      <c r="AV2104" s="43"/>
      <c r="AW2104" s="43"/>
      <c r="AX2104" s="43"/>
      <c r="AY2104" s="43"/>
      <c r="AZ2104" s="43"/>
      <c r="BA2104" s="43"/>
      <c r="BB2104" s="43"/>
      <c r="BC2104" s="43"/>
      <c r="BD2104" s="43"/>
      <c r="BE2104" s="43"/>
      <c r="BF2104" s="43"/>
      <c r="BG2104" s="43"/>
      <c r="BH2104" s="43"/>
      <c r="BI2104" s="43"/>
      <c r="BJ2104" s="43"/>
      <c r="BK2104" s="43"/>
      <c r="BL2104" s="43"/>
      <c r="BM2104" s="43"/>
      <c r="BN2104" s="43"/>
      <c r="BO2104" s="43"/>
      <c r="BP2104" s="43"/>
      <c r="BQ2104" s="43"/>
      <c r="BR2104" s="43"/>
      <c r="BS2104" s="43"/>
      <c r="BT2104" s="43"/>
      <c r="BU2104" s="43"/>
      <c r="BV2104" s="43"/>
      <c r="BW2104" s="43"/>
      <c r="BX2104" s="43"/>
      <c r="BY2104" s="43"/>
      <c r="BZ2104" s="43"/>
      <c r="CA2104" s="43"/>
      <c r="CB2104" s="43"/>
      <c r="CC2104" s="43"/>
      <c r="CD2104" s="43"/>
      <c r="CE2104" s="43"/>
      <c r="CF2104" s="43"/>
      <c r="CG2104" s="43"/>
    </row>
    <row r="2105" spans="10:85" x14ac:dyDescent="0.2"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43"/>
      <c r="AI2105" s="43"/>
      <c r="AJ2105" s="43"/>
      <c r="AK2105" s="43"/>
      <c r="AL2105" s="43"/>
      <c r="AM2105" s="43"/>
      <c r="AN2105" s="43"/>
      <c r="AO2105" s="43"/>
      <c r="AP2105" s="43"/>
      <c r="AQ2105" s="43"/>
      <c r="AR2105" s="43"/>
      <c r="AS2105" s="43"/>
      <c r="AT2105" s="43"/>
      <c r="AU2105" s="43"/>
      <c r="AV2105" s="43"/>
      <c r="AW2105" s="43"/>
      <c r="AX2105" s="43"/>
      <c r="AY2105" s="43"/>
      <c r="AZ2105" s="43"/>
      <c r="BA2105" s="43"/>
      <c r="BB2105" s="43"/>
      <c r="BC2105" s="43"/>
      <c r="BD2105" s="43"/>
      <c r="BE2105" s="43"/>
      <c r="BF2105" s="43"/>
      <c r="BG2105" s="43"/>
      <c r="BH2105" s="43"/>
      <c r="BI2105" s="43"/>
      <c r="BJ2105" s="43"/>
      <c r="BK2105" s="43"/>
      <c r="BL2105" s="43"/>
      <c r="BM2105" s="43"/>
      <c r="BN2105" s="43"/>
      <c r="BO2105" s="43"/>
      <c r="BP2105" s="43"/>
      <c r="BQ2105" s="43"/>
      <c r="BR2105" s="43"/>
      <c r="BS2105" s="43"/>
      <c r="BT2105" s="43"/>
      <c r="BU2105" s="43"/>
      <c r="BV2105" s="43"/>
      <c r="BW2105" s="43"/>
      <c r="BX2105" s="43"/>
      <c r="BY2105" s="43"/>
      <c r="BZ2105" s="43"/>
      <c r="CA2105" s="43"/>
      <c r="CB2105" s="43"/>
      <c r="CC2105" s="43"/>
      <c r="CD2105" s="43"/>
      <c r="CE2105" s="43"/>
      <c r="CF2105" s="43"/>
      <c r="CG2105" s="43"/>
    </row>
    <row r="2106" spans="10:85" x14ac:dyDescent="0.2"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43"/>
      <c r="AI2106" s="43"/>
      <c r="AJ2106" s="43"/>
      <c r="AK2106" s="43"/>
      <c r="AL2106" s="43"/>
      <c r="AM2106" s="43"/>
      <c r="AN2106" s="43"/>
      <c r="AO2106" s="43"/>
      <c r="AP2106" s="43"/>
      <c r="AQ2106" s="43"/>
      <c r="AR2106" s="43"/>
      <c r="AS2106" s="43"/>
      <c r="AT2106" s="43"/>
      <c r="AU2106" s="43"/>
      <c r="AV2106" s="43"/>
      <c r="AW2106" s="43"/>
      <c r="AX2106" s="43"/>
      <c r="AY2106" s="43"/>
      <c r="AZ2106" s="43"/>
      <c r="BA2106" s="43"/>
      <c r="BB2106" s="43"/>
      <c r="BC2106" s="43"/>
      <c r="BD2106" s="43"/>
      <c r="BE2106" s="43"/>
      <c r="BF2106" s="43"/>
      <c r="BG2106" s="43"/>
      <c r="BH2106" s="43"/>
      <c r="BI2106" s="43"/>
      <c r="BJ2106" s="43"/>
      <c r="BK2106" s="43"/>
      <c r="BL2106" s="43"/>
      <c r="BM2106" s="43"/>
      <c r="BN2106" s="43"/>
      <c r="BO2106" s="43"/>
      <c r="BP2106" s="43"/>
      <c r="BQ2106" s="43"/>
      <c r="BR2106" s="43"/>
      <c r="BS2106" s="43"/>
      <c r="BT2106" s="43"/>
      <c r="BU2106" s="43"/>
      <c r="BV2106" s="43"/>
      <c r="BW2106" s="43"/>
      <c r="BX2106" s="43"/>
      <c r="BY2106" s="43"/>
      <c r="BZ2106" s="43"/>
      <c r="CA2106" s="43"/>
      <c r="CB2106" s="43"/>
      <c r="CC2106" s="43"/>
      <c r="CD2106" s="43"/>
      <c r="CE2106" s="43"/>
      <c r="CF2106" s="43"/>
      <c r="CG2106" s="43"/>
    </row>
    <row r="2107" spans="10:85" x14ac:dyDescent="0.2"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43"/>
      <c r="AI2107" s="43"/>
      <c r="AJ2107" s="43"/>
      <c r="AK2107" s="43"/>
      <c r="AL2107" s="43"/>
      <c r="AM2107" s="43"/>
      <c r="AN2107" s="43"/>
      <c r="AO2107" s="43"/>
      <c r="AP2107" s="43"/>
      <c r="AQ2107" s="43"/>
      <c r="AR2107" s="43"/>
      <c r="AS2107" s="43"/>
      <c r="AT2107" s="43"/>
      <c r="AU2107" s="43"/>
      <c r="AV2107" s="43"/>
      <c r="AW2107" s="43"/>
      <c r="AX2107" s="43"/>
      <c r="AY2107" s="43"/>
      <c r="AZ2107" s="43"/>
      <c r="BA2107" s="43"/>
      <c r="BB2107" s="43"/>
      <c r="BC2107" s="43"/>
      <c r="BD2107" s="43"/>
      <c r="BE2107" s="43"/>
      <c r="BF2107" s="43"/>
      <c r="BG2107" s="43"/>
      <c r="BH2107" s="43"/>
      <c r="BI2107" s="43"/>
      <c r="BJ2107" s="43"/>
      <c r="BK2107" s="43"/>
      <c r="BL2107" s="43"/>
      <c r="BM2107" s="43"/>
      <c r="BN2107" s="43"/>
      <c r="BO2107" s="43"/>
      <c r="BP2107" s="43"/>
      <c r="BQ2107" s="43"/>
      <c r="BR2107" s="43"/>
      <c r="BS2107" s="43"/>
      <c r="BT2107" s="43"/>
      <c r="BU2107" s="43"/>
      <c r="BV2107" s="43"/>
      <c r="BW2107" s="43"/>
      <c r="BX2107" s="43"/>
      <c r="BY2107" s="43"/>
      <c r="BZ2107" s="43"/>
      <c r="CA2107" s="43"/>
      <c r="CB2107" s="43"/>
      <c r="CC2107" s="43"/>
      <c r="CD2107" s="43"/>
      <c r="CE2107" s="43"/>
      <c r="CF2107" s="43"/>
      <c r="CG2107" s="43"/>
    </row>
    <row r="2108" spans="10:85" x14ac:dyDescent="0.2"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43"/>
      <c r="AI2108" s="43"/>
      <c r="AJ2108" s="43"/>
      <c r="AK2108" s="43"/>
      <c r="AL2108" s="43"/>
      <c r="AM2108" s="43"/>
      <c r="AN2108" s="43"/>
      <c r="AO2108" s="43"/>
      <c r="AP2108" s="43"/>
      <c r="AQ2108" s="43"/>
      <c r="AR2108" s="43"/>
      <c r="AS2108" s="43"/>
      <c r="AT2108" s="43"/>
      <c r="AU2108" s="43"/>
      <c r="AV2108" s="43"/>
      <c r="AW2108" s="43"/>
      <c r="AX2108" s="43"/>
      <c r="AY2108" s="43"/>
      <c r="AZ2108" s="43"/>
      <c r="BA2108" s="43"/>
      <c r="BB2108" s="43"/>
      <c r="BC2108" s="43"/>
      <c r="BD2108" s="43"/>
      <c r="BE2108" s="43"/>
      <c r="BF2108" s="43"/>
      <c r="BG2108" s="43"/>
      <c r="BH2108" s="43"/>
      <c r="BI2108" s="43"/>
      <c r="BJ2108" s="43"/>
      <c r="BK2108" s="43"/>
      <c r="BL2108" s="43"/>
      <c r="BM2108" s="43"/>
      <c r="BN2108" s="43"/>
      <c r="BO2108" s="43"/>
      <c r="BP2108" s="43"/>
      <c r="BQ2108" s="43"/>
      <c r="BR2108" s="43"/>
      <c r="BS2108" s="43"/>
      <c r="BT2108" s="43"/>
      <c r="BU2108" s="43"/>
      <c r="BV2108" s="43"/>
      <c r="BW2108" s="43"/>
      <c r="BX2108" s="43"/>
      <c r="BY2108" s="43"/>
      <c r="BZ2108" s="43"/>
      <c r="CA2108" s="43"/>
      <c r="CB2108" s="43"/>
      <c r="CC2108" s="43"/>
      <c r="CD2108" s="43"/>
      <c r="CE2108" s="43"/>
      <c r="CF2108" s="43"/>
      <c r="CG2108" s="43"/>
    </row>
    <row r="2109" spans="10:85" x14ac:dyDescent="0.2"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43"/>
      <c r="AI2109" s="43"/>
      <c r="AJ2109" s="43"/>
      <c r="AK2109" s="43"/>
      <c r="AL2109" s="43"/>
      <c r="AM2109" s="43"/>
      <c r="AN2109" s="43"/>
      <c r="AO2109" s="43"/>
      <c r="AP2109" s="43"/>
      <c r="AQ2109" s="43"/>
      <c r="AR2109" s="43"/>
      <c r="AS2109" s="43"/>
      <c r="AT2109" s="43"/>
      <c r="AU2109" s="43"/>
      <c r="AV2109" s="43"/>
      <c r="AW2109" s="43"/>
      <c r="AX2109" s="43"/>
      <c r="AY2109" s="43"/>
      <c r="AZ2109" s="43"/>
      <c r="BA2109" s="43"/>
      <c r="BB2109" s="43"/>
      <c r="BC2109" s="43"/>
      <c r="BD2109" s="43"/>
      <c r="BE2109" s="43"/>
      <c r="BF2109" s="43"/>
      <c r="BG2109" s="43"/>
      <c r="BH2109" s="43"/>
      <c r="BI2109" s="43"/>
      <c r="BJ2109" s="43"/>
      <c r="BK2109" s="43"/>
      <c r="BL2109" s="43"/>
      <c r="BM2109" s="43"/>
      <c r="BN2109" s="43"/>
      <c r="BO2109" s="43"/>
      <c r="BP2109" s="43"/>
      <c r="BQ2109" s="43"/>
      <c r="BR2109" s="43"/>
      <c r="BS2109" s="43"/>
      <c r="BT2109" s="43"/>
      <c r="BU2109" s="43"/>
      <c r="BV2109" s="43"/>
      <c r="BW2109" s="43"/>
      <c r="BX2109" s="43"/>
      <c r="BY2109" s="43"/>
      <c r="BZ2109" s="43"/>
      <c r="CA2109" s="43"/>
      <c r="CB2109" s="43"/>
      <c r="CC2109" s="43"/>
      <c r="CD2109" s="43"/>
      <c r="CE2109" s="43"/>
      <c r="CF2109" s="43"/>
      <c r="CG2109" s="43"/>
    </row>
    <row r="2110" spans="10:85" x14ac:dyDescent="0.2"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43"/>
      <c r="AI2110" s="43"/>
      <c r="AJ2110" s="43"/>
      <c r="AK2110" s="43"/>
      <c r="AL2110" s="43"/>
      <c r="AM2110" s="43"/>
      <c r="AN2110" s="43"/>
      <c r="AO2110" s="43"/>
      <c r="AP2110" s="43"/>
      <c r="AQ2110" s="43"/>
      <c r="AR2110" s="43"/>
      <c r="AS2110" s="43"/>
      <c r="AT2110" s="43"/>
      <c r="AU2110" s="43"/>
      <c r="AV2110" s="43"/>
      <c r="AW2110" s="43"/>
      <c r="AX2110" s="43"/>
      <c r="AY2110" s="43"/>
      <c r="AZ2110" s="43"/>
      <c r="BA2110" s="43"/>
      <c r="BB2110" s="43"/>
      <c r="BC2110" s="43"/>
      <c r="BD2110" s="43"/>
      <c r="BE2110" s="43"/>
      <c r="BF2110" s="43"/>
      <c r="BG2110" s="43"/>
      <c r="BH2110" s="43"/>
      <c r="BI2110" s="43"/>
      <c r="BJ2110" s="43"/>
      <c r="BK2110" s="43"/>
      <c r="BL2110" s="43"/>
      <c r="BM2110" s="43"/>
      <c r="BN2110" s="43"/>
      <c r="BO2110" s="43"/>
      <c r="BP2110" s="43"/>
      <c r="BQ2110" s="43"/>
      <c r="BR2110" s="43"/>
      <c r="BS2110" s="43"/>
      <c r="BT2110" s="43"/>
      <c r="BU2110" s="43"/>
      <c r="BV2110" s="43"/>
      <c r="BW2110" s="43"/>
      <c r="BX2110" s="43"/>
      <c r="BY2110" s="43"/>
      <c r="BZ2110" s="43"/>
      <c r="CA2110" s="43"/>
      <c r="CB2110" s="43"/>
      <c r="CC2110" s="43"/>
      <c r="CD2110" s="43"/>
      <c r="CE2110" s="43"/>
      <c r="CF2110" s="43"/>
      <c r="CG2110" s="43"/>
    </row>
    <row r="2111" spans="10:85" x14ac:dyDescent="0.2"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43"/>
      <c r="AI2111" s="43"/>
      <c r="AJ2111" s="43"/>
      <c r="AK2111" s="43"/>
      <c r="AL2111" s="43"/>
      <c r="AM2111" s="43"/>
      <c r="AN2111" s="43"/>
      <c r="AO2111" s="43"/>
      <c r="AP2111" s="43"/>
      <c r="AQ2111" s="43"/>
      <c r="AR2111" s="43"/>
      <c r="AS2111" s="43"/>
      <c r="AT2111" s="43"/>
      <c r="AU2111" s="43"/>
      <c r="AV2111" s="43"/>
      <c r="AW2111" s="43"/>
      <c r="AX2111" s="43"/>
      <c r="AY2111" s="43"/>
      <c r="AZ2111" s="43"/>
      <c r="BA2111" s="43"/>
      <c r="BB2111" s="43"/>
      <c r="BC2111" s="43"/>
      <c r="BD2111" s="43"/>
      <c r="BE2111" s="43"/>
      <c r="BF2111" s="43"/>
      <c r="BG2111" s="43"/>
      <c r="BH2111" s="43"/>
      <c r="BI2111" s="43"/>
      <c r="BJ2111" s="43"/>
      <c r="BK2111" s="43"/>
      <c r="BL2111" s="43"/>
      <c r="BM2111" s="43"/>
      <c r="BN2111" s="43"/>
      <c r="BO2111" s="43"/>
      <c r="BP2111" s="43"/>
      <c r="BQ2111" s="43"/>
      <c r="BR2111" s="43"/>
      <c r="BS2111" s="43"/>
      <c r="BT2111" s="43"/>
      <c r="BU2111" s="43"/>
      <c r="BV2111" s="43"/>
      <c r="BW2111" s="43"/>
      <c r="BX2111" s="43"/>
      <c r="BY2111" s="43"/>
      <c r="BZ2111" s="43"/>
      <c r="CA2111" s="43"/>
      <c r="CB2111" s="43"/>
      <c r="CC2111" s="43"/>
      <c r="CD2111" s="43"/>
      <c r="CE2111" s="43"/>
      <c r="CF2111" s="43"/>
      <c r="CG2111" s="43"/>
    </row>
    <row r="2112" spans="10:85" x14ac:dyDescent="0.2"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43"/>
      <c r="AI2112" s="43"/>
      <c r="AJ2112" s="43"/>
      <c r="AK2112" s="43"/>
      <c r="AL2112" s="43"/>
      <c r="AM2112" s="43"/>
      <c r="AN2112" s="43"/>
      <c r="AO2112" s="43"/>
      <c r="AP2112" s="43"/>
      <c r="AQ2112" s="43"/>
      <c r="AR2112" s="43"/>
      <c r="AS2112" s="43"/>
      <c r="AT2112" s="43"/>
      <c r="AU2112" s="43"/>
      <c r="AV2112" s="43"/>
      <c r="AW2112" s="43"/>
      <c r="AX2112" s="43"/>
      <c r="AY2112" s="43"/>
      <c r="AZ2112" s="43"/>
      <c r="BA2112" s="43"/>
      <c r="BB2112" s="43"/>
      <c r="BC2112" s="43"/>
      <c r="BD2112" s="43"/>
      <c r="BE2112" s="43"/>
      <c r="BF2112" s="43"/>
      <c r="BG2112" s="43"/>
      <c r="BH2112" s="43"/>
      <c r="BI2112" s="43"/>
      <c r="BJ2112" s="43"/>
      <c r="BK2112" s="43"/>
      <c r="BL2112" s="43"/>
      <c r="BM2112" s="43"/>
      <c r="BN2112" s="43"/>
      <c r="BO2112" s="43"/>
      <c r="BP2112" s="43"/>
      <c r="BQ2112" s="43"/>
      <c r="BR2112" s="43"/>
      <c r="BS2112" s="43"/>
      <c r="BT2112" s="43"/>
      <c r="BU2112" s="43"/>
      <c r="BV2112" s="43"/>
      <c r="BW2112" s="43"/>
      <c r="BX2112" s="43"/>
      <c r="BY2112" s="43"/>
      <c r="BZ2112" s="43"/>
      <c r="CA2112" s="43"/>
      <c r="CB2112" s="43"/>
      <c r="CC2112" s="43"/>
      <c r="CD2112" s="43"/>
      <c r="CE2112" s="43"/>
      <c r="CF2112" s="43"/>
      <c r="CG2112" s="43"/>
    </row>
    <row r="2113" spans="10:85" x14ac:dyDescent="0.2"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43"/>
      <c r="AI2113" s="43"/>
      <c r="AJ2113" s="43"/>
      <c r="AK2113" s="43"/>
      <c r="AL2113" s="43"/>
      <c r="AM2113" s="43"/>
      <c r="AN2113" s="43"/>
      <c r="AO2113" s="43"/>
      <c r="AP2113" s="43"/>
      <c r="AQ2113" s="43"/>
      <c r="AR2113" s="43"/>
      <c r="AS2113" s="43"/>
      <c r="AT2113" s="43"/>
      <c r="AU2113" s="43"/>
      <c r="AV2113" s="43"/>
      <c r="AW2113" s="43"/>
      <c r="AX2113" s="43"/>
      <c r="AY2113" s="43"/>
      <c r="AZ2113" s="43"/>
      <c r="BA2113" s="43"/>
      <c r="BB2113" s="43"/>
      <c r="BC2113" s="43"/>
      <c r="BD2113" s="43"/>
      <c r="BE2113" s="43"/>
      <c r="BF2113" s="43"/>
      <c r="BG2113" s="43"/>
      <c r="BH2113" s="43"/>
      <c r="BI2113" s="43"/>
      <c r="BJ2113" s="43"/>
      <c r="BK2113" s="43"/>
      <c r="BL2113" s="43"/>
      <c r="BM2113" s="43"/>
      <c r="BN2113" s="43"/>
      <c r="BO2113" s="43"/>
      <c r="BP2113" s="43"/>
      <c r="BQ2113" s="43"/>
      <c r="BR2113" s="43"/>
      <c r="BS2113" s="43"/>
      <c r="BT2113" s="43"/>
      <c r="BU2113" s="43"/>
      <c r="BV2113" s="43"/>
      <c r="BW2113" s="43"/>
      <c r="BX2113" s="43"/>
      <c r="BY2113" s="43"/>
      <c r="BZ2113" s="43"/>
      <c r="CA2113" s="43"/>
      <c r="CB2113" s="43"/>
      <c r="CC2113" s="43"/>
      <c r="CD2113" s="43"/>
      <c r="CE2113" s="43"/>
      <c r="CF2113" s="43"/>
      <c r="CG2113" s="43"/>
    </row>
    <row r="2114" spans="10:85" x14ac:dyDescent="0.2"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43"/>
      <c r="AI2114" s="43"/>
      <c r="AJ2114" s="43"/>
      <c r="AK2114" s="43"/>
      <c r="AL2114" s="43"/>
      <c r="AM2114" s="43"/>
      <c r="AN2114" s="43"/>
      <c r="AO2114" s="43"/>
      <c r="AP2114" s="43"/>
      <c r="AQ2114" s="43"/>
      <c r="AR2114" s="43"/>
      <c r="AS2114" s="43"/>
      <c r="AT2114" s="43"/>
      <c r="AU2114" s="43"/>
      <c r="AV2114" s="43"/>
      <c r="AW2114" s="43"/>
      <c r="AX2114" s="43"/>
      <c r="AY2114" s="43"/>
      <c r="AZ2114" s="43"/>
      <c r="BA2114" s="43"/>
      <c r="BB2114" s="43"/>
      <c r="BC2114" s="43"/>
      <c r="BD2114" s="43"/>
      <c r="BE2114" s="43"/>
      <c r="BF2114" s="43"/>
      <c r="BG2114" s="43"/>
      <c r="BH2114" s="43"/>
      <c r="BI2114" s="43"/>
      <c r="BJ2114" s="43"/>
      <c r="BK2114" s="43"/>
      <c r="BL2114" s="43"/>
      <c r="BM2114" s="43"/>
      <c r="BN2114" s="43"/>
      <c r="BO2114" s="43"/>
      <c r="BP2114" s="43"/>
      <c r="BQ2114" s="43"/>
      <c r="BR2114" s="43"/>
      <c r="BS2114" s="43"/>
      <c r="BT2114" s="43"/>
      <c r="BU2114" s="43"/>
      <c r="BV2114" s="43"/>
      <c r="BW2114" s="43"/>
      <c r="BX2114" s="43"/>
      <c r="BY2114" s="43"/>
      <c r="BZ2114" s="43"/>
      <c r="CA2114" s="43"/>
      <c r="CB2114" s="43"/>
      <c r="CC2114" s="43"/>
      <c r="CD2114" s="43"/>
      <c r="CE2114" s="43"/>
      <c r="CF2114" s="43"/>
      <c r="CG2114" s="43"/>
    </row>
    <row r="2115" spans="10:85" x14ac:dyDescent="0.2"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43"/>
      <c r="AI2115" s="43"/>
      <c r="AJ2115" s="43"/>
      <c r="AK2115" s="43"/>
      <c r="AL2115" s="43"/>
      <c r="AM2115" s="43"/>
      <c r="AN2115" s="43"/>
      <c r="AO2115" s="43"/>
      <c r="AP2115" s="43"/>
      <c r="AQ2115" s="43"/>
      <c r="AR2115" s="43"/>
      <c r="AS2115" s="43"/>
      <c r="AT2115" s="43"/>
      <c r="AU2115" s="43"/>
      <c r="AV2115" s="43"/>
      <c r="AW2115" s="43"/>
      <c r="AX2115" s="43"/>
      <c r="AY2115" s="43"/>
      <c r="AZ2115" s="43"/>
      <c r="BA2115" s="43"/>
      <c r="BB2115" s="43"/>
      <c r="BC2115" s="43"/>
      <c r="BD2115" s="43"/>
      <c r="BE2115" s="43"/>
      <c r="BF2115" s="43"/>
      <c r="BG2115" s="43"/>
      <c r="BH2115" s="43"/>
      <c r="BI2115" s="43"/>
      <c r="BJ2115" s="43"/>
      <c r="BK2115" s="43"/>
      <c r="BL2115" s="43"/>
      <c r="BM2115" s="43"/>
      <c r="BN2115" s="43"/>
      <c r="BO2115" s="43"/>
      <c r="BP2115" s="43"/>
      <c r="BQ2115" s="43"/>
      <c r="BR2115" s="43"/>
      <c r="BS2115" s="43"/>
      <c r="BT2115" s="43"/>
      <c r="BU2115" s="43"/>
      <c r="BV2115" s="43"/>
      <c r="BW2115" s="43"/>
      <c r="BX2115" s="43"/>
      <c r="BY2115" s="43"/>
      <c r="BZ2115" s="43"/>
      <c r="CA2115" s="43"/>
      <c r="CB2115" s="43"/>
      <c r="CC2115" s="43"/>
      <c r="CD2115" s="43"/>
      <c r="CE2115" s="43"/>
      <c r="CF2115" s="43"/>
      <c r="CG2115" s="43"/>
    </row>
    <row r="2116" spans="10:85" x14ac:dyDescent="0.2"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43"/>
      <c r="AI2116" s="43"/>
      <c r="AJ2116" s="43"/>
      <c r="AK2116" s="43"/>
      <c r="AL2116" s="43"/>
      <c r="AM2116" s="43"/>
      <c r="AN2116" s="43"/>
      <c r="AO2116" s="43"/>
      <c r="AP2116" s="43"/>
      <c r="AQ2116" s="43"/>
      <c r="AR2116" s="43"/>
      <c r="AS2116" s="43"/>
      <c r="AT2116" s="43"/>
      <c r="AU2116" s="43"/>
      <c r="AV2116" s="43"/>
      <c r="AW2116" s="43"/>
      <c r="AX2116" s="43"/>
      <c r="AY2116" s="43"/>
      <c r="AZ2116" s="43"/>
      <c r="BA2116" s="43"/>
      <c r="BB2116" s="43"/>
      <c r="BC2116" s="43"/>
      <c r="BD2116" s="43"/>
      <c r="BE2116" s="43"/>
      <c r="BF2116" s="43"/>
      <c r="BG2116" s="43"/>
      <c r="BH2116" s="43"/>
      <c r="BI2116" s="43"/>
      <c r="BJ2116" s="43"/>
      <c r="BK2116" s="43"/>
      <c r="BL2116" s="43"/>
      <c r="BM2116" s="43"/>
      <c r="BN2116" s="43"/>
      <c r="BO2116" s="43"/>
      <c r="BP2116" s="43"/>
      <c r="BQ2116" s="43"/>
      <c r="BR2116" s="43"/>
      <c r="BS2116" s="43"/>
      <c r="BT2116" s="43"/>
      <c r="BU2116" s="43"/>
      <c r="BV2116" s="43"/>
      <c r="BW2116" s="43"/>
      <c r="BX2116" s="43"/>
      <c r="BY2116" s="43"/>
      <c r="BZ2116" s="43"/>
      <c r="CA2116" s="43"/>
      <c r="CB2116" s="43"/>
      <c r="CC2116" s="43"/>
      <c r="CD2116" s="43"/>
      <c r="CE2116" s="43"/>
      <c r="CF2116" s="43"/>
      <c r="CG2116" s="43"/>
    </row>
    <row r="2117" spans="10:85" x14ac:dyDescent="0.2"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43"/>
      <c r="AI2117" s="43"/>
      <c r="AJ2117" s="43"/>
      <c r="AK2117" s="43"/>
      <c r="AL2117" s="43"/>
      <c r="AM2117" s="43"/>
      <c r="AN2117" s="43"/>
      <c r="AO2117" s="43"/>
      <c r="AP2117" s="43"/>
      <c r="AQ2117" s="43"/>
      <c r="AR2117" s="43"/>
      <c r="AS2117" s="43"/>
      <c r="AT2117" s="43"/>
      <c r="AU2117" s="43"/>
      <c r="AV2117" s="43"/>
      <c r="AW2117" s="43"/>
      <c r="AX2117" s="43"/>
      <c r="AY2117" s="43"/>
      <c r="AZ2117" s="43"/>
      <c r="BA2117" s="43"/>
      <c r="BB2117" s="43"/>
      <c r="BC2117" s="43"/>
      <c r="BD2117" s="43"/>
      <c r="BE2117" s="43"/>
      <c r="BF2117" s="43"/>
      <c r="BG2117" s="43"/>
      <c r="BH2117" s="43"/>
      <c r="BI2117" s="43"/>
      <c r="BJ2117" s="43"/>
      <c r="BK2117" s="43"/>
      <c r="BL2117" s="43"/>
      <c r="BM2117" s="43"/>
      <c r="BN2117" s="43"/>
      <c r="BO2117" s="43"/>
      <c r="BP2117" s="43"/>
      <c r="BQ2117" s="43"/>
      <c r="BR2117" s="43"/>
      <c r="BS2117" s="43"/>
      <c r="BT2117" s="43"/>
      <c r="BU2117" s="43"/>
      <c r="BV2117" s="43"/>
      <c r="BW2117" s="43"/>
      <c r="BX2117" s="43"/>
      <c r="BY2117" s="43"/>
      <c r="BZ2117" s="43"/>
      <c r="CA2117" s="43"/>
      <c r="CB2117" s="43"/>
      <c r="CC2117" s="43"/>
      <c r="CD2117" s="43"/>
      <c r="CE2117" s="43"/>
      <c r="CF2117" s="43"/>
      <c r="CG2117" s="43"/>
    </row>
    <row r="2118" spans="10:85" x14ac:dyDescent="0.2"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43"/>
      <c r="AI2118" s="43"/>
      <c r="AJ2118" s="43"/>
      <c r="AK2118" s="43"/>
      <c r="AL2118" s="43"/>
      <c r="AM2118" s="43"/>
      <c r="AN2118" s="43"/>
      <c r="AO2118" s="43"/>
      <c r="AP2118" s="43"/>
      <c r="AQ2118" s="43"/>
      <c r="AR2118" s="43"/>
      <c r="AS2118" s="43"/>
      <c r="AT2118" s="43"/>
      <c r="AU2118" s="43"/>
      <c r="AV2118" s="43"/>
      <c r="AW2118" s="43"/>
      <c r="AX2118" s="43"/>
      <c r="AY2118" s="43"/>
      <c r="AZ2118" s="43"/>
      <c r="BA2118" s="43"/>
      <c r="BB2118" s="43"/>
      <c r="BC2118" s="43"/>
      <c r="BD2118" s="43"/>
      <c r="BE2118" s="43"/>
      <c r="BF2118" s="43"/>
      <c r="BG2118" s="43"/>
      <c r="BH2118" s="43"/>
      <c r="BI2118" s="43"/>
      <c r="BJ2118" s="43"/>
      <c r="BK2118" s="43"/>
      <c r="BL2118" s="43"/>
      <c r="BM2118" s="43"/>
      <c r="BN2118" s="43"/>
      <c r="BO2118" s="43"/>
      <c r="BP2118" s="43"/>
      <c r="BQ2118" s="43"/>
      <c r="BR2118" s="43"/>
      <c r="BS2118" s="43"/>
      <c r="BT2118" s="43"/>
      <c r="BU2118" s="43"/>
      <c r="BV2118" s="43"/>
      <c r="BW2118" s="43"/>
      <c r="BX2118" s="43"/>
      <c r="BY2118" s="43"/>
      <c r="BZ2118" s="43"/>
      <c r="CA2118" s="43"/>
      <c r="CB2118" s="43"/>
      <c r="CC2118" s="43"/>
      <c r="CD2118" s="43"/>
      <c r="CE2118" s="43"/>
      <c r="CF2118" s="43"/>
      <c r="CG2118" s="43"/>
    </row>
    <row r="2119" spans="10:85" x14ac:dyDescent="0.2"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43"/>
      <c r="AI2119" s="43"/>
      <c r="AJ2119" s="43"/>
      <c r="AK2119" s="43"/>
      <c r="AL2119" s="43"/>
      <c r="AM2119" s="43"/>
      <c r="AN2119" s="43"/>
      <c r="AO2119" s="43"/>
      <c r="AP2119" s="43"/>
      <c r="AQ2119" s="43"/>
      <c r="AR2119" s="43"/>
      <c r="AS2119" s="43"/>
      <c r="AT2119" s="43"/>
      <c r="AU2119" s="43"/>
      <c r="AV2119" s="43"/>
      <c r="AW2119" s="43"/>
      <c r="AX2119" s="43"/>
      <c r="AY2119" s="43"/>
      <c r="AZ2119" s="43"/>
      <c r="BA2119" s="43"/>
      <c r="BB2119" s="43"/>
      <c r="BC2119" s="43"/>
      <c r="BD2119" s="43"/>
      <c r="BE2119" s="43"/>
      <c r="BF2119" s="43"/>
      <c r="BG2119" s="43"/>
      <c r="BH2119" s="43"/>
      <c r="BI2119" s="43"/>
      <c r="BJ2119" s="43"/>
      <c r="BK2119" s="43"/>
      <c r="BL2119" s="43"/>
      <c r="BM2119" s="43"/>
      <c r="BN2119" s="43"/>
      <c r="BO2119" s="43"/>
      <c r="BP2119" s="43"/>
      <c r="BQ2119" s="43"/>
      <c r="BR2119" s="43"/>
      <c r="BS2119" s="43"/>
      <c r="BT2119" s="43"/>
      <c r="BU2119" s="43"/>
      <c r="BV2119" s="43"/>
      <c r="BW2119" s="43"/>
      <c r="BX2119" s="43"/>
      <c r="BY2119" s="43"/>
      <c r="BZ2119" s="43"/>
      <c r="CA2119" s="43"/>
      <c r="CB2119" s="43"/>
      <c r="CC2119" s="43"/>
      <c r="CD2119" s="43"/>
      <c r="CE2119" s="43"/>
      <c r="CF2119" s="43"/>
      <c r="CG2119" s="43"/>
    </row>
    <row r="2120" spans="10:85" x14ac:dyDescent="0.2"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</row>
    <row r="2121" spans="10:85" x14ac:dyDescent="0.2"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</row>
    <row r="2122" spans="10:85" x14ac:dyDescent="0.2"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43"/>
      <c r="AI2122" s="43"/>
      <c r="AJ2122" s="43"/>
      <c r="AK2122" s="43"/>
      <c r="AL2122" s="43"/>
      <c r="AM2122" s="43"/>
      <c r="AN2122" s="43"/>
      <c r="AO2122" s="43"/>
      <c r="AP2122" s="43"/>
      <c r="AQ2122" s="43"/>
      <c r="AR2122" s="43"/>
      <c r="AS2122" s="43"/>
      <c r="AT2122" s="43"/>
      <c r="AU2122" s="43"/>
      <c r="AV2122" s="43"/>
      <c r="AW2122" s="43"/>
      <c r="AX2122" s="43"/>
      <c r="AY2122" s="43"/>
      <c r="AZ2122" s="43"/>
      <c r="BA2122" s="43"/>
      <c r="BB2122" s="43"/>
      <c r="BC2122" s="43"/>
      <c r="BD2122" s="43"/>
      <c r="BE2122" s="43"/>
      <c r="BF2122" s="43"/>
      <c r="BG2122" s="43"/>
      <c r="BH2122" s="43"/>
      <c r="BI2122" s="43"/>
      <c r="BJ2122" s="43"/>
      <c r="BK2122" s="43"/>
      <c r="BL2122" s="43"/>
      <c r="BM2122" s="43"/>
      <c r="BN2122" s="43"/>
      <c r="BO2122" s="43"/>
      <c r="BP2122" s="43"/>
      <c r="BQ2122" s="43"/>
      <c r="BR2122" s="43"/>
      <c r="BS2122" s="43"/>
      <c r="BT2122" s="43"/>
      <c r="BU2122" s="43"/>
      <c r="BV2122" s="43"/>
      <c r="BW2122" s="43"/>
      <c r="BX2122" s="43"/>
      <c r="BY2122" s="43"/>
      <c r="BZ2122" s="43"/>
      <c r="CA2122" s="43"/>
      <c r="CB2122" s="43"/>
      <c r="CC2122" s="43"/>
      <c r="CD2122" s="43"/>
      <c r="CE2122" s="43"/>
      <c r="CF2122" s="43"/>
      <c r="CG2122" s="43"/>
    </row>
    <row r="2123" spans="10:85" x14ac:dyDescent="0.2"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43"/>
      <c r="AI2123" s="43"/>
      <c r="AJ2123" s="43"/>
      <c r="AK2123" s="43"/>
      <c r="AL2123" s="43"/>
      <c r="AM2123" s="43"/>
      <c r="AN2123" s="43"/>
      <c r="AO2123" s="43"/>
      <c r="AP2123" s="43"/>
      <c r="AQ2123" s="43"/>
      <c r="AR2123" s="43"/>
      <c r="AS2123" s="43"/>
      <c r="AT2123" s="43"/>
      <c r="AU2123" s="43"/>
      <c r="AV2123" s="43"/>
      <c r="AW2123" s="43"/>
      <c r="AX2123" s="43"/>
      <c r="AY2123" s="43"/>
      <c r="AZ2123" s="43"/>
      <c r="BA2123" s="43"/>
      <c r="BB2123" s="43"/>
      <c r="BC2123" s="43"/>
      <c r="BD2123" s="43"/>
      <c r="BE2123" s="43"/>
      <c r="BF2123" s="43"/>
      <c r="BG2123" s="43"/>
      <c r="BH2123" s="43"/>
      <c r="BI2123" s="43"/>
      <c r="BJ2123" s="43"/>
      <c r="BK2123" s="43"/>
      <c r="BL2123" s="43"/>
      <c r="BM2123" s="43"/>
      <c r="BN2123" s="43"/>
      <c r="BO2123" s="43"/>
      <c r="BP2123" s="43"/>
      <c r="BQ2123" s="43"/>
      <c r="BR2123" s="43"/>
      <c r="BS2123" s="43"/>
      <c r="BT2123" s="43"/>
      <c r="BU2123" s="43"/>
      <c r="BV2123" s="43"/>
      <c r="BW2123" s="43"/>
      <c r="BX2123" s="43"/>
      <c r="BY2123" s="43"/>
      <c r="BZ2123" s="43"/>
      <c r="CA2123" s="43"/>
      <c r="CB2123" s="43"/>
      <c r="CC2123" s="43"/>
      <c r="CD2123" s="43"/>
      <c r="CE2123" s="43"/>
      <c r="CF2123" s="43"/>
      <c r="CG2123" s="43"/>
    </row>
    <row r="2124" spans="10:85" x14ac:dyDescent="0.2"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43"/>
      <c r="AI2124" s="43"/>
      <c r="AJ2124" s="43"/>
      <c r="AK2124" s="43"/>
      <c r="AL2124" s="43"/>
      <c r="AM2124" s="43"/>
      <c r="AN2124" s="43"/>
      <c r="AO2124" s="43"/>
      <c r="AP2124" s="43"/>
      <c r="AQ2124" s="43"/>
      <c r="AR2124" s="43"/>
      <c r="AS2124" s="43"/>
      <c r="AT2124" s="43"/>
      <c r="AU2124" s="43"/>
      <c r="AV2124" s="43"/>
      <c r="AW2124" s="43"/>
      <c r="AX2124" s="43"/>
      <c r="AY2124" s="43"/>
      <c r="AZ2124" s="43"/>
      <c r="BA2124" s="43"/>
      <c r="BB2124" s="43"/>
      <c r="BC2124" s="43"/>
      <c r="BD2124" s="43"/>
      <c r="BE2124" s="43"/>
      <c r="BF2124" s="43"/>
      <c r="BG2124" s="43"/>
      <c r="BH2124" s="43"/>
      <c r="BI2124" s="43"/>
      <c r="BJ2124" s="43"/>
      <c r="BK2124" s="43"/>
      <c r="BL2124" s="43"/>
      <c r="BM2124" s="43"/>
      <c r="BN2124" s="43"/>
      <c r="BO2124" s="43"/>
      <c r="BP2124" s="43"/>
      <c r="BQ2124" s="43"/>
      <c r="BR2124" s="43"/>
      <c r="BS2124" s="43"/>
      <c r="BT2124" s="43"/>
      <c r="BU2124" s="43"/>
      <c r="BV2124" s="43"/>
      <c r="BW2124" s="43"/>
      <c r="BX2124" s="43"/>
      <c r="BY2124" s="43"/>
      <c r="BZ2124" s="43"/>
      <c r="CA2124" s="43"/>
      <c r="CB2124" s="43"/>
      <c r="CC2124" s="43"/>
      <c r="CD2124" s="43"/>
      <c r="CE2124" s="43"/>
      <c r="CF2124" s="43"/>
      <c r="CG2124" s="43"/>
    </row>
    <row r="2125" spans="10:85" x14ac:dyDescent="0.2"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43"/>
      <c r="AI2125" s="43"/>
      <c r="AJ2125" s="43"/>
      <c r="AK2125" s="43"/>
      <c r="AL2125" s="43"/>
      <c r="AM2125" s="43"/>
      <c r="AN2125" s="43"/>
      <c r="AO2125" s="43"/>
      <c r="AP2125" s="43"/>
      <c r="AQ2125" s="43"/>
      <c r="AR2125" s="43"/>
      <c r="AS2125" s="43"/>
      <c r="AT2125" s="43"/>
      <c r="AU2125" s="43"/>
      <c r="AV2125" s="43"/>
      <c r="AW2125" s="43"/>
      <c r="AX2125" s="43"/>
      <c r="AY2125" s="43"/>
      <c r="AZ2125" s="43"/>
      <c r="BA2125" s="43"/>
      <c r="BB2125" s="43"/>
      <c r="BC2125" s="43"/>
      <c r="BD2125" s="43"/>
      <c r="BE2125" s="43"/>
      <c r="BF2125" s="43"/>
      <c r="BG2125" s="43"/>
      <c r="BH2125" s="43"/>
      <c r="BI2125" s="43"/>
      <c r="BJ2125" s="43"/>
      <c r="BK2125" s="43"/>
      <c r="BL2125" s="43"/>
      <c r="BM2125" s="43"/>
      <c r="BN2125" s="43"/>
      <c r="BO2125" s="43"/>
      <c r="BP2125" s="43"/>
      <c r="BQ2125" s="43"/>
      <c r="BR2125" s="43"/>
      <c r="BS2125" s="43"/>
      <c r="BT2125" s="43"/>
      <c r="BU2125" s="43"/>
      <c r="BV2125" s="43"/>
      <c r="BW2125" s="43"/>
      <c r="BX2125" s="43"/>
      <c r="BY2125" s="43"/>
      <c r="BZ2125" s="43"/>
      <c r="CA2125" s="43"/>
      <c r="CB2125" s="43"/>
      <c r="CC2125" s="43"/>
      <c r="CD2125" s="43"/>
      <c r="CE2125" s="43"/>
      <c r="CF2125" s="43"/>
      <c r="CG2125" s="43"/>
    </row>
    <row r="2126" spans="10:85" x14ac:dyDescent="0.2"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43"/>
      <c r="AI2126" s="43"/>
      <c r="AJ2126" s="43"/>
      <c r="AK2126" s="43"/>
      <c r="AL2126" s="43"/>
      <c r="AM2126" s="43"/>
      <c r="AN2126" s="43"/>
      <c r="AO2126" s="43"/>
      <c r="AP2126" s="43"/>
      <c r="AQ2126" s="43"/>
      <c r="AR2126" s="43"/>
      <c r="AS2126" s="43"/>
      <c r="AT2126" s="43"/>
      <c r="AU2126" s="43"/>
      <c r="AV2126" s="43"/>
      <c r="AW2126" s="43"/>
      <c r="AX2126" s="43"/>
      <c r="AY2126" s="43"/>
      <c r="AZ2126" s="43"/>
      <c r="BA2126" s="43"/>
      <c r="BB2126" s="43"/>
      <c r="BC2126" s="43"/>
      <c r="BD2126" s="43"/>
      <c r="BE2126" s="43"/>
      <c r="BF2126" s="43"/>
      <c r="BG2126" s="43"/>
      <c r="BH2126" s="43"/>
      <c r="BI2126" s="43"/>
      <c r="BJ2126" s="43"/>
      <c r="BK2126" s="43"/>
      <c r="BL2126" s="43"/>
      <c r="BM2126" s="43"/>
      <c r="BN2126" s="43"/>
      <c r="BO2126" s="43"/>
      <c r="BP2126" s="43"/>
      <c r="BQ2126" s="43"/>
      <c r="BR2126" s="43"/>
      <c r="BS2126" s="43"/>
      <c r="BT2126" s="43"/>
      <c r="BU2126" s="43"/>
      <c r="BV2126" s="43"/>
      <c r="BW2126" s="43"/>
      <c r="BX2126" s="43"/>
      <c r="BY2126" s="43"/>
      <c r="BZ2126" s="43"/>
      <c r="CA2126" s="43"/>
      <c r="CB2126" s="43"/>
      <c r="CC2126" s="43"/>
      <c r="CD2126" s="43"/>
      <c r="CE2126" s="43"/>
      <c r="CF2126" s="43"/>
      <c r="CG2126" s="43"/>
    </row>
    <row r="2127" spans="10:85" x14ac:dyDescent="0.2"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43"/>
      <c r="AI2127" s="43"/>
      <c r="AJ2127" s="43"/>
      <c r="AK2127" s="43"/>
      <c r="AL2127" s="43"/>
      <c r="AM2127" s="43"/>
      <c r="AN2127" s="43"/>
      <c r="AO2127" s="43"/>
      <c r="AP2127" s="43"/>
      <c r="AQ2127" s="43"/>
      <c r="AR2127" s="43"/>
      <c r="AS2127" s="43"/>
      <c r="AT2127" s="43"/>
      <c r="AU2127" s="43"/>
      <c r="AV2127" s="43"/>
      <c r="AW2127" s="43"/>
      <c r="AX2127" s="43"/>
      <c r="AY2127" s="43"/>
      <c r="AZ2127" s="43"/>
      <c r="BA2127" s="43"/>
      <c r="BB2127" s="43"/>
      <c r="BC2127" s="43"/>
      <c r="BD2127" s="43"/>
      <c r="BE2127" s="43"/>
      <c r="BF2127" s="43"/>
      <c r="BG2127" s="43"/>
      <c r="BH2127" s="43"/>
      <c r="BI2127" s="43"/>
      <c r="BJ2127" s="43"/>
      <c r="BK2127" s="43"/>
      <c r="BL2127" s="43"/>
      <c r="BM2127" s="43"/>
      <c r="BN2127" s="43"/>
      <c r="BO2127" s="43"/>
      <c r="BP2127" s="43"/>
      <c r="BQ2127" s="43"/>
      <c r="BR2127" s="43"/>
      <c r="BS2127" s="43"/>
      <c r="BT2127" s="43"/>
      <c r="BU2127" s="43"/>
      <c r="BV2127" s="43"/>
      <c r="BW2127" s="43"/>
      <c r="BX2127" s="43"/>
      <c r="BY2127" s="43"/>
      <c r="BZ2127" s="43"/>
      <c r="CA2127" s="43"/>
      <c r="CB2127" s="43"/>
      <c r="CC2127" s="43"/>
      <c r="CD2127" s="43"/>
      <c r="CE2127" s="43"/>
      <c r="CF2127" s="43"/>
      <c r="CG2127" s="43"/>
    </row>
    <row r="2128" spans="10:85" x14ac:dyDescent="0.2"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43"/>
      <c r="AI2128" s="43"/>
      <c r="AJ2128" s="43"/>
      <c r="AK2128" s="43"/>
      <c r="AL2128" s="43"/>
      <c r="AM2128" s="43"/>
      <c r="AN2128" s="43"/>
      <c r="AO2128" s="43"/>
      <c r="AP2128" s="43"/>
      <c r="AQ2128" s="43"/>
      <c r="AR2128" s="43"/>
      <c r="AS2128" s="43"/>
      <c r="AT2128" s="43"/>
      <c r="AU2128" s="43"/>
      <c r="AV2128" s="43"/>
      <c r="AW2128" s="43"/>
      <c r="AX2128" s="43"/>
      <c r="AY2128" s="43"/>
      <c r="AZ2128" s="43"/>
      <c r="BA2128" s="43"/>
      <c r="BB2128" s="43"/>
      <c r="BC2128" s="43"/>
      <c r="BD2128" s="43"/>
      <c r="BE2128" s="43"/>
      <c r="BF2128" s="43"/>
      <c r="BG2128" s="43"/>
      <c r="BH2128" s="43"/>
      <c r="BI2128" s="43"/>
      <c r="BJ2128" s="43"/>
      <c r="BK2128" s="43"/>
      <c r="BL2128" s="43"/>
      <c r="BM2128" s="43"/>
      <c r="BN2128" s="43"/>
      <c r="BO2128" s="43"/>
      <c r="BP2128" s="43"/>
      <c r="BQ2128" s="43"/>
      <c r="BR2128" s="43"/>
      <c r="BS2128" s="43"/>
      <c r="BT2128" s="43"/>
      <c r="BU2128" s="43"/>
      <c r="BV2128" s="43"/>
      <c r="BW2128" s="43"/>
      <c r="BX2128" s="43"/>
      <c r="BY2128" s="43"/>
      <c r="BZ2128" s="43"/>
      <c r="CA2128" s="43"/>
      <c r="CB2128" s="43"/>
      <c r="CC2128" s="43"/>
      <c r="CD2128" s="43"/>
      <c r="CE2128" s="43"/>
      <c r="CF2128" s="43"/>
      <c r="CG2128" s="43"/>
    </row>
    <row r="2129" spans="10:85" x14ac:dyDescent="0.2"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43"/>
      <c r="AI2129" s="43"/>
      <c r="AJ2129" s="43"/>
      <c r="AK2129" s="43"/>
      <c r="AL2129" s="43"/>
      <c r="AM2129" s="43"/>
      <c r="AN2129" s="43"/>
      <c r="AO2129" s="43"/>
      <c r="AP2129" s="43"/>
      <c r="AQ2129" s="43"/>
      <c r="AR2129" s="43"/>
      <c r="AS2129" s="43"/>
      <c r="AT2129" s="43"/>
      <c r="AU2129" s="43"/>
      <c r="AV2129" s="43"/>
      <c r="AW2129" s="43"/>
      <c r="AX2129" s="43"/>
      <c r="AY2129" s="43"/>
      <c r="AZ2129" s="43"/>
      <c r="BA2129" s="43"/>
      <c r="BB2129" s="43"/>
      <c r="BC2129" s="43"/>
      <c r="BD2129" s="43"/>
      <c r="BE2129" s="43"/>
      <c r="BF2129" s="43"/>
      <c r="BG2129" s="43"/>
      <c r="BH2129" s="43"/>
      <c r="BI2129" s="43"/>
      <c r="BJ2129" s="43"/>
      <c r="BK2129" s="43"/>
      <c r="BL2129" s="43"/>
      <c r="BM2129" s="43"/>
      <c r="BN2129" s="43"/>
      <c r="BO2129" s="43"/>
      <c r="BP2129" s="43"/>
      <c r="BQ2129" s="43"/>
      <c r="BR2129" s="43"/>
      <c r="BS2129" s="43"/>
      <c r="BT2129" s="43"/>
      <c r="BU2129" s="43"/>
      <c r="BV2129" s="43"/>
      <c r="BW2129" s="43"/>
      <c r="BX2129" s="43"/>
      <c r="BY2129" s="43"/>
      <c r="BZ2129" s="43"/>
      <c r="CA2129" s="43"/>
      <c r="CB2129" s="43"/>
      <c r="CC2129" s="43"/>
      <c r="CD2129" s="43"/>
      <c r="CE2129" s="43"/>
      <c r="CF2129" s="43"/>
      <c r="CG2129" s="43"/>
    </row>
    <row r="2130" spans="10:85" x14ac:dyDescent="0.2"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43"/>
      <c r="AI2130" s="43"/>
      <c r="AJ2130" s="43"/>
      <c r="AK2130" s="43"/>
      <c r="AL2130" s="43"/>
      <c r="AM2130" s="43"/>
      <c r="AN2130" s="43"/>
      <c r="AO2130" s="43"/>
      <c r="AP2130" s="43"/>
      <c r="AQ2130" s="43"/>
      <c r="AR2130" s="43"/>
      <c r="AS2130" s="43"/>
      <c r="AT2130" s="43"/>
      <c r="AU2130" s="43"/>
      <c r="AV2130" s="43"/>
      <c r="AW2130" s="43"/>
      <c r="AX2130" s="43"/>
      <c r="AY2130" s="43"/>
      <c r="AZ2130" s="43"/>
      <c r="BA2130" s="43"/>
      <c r="BB2130" s="43"/>
      <c r="BC2130" s="43"/>
      <c r="BD2130" s="43"/>
      <c r="BE2130" s="43"/>
      <c r="BF2130" s="43"/>
      <c r="BG2130" s="43"/>
      <c r="BH2130" s="43"/>
      <c r="BI2130" s="43"/>
      <c r="BJ2130" s="43"/>
      <c r="BK2130" s="43"/>
      <c r="BL2130" s="43"/>
      <c r="BM2130" s="43"/>
      <c r="BN2130" s="43"/>
      <c r="BO2130" s="43"/>
      <c r="BP2130" s="43"/>
      <c r="BQ2130" s="43"/>
      <c r="BR2130" s="43"/>
      <c r="BS2130" s="43"/>
      <c r="BT2130" s="43"/>
      <c r="BU2130" s="43"/>
      <c r="BV2130" s="43"/>
      <c r="BW2130" s="43"/>
      <c r="BX2130" s="43"/>
      <c r="BY2130" s="43"/>
      <c r="BZ2130" s="43"/>
      <c r="CA2130" s="43"/>
      <c r="CB2130" s="43"/>
      <c r="CC2130" s="43"/>
      <c r="CD2130" s="43"/>
      <c r="CE2130" s="43"/>
      <c r="CF2130" s="43"/>
      <c r="CG2130" s="43"/>
    </row>
    <row r="2131" spans="10:85" x14ac:dyDescent="0.2"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43"/>
      <c r="AI2131" s="43"/>
      <c r="AJ2131" s="43"/>
      <c r="AK2131" s="43"/>
      <c r="AL2131" s="43"/>
      <c r="AM2131" s="43"/>
      <c r="AN2131" s="43"/>
      <c r="AO2131" s="43"/>
      <c r="AP2131" s="43"/>
      <c r="AQ2131" s="43"/>
      <c r="AR2131" s="43"/>
      <c r="AS2131" s="43"/>
      <c r="AT2131" s="43"/>
      <c r="AU2131" s="43"/>
      <c r="AV2131" s="43"/>
      <c r="AW2131" s="43"/>
      <c r="AX2131" s="43"/>
      <c r="AY2131" s="43"/>
      <c r="AZ2131" s="43"/>
      <c r="BA2131" s="43"/>
      <c r="BB2131" s="43"/>
      <c r="BC2131" s="43"/>
      <c r="BD2131" s="43"/>
      <c r="BE2131" s="43"/>
      <c r="BF2131" s="43"/>
      <c r="BG2131" s="43"/>
      <c r="BH2131" s="43"/>
      <c r="BI2131" s="43"/>
      <c r="BJ2131" s="43"/>
      <c r="BK2131" s="43"/>
      <c r="BL2131" s="43"/>
      <c r="BM2131" s="43"/>
      <c r="BN2131" s="43"/>
      <c r="BO2131" s="43"/>
      <c r="BP2131" s="43"/>
      <c r="BQ2131" s="43"/>
      <c r="BR2131" s="43"/>
      <c r="BS2131" s="43"/>
      <c r="BT2131" s="43"/>
      <c r="BU2131" s="43"/>
      <c r="BV2131" s="43"/>
      <c r="BW2131" s="43"/>
      <c r="BX2131" s="43"/>
      <c r="BY2131" s="43"/>
      <c r="BZ2131" s="43"/>
      <c r="CA2131" s="43"/>
      <c r="CB2131" s="43"/>
      <c r="CC2131" s="43"/>
      <c r="CD2131" s="43"/>
      <c r="CE2131" s="43"/>
      <c r="CF2131" s="43"/>
      <c r="CG2131" s="43"/>
    </row>
    <row r="2132" spans="10:85" x14ac:dyDescent="0.2"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43"/>
      <c r="AI2132" s="43"/>
      <c r="AJ2132" s="43"/>
      <c r="AK2132" s="43"/>
      <c r="AL2132" s="43"/>
      <c r="AM2132" s="43"/>
      <c r="AN2132" s="43"/>
      <c r="AO2132" s="43"/>
      <c r="AP2132" s="43"/>
      <c r="AQ2132" s="43"/>
      <c r="AR2132" s="43"/>
      <c r="AS2132" s="43"/>
      <c r="AT2132" s="43"/>
      <c r="AU2132" s="43"/>
      <c r="AV2132" s="43"/>
      <c r="AW2132" s="43"/>
      <c r="AX2132" s="43"/>
      <c r="AY2132" s="43"/>
      <c r="AZ2132" s="43"/>
      <c r="BA2132" s="43"/>
      <c r="BB2132" s="43"/>
      <c r="BC2132" s="43"/>
      <c r="BD2132" s="43"/>
      <c r="BE2132" s="43"/>
      <c r="BF2132" s="43"/>
      <c r="BG2132" s="43"/>
      <c r="BH2132" s="43"/>
      <c r="BI2132" s="43"/>
      <c r="BJ2132" s="43"/>
      <c r="BK2132" s="43"/>
      <c r="BL2132" s="43"/>
      <c r="BM2132" s="43"/>
      <c r="BN2132" s="43"/>
      <c r="BO2132" s="43"/>
      <c r="BP2132" s="43"/>
      <c r="BQ2132" s="43"/>
      <c r="BR2132" s="43"/>
      <c r="BS2132" s="43"/>
      <c r="BT2132" s="43"/>
      <c r="BU2132" s="43"/>
      <c r="BV2132" s="43"/>
      <c r="BW2132" s="43"/>
      <c r="BX2132" s="43"/>
      <c r="BY2132" s="43"/>
      <c r="BZ2132" s="43"/>
      <c r="CA2132" s="43"/>
      <c r="CB2132" s="43"/>
      <c r="CC2132" s="43"/>
      <c r="CD2132" s="43"/>
      <c r="CE2132" s="43"/>
      <c r="CF2132" s="43"/>
      <c r="CG2132" s="43"/>
    </row>
    <row r="2133" spans="10:85" x14ac:dyDescent="0.2"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43"/>
      <c r="AI2133" s="43"/>
      <c r="AJ2133" s="43"/>
      <c r="AK2133" s="43"/>
      <c r="AL2133" s="43"/>
      <c r="AM2133" s="43"/>
      <c r="AN2133" s="43"/>
      <c r="AO2133" s="43"/>
      <c r="AP2133" s="43"/>
      <c r="AQ2133" s="43"/>
      <c r="AR2133" s="43"/>
      <c r="AS2133" s="43"/>
      <c r="AT2133" s="43"/>
      <c r="AU2133" s="43"/>
      <c r="AV2133" s="43"/>
      <c r="AW2133" s="43"/>
      <c r="AX2133" s="43"/>
      <c r="AY2133" s="43"/>
      <c r="AZ2133" s="43"/>
      <c r="BA2133" s="43"/>
      <c r="BB2133" s="43"/>
      <c r="BC2133" s="43"/>
      <c r="BD2133" s="43"/>
      <c r="BE2133" s="43"/>
      <c r="BF2133" s="43"/>
      <c r="BG2133" s="43"/>
      <c r="BH2133" s="43"/>
      <c r="BI2133" s="43"/>
      <c r="BJ2133" s="43"/>
      <c r="BK2133" s="43"/>
      <c r="BL2133" s="43"/>
      <c r="BM2133" s="43"/>
      <c r="BN2133" s="43"/>
      <c r="BO2133" s="43"/>
      <c r="BP2133" s="43"/>
      <c r="BQ2133" s="43"/>
      <c r="BR2133" s="43"/>
      <c r="BS2133" s="43"/>
      <c r="BT2133" s="43"/>
      <c r="BU2133" s="43"/>
      <c r="BV2133" s="43"/>
      <c r="BW2133" s="43"/>
      <c r="BX2133" s="43"/>
      <c r="BY2133" s="43"/>
      <c r="BZ2133" s="43"/>
      <c r="CA2133" s="43"/>
      <c r="CB2133" s="43"/>
      <c r="CC2133" s="43"/>
      <c r="CD2133" s="43"/>
      <c r="CE2133" s="43"/>
      <c r="CF2133" s="43"/>
      <c r="CG2133" s="43"/>
    </row>
    <row r="2134" spans="10:85" x14ac:dyDescent="0.2"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43"/>
      <c r="AI2134" s="43"/>
      <c r="AJ2134" s="43"/>
      <c r="AK2134" s="43"/>
      <c r="AL2134" s="43"/>
      <c r="AM2134" s="43"/>
      <c r="AN2134" s="43"/>
      <c r="AO2134" s="43"/>
      <c r="AP2134" s="43"/>
      <c r="AQ2134" s="43"/>
      <c r="AR2134" s="43"/>
      <c r="AS2134" s="43"/>
      <c r="AT2134" s="43"/>
      <c r="AU2134" s="43"/>
      <c r="AV2134" s="43"/>
      <c r="AW2134" s="43"/>
      <c r="AX2134" s="43"/>
      <c r="AY2134" s="43"/>
      <c r="AZ2134" s="43"/>
      <c r="BA2134" s="43"/>
      <c r="BB2134" s="43"/>
      <c r="BC2134" s="43"/>
      <c r="BD2134" s="43"/>
      <c r="BE2134" s="43"/>
      <c r="BF2134" s="43"/>
      <c r="BG2134" s="43"/>
      <c r="BH2134" s="43"/>
      <c r="BI2134" s="43"/>
      <c r="BJ2134" s="43"/>
      <c r="BK2134" s="43"/>
      <c r="BL2134" s="43"/>
      <c r="BM2134" s="43"/>
      <c r="BN2134" s="43"/>
      <c r="BO2134" s="43"/>
      <c r="BP2134" s="43"/>
      <c r="BQ2134" s="43"/>
      <c r="BR2134" s="43"/>
      <c r="BS2134" s="43"/>
      <c r="BT2134" s="43"/>
      <c r="BU2134" s="43"/>
      <c r="BV2134" s="43"/>
      <c r="BW2134" s="43"/>
      <c r="BX2134" s="43"/>
      <c r="BY2134" s="43"/>
      <c r="BZ2134" s="43"/>
      <c r="CA2134" s="43"/>
      <c r="CB2134" s="43"/>
      <c r="CC2134" s="43"/>
      <c r="CD2134" s="43"/>
      <c r="CE2134" s="43"/>
      <c r="CF2134" s="43"/>
      <c r="CG2134" s="43"/>
    </row>
    <row r="2135" spans="10:85" x14ac:dyDescent="0.2"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43"/>
      <c r="AI2135" s="43"/>
      <c r="AJ2135" s="43"/>
      <c r="AK2135" s="43"/>
      <c r="AL2135" s="43"/>
      <c r="AM2135" s="43"/>
      <c r="AN2135" s="43"/>
      <c r="AO2135" s="43"/>
      <c r="AP2135" s="43"/>
      <c r="AQ2135" s="43"/>
      <c r="AR2135" s="43"/>
      <c r="AS2135" s="43"/>
      <c r="AT2135" s="43"/>
      <c r="AU2135" s="43"/>
      <c r="AV2135" s="43"/>
      <c r="AW2135" s="43"/>
      <c r="AX2135" s="43"/>
      <c r="AY2135" s="43"/>
      <c r="AZ2135" s="43"/>
      <c r="BA2135" s="43"/>
      <c r="BB2135" s="43"/>
      <c r="BC2135" s="43"/>
      <c r="BD2135" s="43"/>
      <c r="BE2135" s="43"/>
      <c r="BF2135" s="43"/>
      <c r="BG2135" s="43"/>
      <c r="BH2135" s="43"/>
      <c r="BI2135" s="43"/>
      <c r="BJ2135" s="43"/>
      <c r="BK2135" s="43"/>
      <c r="BL2135" s="43"/>
      <c r="BM2135" s="43"/>
      <c r="BN2135" s="43"/>
      <c r="BO2135" s="43"/>
      <c r="BP2135" s="43"/>
      <c r="BQ2135" s="43"/>
      <c r="BR2135" s="43"/>
      <c r="BS2135" s="43"/>
      <c r="BT2135" s="43"/>
      <c r="BU2135" s="43"/>
      <c r="BV2135" s="43"/>
      <c r="BW2135" s="43"/>
      <c r="BX2135" s="43"/>
      <c r="BY2135" s="43"/>
      <c r="BZ2135" s="43"/>
      <c r="CA2135" s="43"/>
      <c r="CB2135" s="43"/>
      <c r="CC2135" s="43"/>
      <c r="CD2135" s="43"/>
      <c r="CE2135" s="43"/>
      <c r="CF2135" s="43"/>
      <c r="CG2135" s="43"/>
    </row>
    <row r="2136" spans="10:85" x14ac:dyDescent="0.2"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43"/>
      <c r="AI2136" s="43"/>
      <c r="AJ2136" s="43"/>
      <c r="AK2136" s="43"/>
      <c r="AL2136" s="43"/>
      <c r="AM2136" s="43"/>
      <c r="AN2136" s="43"/>
      <c r="AO2136" s="43"/>
      <c r="AP2136" s="43"/>
      <c r="AQ2136" s="43"/>
      <c r="AR2136" s="43"/>
      <c r="AS2136" s="43"/>
      <c r="AT2136" s="43"/>
      <c r="AU2136" s="43"/>
      <c r="AV2136" s="43"/>
      <c r="AW2136" s="43"/>
      <c r="AX2136" s="43"/>
      <c r="AY2136" s="43"/>
      <c r="AZ2136" s="43"/>
      <c r="BA2136" s="43"/>
      <c r="BB2136" s="43"/>
      <c r="BC2136" s="43"/>
      <c r="BD2136" s="43"/>
      <c r="BE2136" s="43"/>
      <c r="BF2136" s="43"/>
      <c r="BG2136" s="43"/>
      <c r="BH2136" s="43"/>
      <c r="BI2136" s="43"/>
      <c r="BJ2136" s="43"/>
      <c r="BK2136" s="43"/>
      <c r="BL2136" s="43"/>
      <c r="BM2136" s="43"/>
      <c r="BN2136" s="43"/>
      <c r="BO2136" s="43"/>
      <c r="BP2136" s="43"/>
      <c r="BQ2136" s="43"/>
      <c r="BR2136" s="43"/>
      <c r="BS2136" s="43"/>
      <c r="BT2136" s="43"/>
      <c r="BU2136" s="43"/>
      <c r="BV2136" s="43"/>
      <c r="BW2136" s="43"/>
      <c r="BX2136" s="43"/>
      <c r="BY2136" s="43"/>
      <c r="BZ2136" s="43"/>
      <c r="CA2136" s="43"/>
      <c r="CB2136" s="43"/>
      <c r="CC2136" s="43"/>
      <c r="CD2136" s="43"/>
      <c r="CE2136" s="43"/>
      <c r="CF2136" s="43"/>
      <c r="CG2136" s="43"/>
    </row>
    <row r="2137" spans="10:85" x14ac:dyDescent="0.2"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43"/>
      <c r="AI2137" s="43"/>
      <c r="AJ2137" s="43"/>
      <c r="AK2137" s="43"/>
      <c r="AL2137" s="43"/>
      <c r="AM2137" s="43"/>
      <c r="AN2137" s="43"/>
      <c r="AO2137" s="43"/>
      <c r="AP2137" s="43"/>
      <c r="AQ2137" s="43"/>
      <c r="AR2137" s="43"/>
      <c r="AS2137" s="43"/>
      <c r="AT2137" s="43"/>
      <c r="AU2137" s="43"/>
      <c r="AV2137" s="43"/>
      <c r="AW2137" s="43"/>
      <c r="AX2137" s="43"/>
      <c r="AY2137" s="43"/>
      <c r="AZ2137" s="43"/>
      <c r="BA2137" s="43"/>
      <c r="BB2137" s="43"/>
      <c r="BC2137" s="43"/>
      <c r="BD2137" s="43"/>
      <c r="BE2137" s="43"/>
      <c r="BF2137" s="43"/>
      <c r="BG2137" s="43"/>
      <c r="BH2137" s="43"/>
      <c r="BI2137" s="43"/>
      <c r="BJ2137" s="43"/>
      <c r="BK2137" s="43"/>
      <c r="BL2137" s="43"/>
      <c r="BM2137" s="43"/>
      <c r="BN2137" s="43"/>
      <c r="BO2137" s="43"/>
      <c r="BP2137" s="43"/>
      <c r="BQ2137" s="43"/>
      <c r="BR2137" s="43"/>
      <c r="BS2137" s="43"/>
      <c r="BT2137" s="43"/>
      <c r="BU2137" s="43"/>
      <c r="BV2137" s="43"/>
      <c r="BW2137" s="43"/>
      <c r="BX2137" s="43"/>
      <c r="BY2137" s="43"/>
      <c r="BZ2137" s="43"/>
      <c r="CA2137" s="43"/>
      <c r="CB2137" s="43"/>
      <c r="CC2137" s="43"/>
      <c r="CD2137" s="43"/>
      <c r="CE2137" s="43"/>
      <c r="CF2137" s="43"/>
      <c r="CG2137" s="43"/>
    </row>
    <row r="2138" spans="10:85" x14ac:dyDescent="0.2"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43"/>
      <c r="AI2138" s="43"/>
      <c r="AJ2138" s="43"/>
      <c r="AK2138" s="43"/>
      <c r="AL2138" s="43"/>
      <c r="AM2138" s="43"/>
      <c r="AN2138" s="43"/>
      <c r="AO2138" s="43"/>
      <c r="AP2138" s="43"/>
      <c r="AQ2138" s="43"/>
      <c r="AR2138" s="43"/>
      <c r="AS2138" s="43"/>
      <c r="AT2138" s="43"/>
      <c r="AU2138" s="43"/>
      <c r="AV2138" s="43"/>
      <c r="AW2138" s="43"/>
      <c r="AX2138" s="43"/>
      <c r="AY2138" s="43"/>
      <c r="AZ2138" s="43"/>
      <c r="BA2138" s="43"/>
      <c r="BB2138" s="43"/>
      <c r="BC2138" s="43"/>
      <c r="BD2138" s="43"/>
      <c r="BE2138" s="43"/>
      <c r="BF2138" s="43"/>
      <c r="BG2138" s="43"/>
      <c r="BH2138" s="43"/>
      <c r="BI2138" s="43"/>
      <c r="BJ2138" s="43"/>
      <c r="BK2138" s="43"/>
      <c r="BL2138" s="43"/>
      <c r="BM2138" s="43"/>
      <c r="BN2138" s="43"/>
      <c r="BO2138" s="43"/>
      <c r="BP2138" s="43"/>
      <c r="BQ2138" s="43"/>
      <c r="BR2138" s="43"/>
      <c r="BS2138" s="43"/>
      <c r="BT2138" s="43"/>
      <c r="BU2138" s="43"/>
      <c r="BV2138" s="43"/>
      <c r="BW2138" s="43"/>
      <c r="BX2138" s="43"/>
      <c r="BY2138" s="43"/>
      <c r="BZ2138" s="43"/>
      <c r="CA2138" s="43"/>
      <c r="CB2138" s="43"/>
      <c r="CC2138" s="43"/>
      <c r="CD2138" s="43"/>
      <c r="CE2138" s="43"/>
      <c r="CF2138" s="43"/>
      <c r="CG2138" s="43"/>
    </row>
    <row r="2139" spans="10:85" x14ac:dyDescent="0.2"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43"/>
      <c r="AI2139" s="43"/>
      <c r="AJ2139" s="43"/>
      <c r="AK2139" s="43"/>
      <c r="AL2139" s="43"/>
      <c r="AM2139" s="43"/>
      <c r="AN2139" s="43"/>
      <c r="AO2139" s="43"/>
      <c r="AP2139" s="43"/>
      <c r="AQ2139" s="43"/>
      <c r="AR2139" s="43"/>
      <c r="AS2139" s="43"/>
      <c r="AT2139" s="43"/>
      <c r="AU2139" s="43"/>
      <c r="AV2139" s="43"/>
      <c r="AW2139" s="43"/>
      <c r="AX2139" s="43"/>
      <c r="AY2139" s="43"/>
      <c r="AZ2139" s="43"/>
      <c r="BA2139" s="43"/>
      <c r="BB2139" s="43"/>
      <c r="BC2139" s="43"/>
      <c r="BD2139" s="43"/>
      <c r="BE2139" s="43"/>
      <c r="BF2139" s="43"/>
      <c r="BG2139" s="43"/>
      <c r="BH2139" s="43"/>
      <c r="BI2139" s="43"/>
      <c r="BJ2139" s="43"/>
      <c r="BK2139" s="43"/>
      <c r="BL2139" s="43"/>
      <c r="BM2139" s="43"/>
      <c r="BN2139" s="43"/>
      <c r="BO2139" s="43"/>
      <c r="BP2139" s="43"/>
      <c r="BQ2139" s="43"/>
      <c r="BR2139" s="43"/>
      <c r="BS2139" s="43"/>
      <c r="BT2139" s="43"/>
      <c r="BU2139" s="43"/>
      <c r="BV2139" s="43"/>
      <c r="BW2139" s="43"/>
      <c r="BX2139" s="43"/>
      <c r="BY2139" s="43"/>
      <c r="BZ2139" s="43"/>
      <c r="CA2139" s="43"/>
      <c r="CB2139" s="43"/>
      <c r="CC2139" s="43"/>
      <c r="CD2139" s="43"/>
      <c r="CE2139" s="43"/>
      <c r="CF2139" s="43"/>
      <c r="CG2139" s="43"/>
    </row>
    <row r="2140" spans="10:85" x14ac:dyDescent="0.2"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43"/>
      <c r="AI2140" s="43"/>
      <c r="AJ2140" s="43"/>
      <c r="AK2140" s="43"/>
      <c r="AL2140" s="43"/>
      <c r="AM2140" s="43"/>
      <c r="AN2140" s="43"/>
      <c r="AO2140" s="43"/>
      <c r="AP2140" s="43"/>
      <c r="AQ2140" s="43"/>
      <c r="AR2140" s="43"/>
      <c r="AS2140" s="43"/>
      <c r="AT2140" s="43"/>
      <c r="AU2140" s="43"/>
      <c r="AV2140" s="43"/>
      <c r="AW2140" s="43"/>
      <c r="AX2140" s="43"/>
      <c r="AY2140" s="43"/>
      <c r="AZ2140" s="43"/>
      <c r="BA2140" s="43"/>
      <c r="BB2140" s="43"/>
      <c r="BC2140" s="43"/>
      <c r="BD2140" s="43"/>
      <c r="BE2140" s="43"/>
      <c r="BF2140" s="43"/>
      <c r="BG2140" s="43"/>
      <c r="BH2140" s="43"/>
      <c r="BI2140" s="43"/>
      <c r="BJ2140" s="43"/>
      <c r="BK2140" s="43"/>
      <c r="BL2140" s="43"/>
      <c r="BM2140" s="43"/>
      <c r="BN2140" s="43"/>
      <c r="BO2140" s="43"/>
      <c r="BP2140" s="43"/>
      <c r="BQ2140" s="43"/>
      <c r="BR2140" s="43"/>
      <c r="BS2140" s="43"/>
      <c r="BT2140" s="43"/>
      <c r="BU2140" s="43"/>
      <c r="BV2140" s="43"/>
      <c r="BW2140" s="43"/>
      <c r="BX2140" s="43"/>
      <c r="BY2140" s="43"/>
      <c r="BZ2140" s="43"/>
      <c r="CA2140" s="43"/>
      <c r="CB2140" s="43"/>
      <c r="CC2140" s="43"/>
      <c r="CD2140" s="43"/>
      <c r="CE2140" s="43"/>
      <c r="CF2140" s="43"/>
      <c r="CG2140" s="43"/>
    </row>
    <row r="2141" spans="10:85" x14ac:dyDescent="0.2"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43"/>
      <c r="AI2141" s="43"/>
      <c r="AJ2141" s="43"/>
      <c r="AK2141" s="43"/>
      <c r="AL2141" s="43"/>
      <c r="AM2141" s="43"/>
      <c r="AN2141" s="43"/>
      <c r="AO2141" s="43"/>
      <c r="AP2141" s="43"/>
      <c r="AQ2141" s="43"/>
      <c r="AR2141" s="43"/>
      <c r="AS2141" s="43"/>
      <c r="AT2141" s="43"/>
      <c r="AU2141" s="43"/>
      <c r="AV2141" s="43"/>
      <c r="AW2141" s="43"/>
      <c r="AX2141" s="43"/>
      <c r="AY2141" s="43"/>
      <c r="AZ2141" s="43"/>
      <c r="BA2141" s="43"/>
      <c r="BB2141" s="43"/>
      <c r="BC2141" s="43"/>
      <c r="BD2141" s="43"/>
      <c r="BE2141" s="43"/>
      <c r="BF2141" s="43"/>
      <c r="BG2141" s="43"/>
      <c r="BH2141" s="43"/>
      <c r="BI2141" s="43"/>
      <c r="BJ2141" s="43"/>
      <c r="BK2141" s="43"/>
      <c r="BL2141" s="43"/>
      <c r="BM2141" s="43"/>
      <c r="BN2141" s="43"/>
      <c r="BO2141" s="43"/>
      <c r="BP2141" s="43"/>
      <c r="BQ2141" s="43"/>
      <c r="BR2141" s="43"/>
      <c r="BS2141" s="43"/>
      <c r="BT2141" s="43"/>
      <c r="BU2141" s="43"/>
      <c r="BV2141" s="43"/>
      <c r="BW2141" s="43"/>
      <c r="BX2141" s="43"/>
      <c r="BY2141" s="43"/>
      <c r="BZ2141" s="43"/>
      <c r="CA2141" s="43"/>
      <c r="CB2141" s="43"/>
      <c r="CC2141" s="43"/>
      <c r="CD2141" s="43"/>
      <c r="CE2141" s="43"/>
      <c r="CF2141" s="43"/>
      <c r="CG2141" s="43"/>
    </row>
    <row r="2142" spans="10:85" x14ac:dyDescent="0.2"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43"/>
      <c r="AI2142" s="43"/>
      <c r="AJ2142" s="43"/>
      <c r="AK2142" s="43"/>
      <c r="AL2142" s="43"/>
      <c r="AM2142" s="43"/>
      <c r="AN2142" s="43"/>
      <c r="AO2142" s="43"/>
      <c r="AP2142" s="43"/>
      <c r="AQ2142" s="43"/>
      <c r="AR2142" s="43"/>
      <c r="AS2142" s="43"/>
      <c r="AT2142" s="43"/>
      <c r="AU2142" s="43"/>
      <c r="AV2142" s="43"/>
      <c r="AW2142" s="43"/>
      <c r="AX2142" s="43"/>
      <c r="AY2142" s="43"/>
      <c r="AZ2142" s="43"/>
      <c r="BA2142" s="43"/>
      <c r="BB2142" s="43"/>
      <c r="BC2142" s="43"/>
      <c r="BD2142" s="43"/>
      <c r="BE2142" s="43"/>
      <c r="BF2142" s="43"/>
      <c r="BG2142" s="43"/>
      <c r="BH2142" s="43"/>
      <c r="BI2142" s="43"/>
      <c r="BJ2142" s="43"/>
      <c r="BK2142" s="43"/>
      <c r="BL2142" s="43"/>
      <c r="BM2142" s="43"/>
      <c r="BN2142" s="43"/>
      <c r="BO2142" s="43"/>
      <c r="BP2142" s="43"/>
      <c r="BQ2142" s="43"/>
      <c r="BR2142" s="43"/>
      <c r="BS2142" s="43"/>
      <c r="BT2142" s="43"/>
      <c r="BU2142" s="43"/>
      <c r="BV2142" s="43"/>
      <c r="BW2142" s="43"/>
      <c r="BX2142" s="43"/>
      <c r="BY2142" s="43"/>
      <c r="BZ2142" s="43"/>
      <c r="CA2142" s="43"/>
      <c r="CB2142" s="43"/>
      <c r="CC2142" s="43"/>
      <c r="CD2142" s="43"/>
      <c r="CE2142" s="43"/>
      <c r="CF2142" s="43"/>
      <c r="CG2142" s="43"/>
    </row>
    <row r="2143" spans="10:85" x14ac:dyDescent="0.2"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43"/>
      <c r="AI2143" s="43"/>
      <c r="AJ2143" s="43"/>
      <c r="AK2143" s="43"/>
      <c r="AL2143" s="43"/>
      <c r="AM2143" s="43"/>
      <c r="AN2143" s="43"/>
      <c r="AO2143" s="43"/>
      <c r="AP2143" s="43"/>
      <c r="AQ2143" s="43"/>
      <c r="AR2143" s="43"/>
      <c r="AS2143" s="43"/>
      <c r="AT2143" s="43"/>
      <c r="AU2143" s="43"/>
      <c r="AV2143" s="43"/>
      <c r="AW2143" s="43"/>
      <c r="AX2143" s="43"/>
      <c r="AY2143" s="43"/>
      <c r="AZ2143" s="43"/>
      <c r="BA2143" s="43"/>
      <c r="BB2143" s="43"/>
      <c r="BC2143" s="43"/>
      <c r="BD2143" s="43"/>
      <c r="BE2143" s="43"/>
      <c r="BF2143" s="43"/>
      <c r="BG2143" s="43"/>
      <c r="BH2143" s="43"/>
      <c r="BI2143" s="43"/>
      <c r="BJ2143" s="43"/>
      <c r="BK2143" s="43"/>
      <c r="BL2143" s="43"/>
      <c r="BM2143" s="43"/>
      <c r="BN2143" s="43"/>
      <c r="BO2143" s="43"/>
      <c r="BP2143" s="43"/>
      <c r="BQ2143" s="43"/>
      <c r="BR2143" s="43"/>
      <c r="BS2143" s="43"/>
      <c r="BT2143" s="43"/>
      <c r="BU2143" s="43"/>
      <c r="BV2143" s="43"/>
      <c r="BW2143" s="43"/>
      <c r="BX2143" s="43"/>
      <c r="BY2143" s="43"/>
      <c r="BZ2143" s="43"/>
      <c r="CA2143" s="43"/>
      <c r="CB2143" s="43"/>
      <c r="CC2143" s="43"/>
      <c r="CD2143" s="43"/>
      <c r="CE2143" s="43"/>
      <c r="CF2143" s="43"/>
      <c r="CG2143" s="43"/>
    </row>
    <row r="2144" spans="10:85" x14ac:dyDescent="0.2"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43"/>
      <c r="AI2144" s="43"/>
      <c r="AJ2144" s="43"/>
      <c r="AK2144" s="43"/>
      <c r="AL2144" s="43"/>
      <c r="AM2144" s="43"/>
      <c r="AN2144" s="43"/>
      <c r="AO2144" s="43"/>
      <c r="AP2144" s="43"/>
      <c r="AQ2144" s="43"/>
      <c r="AR2144" s="43"/>
      <c r="AS2144" s="43"/>
      <c r="AT2144" s="43"/>
      <c r="AU2144" s="43"/>
      <c r="AV2144" s="43"/>
      <c r="AW2144" s="43"/>
      <c r="AX2144" s="43"/>
      <c r="AY2144" s="43"/>
      <c r="AZ2144" s="43"/>
      <c r="BA2144" s="43"/>
      <c r="BB2144" s="43"/>
      <c r="BC2144" s="43"/>
      <c r="BD2144" s="43"/>
      <c r="BE2144" s="43"/>
      <c r="BF2144" s="43"/>
      <c r="BG2144" s="43"/>
      <c r="BH2144" s="43"/>
      <c r="BI2144" s="43"/>
      <c r="BJ2144" s="43"/>
      <c r="BK2144" s="43"/>
      <c r="BL2144" s="43"/>
      <c r="BM2144" s="43"/>
      <c r="BN2144" s="43"/>
      <c r="BO2144" s="43"/>
      <c r="BP2144" s="43"/>
      <c r="BQ2144" s="43"/>
      <c r="BR2144" s="43"/>
      <c r="BS2144" s="43"/>
      <c r="BT2144" s="43"/>
      <c r="BU2144" s="43"/>
      <c r="BV2144" s="43"/>
      <c r="BW2144" s="43"/>
      <c r="BX2144" s="43"/>
      <c r="BY2144" s="43"/>
      <c r="BZ2144" s="43"/>
      <c r="CA2144" s="43"/>
      <c r="CB2144" s="43"/>
      <c r="CC2144" s="43"/>
      <c r="CD2144" s="43"/>
      <c r="CE2144" s="43"/>
      <c r="CF2144" s="43"/>
      <c r="CG2144" s="43"/>
    </row>
    <row r="2145" spans="10:85" x14ac:dyDescent="0.2"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43"/>
      <c r="AI2145" s="43"/>
      <c r="AJ2145" s="43"/>
      <c r="AK2145" s="43"/>
      <c r="AL2145" s="43"/>
      <c r="AM2145" s="43"/>
      <c r="AN2145" s="43"/>
      <c r="AO2145" s="43"/>
      <c r="AP2145" s="43"/>
      <c r="AQ2145" s="43"/>
      <c r="AR2145" s="43"/>
      <c r="AS2145" s="43"/>
      <c r="AT2145" s="43"/>
      <c r="AU2145" s="43"/>
      <c r="AV2145" s="43"/>
      <c r="AW2145" s="43"/>
      <c r="AX2145" s="43"/>
      <c r="AY2145" s="43"/>
      <c r="AZ2145" s="43"/>
      <c r="BA2145" s="43"/>
      <c r="BB2145" s="43"/>
      <c r="BC2145" s="43"/>
      <c r="BD2145" s="43"/>
      <c r="BE2145" s="43"/>
      <c r="BF2145" s="43"/>
      <c r="BG2145" s="43"/>
      <c r="BH2145" s="43"/>
      <c r="BI2145" s="43"/>
      <c r="BJ2145" s="43"/>
      <c r="BK2145" s="43"/>
      <c r="BL2145" s="43"/>
      <c r="BM2145" s="43"/>
      <c r="BN2145" s="43"/>
      <c r="BO2145" s="43"/>
      <c r="BP2145" s="43"/>
      <c r="BQ2145" s="43"/>
      <c r="BR2145" s="43"/>
      <c r="BS2145" s="43"/>
      <c r="BT2145" s="43"/>
      <c r="BU2145" s="43"/>
      <c r="BV2145" s="43"/>
      <c r="BW2145" s="43"/>
      <c r="BX2145" s="43"/>
      <c r="BY2145" s="43"/>
      <c r="BZ2145" s="43"/>
      <c r="CA2145" s="43"/>
      <c r="CB2145" s="43"/>
      <c r="CC2145" s="43"/>
      <c r="CD2145" s="43"/>
      <c r="CE2145" s="43"/>
      <c r="CF2145" s="43"/>
      <c r="CG2145" s="43"/>
    </row>
    <row r="2146" spans="10:85" x14ac:dyDescent="0.2"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43"/>
      <c r="AI2146" s="43"/>
      <c r="AJ2146" s="43"/>
      <c r="AK2146" s="43"/>
      <c r="AL2146" s="43"/>
      <c r="AM2146" s="43"/>
      <c r="AN2146" s="43"/>
      <c r="AO2146" s="43"/>
      <c r="AP2146" s="43"/>
      <c r="AQ2146" s="43"/>
      <c r="AR2146" s="43"/>
      <c r="AS2146" s="43"/>
      <c r="AT2146" s="43"/>
      <c r="AU2146" s="43"/>
      <c r="AV2146" s="43"/>
      <c r="AW2146" s="43"/>
      <c r="AX2146" s="43"/>
      <c r="AY2146" s="43"/>
      <c r="AZ2146" s="43"/>
      <c r="BA2146" s="43"/>
      <c r="BB2146" s="43"/>
      <c r="BC2146" s="43"/>
      <c r="BD2146" s="43"/>
      <c r="BE2146" s="43"/>
      <c r="BF2146" s="43"/>
      <c r="BG2146" s="43"/>
      <c r="BH2146" s="43"/>
      <c r="BI2146" s="43"/>
      <c r="BJ2146" s="43"/>
      <c r="BK2146" s="43"/>
      <c r="BL2146" s="43"/>
      <c r="BM2146" s="43"/>
      <c r="BN2146" s="43"/>
      <c r="BO2146" s="43"/>
      <c r="BP2146" s="43"/>
      <c r="BQ2146" s="43"/>
      <c r="BR2146" s="43"/>
      <c r="BS2146" s="43"/>
      <c r="BT2146" s="43"/>
      <c r="BU2146" s="43"/>
      <c r="BV2146" s="43"/>
      <c r="BW2146" s="43"/>
      <c r="BX2146" s="43"/>
      <c r="BY2146" s="43"/>
      <c r="BZ2146" s="43"/>
      <c r="CA2146" s="43"/>
      <c r="CB2146" s="43"/>
      <c r="CC2146" s="43"/>
      <c r="CD2146" s="43"/>
      <c r="CE2146" s="43"/>
      <c r="CF2146" s="43"/>
      <c r="CG2146" s="43"/>
    </row>
    <row r="2147" spans="10:85" x14ac:dyDescent="0.2"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43"/>
      <c r="AI2147" s="43"/>
      <c r="AJ2147" s="43"/>
      <c r="AK2147" s="43"/>
      <c r="AL2147" s="43"/>
      <c r="AM2147" s="43"/>
      <c r="AN2147" s="43"/>
      <c r="AO2147" s="43"/>
      <c r="AP2147" s="43"/>
      <c r="AQ2147" s="43"/>
      <c r="AR2147" s="43"/>
      <c r="AS2147" s="43"/>
      <c r="AT2147" s="43"/>
      <c r="AU2147" s="43"/>
      <c r="AV2147" s="43"/>
      <c r="AW2147" s="43"/>
      <c r="AX2147" s="43"/>
      <c r="AY2147" s="43"/>
      <c r="AZ2147" s="43"/>
      <c r="BA2147" s="43"/>
      <c r="BB2147" s="43"/>
      <c r="BC2147" s="43"/>
      <c r="BD2147" s="43"/>
      <c r="BE2147" s="43"/>
      <c r="BF2147" s="43"/>
      <c r="BG2147" s="43"/>
      <c r="BH2147" s="43"/>
      <c r="BI2147" s="43"/>
      <c r="BJ2147" s="43"/>
      <c r="BK2147" s="43"/>
      <c r="BL2147" s="43"/>
      <c r="BM2147" s="43"/>
      <c r="BN2147" s="43"/>
      <c r="BO2147" s="43"/>
      <c r="BP2147" s="43"/>
      <c r="BQ2147" s="43"/>
      <c r="BR2147" s="43"/>
      <c r="BS2147" s="43"/>
      <c r="BT2147" s="43"/>
      <c r="BU2147" s="43"/>
      <c r="BV2147" s="43"/>
      <c r="BW2147" s="43"/>
      <c r="BX2147" s="43"/>
      <c r="BY2147" s="43"/>
      <c r="BZ2147" s="43"/>
      <c r="CA2147" s="43"/>
      <c r="CB2147" s="43"/>
      <c r="CC2147" s="43"/>
      <c r="CD2147" s="43"/>
      <c r="CE2147" s="43"/>
      <c r="CF2147" s="43"/>
      <c r="CG2147" s="43"/>
    </row>
    <row r="2148" spans="10:85" x14ac:dyDescent="0.2"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43"/>
      <c r="AI2148" s="43"/>
      <c r="AJ2148" s="43"/>
      <c r="AK2148" s="43"/>
      <c r="AL2148" s="43"/>
      <c r="AM2148" s="43"/>
      <c r="AN2148" s="43"/>
      <c r="AO2148" s="43"/>
      <c r="AP2148" s="43"/>
      <c r="AQ2148" s="43"/>
      <c r="AR2148" s="43"/>
      <c r="AS2148" s="43"/>
      <c r="AT2148" s="43"/>
      <c r="AU2148" s="43"/>
      <c r="AV2148" s="43"/>
      <c r="AW2148" s="43"/>
      <c r="AX2148" s="43"/>
      <c r="AY2148" s="43"/>
      <c r="AZ2148" s="43"/>
      <c r="BA2148" s="43"/>
      <c r="BB2148" s="43"/>
      <c r="BC2148" s="43"/>
      <c r="BD2148" s="43"/>
      <c r="BE2148" s="43"/>
      <c r="BF2148" s="43"/>
      <c r="BG2148" s="43"/>
      <c r="BH2148" s="43"/>
      <c r="BI2148" s="43"/>
      <c r="BJ2148" s="43"/>
      <c r="BK2148" s="43"/>
      <c r="BL2148" s="43"/>
      <c r="BM2148" s="43"/>
      <c r="BN2148" s="43"/>
      <c r="BO2148" s="43"/>
      <c r="BP2148" s="43"/>
      <c r="BQ2148" s="43"/>
      <c r="BR2148" s="43"/>
      <c r="BS2148" s="43"/>
      <c r="BT2148" s="43"/>
      <c r="BU2148" s="43"/>
      <c r="BV2148" s="43"/>
      <c r="BW2148" s="43"/>
      <c r="BX2148" s="43"/>
      <c r="BY2148" s="43"/>
      <c r="BZ2148" s="43"/>
      <c r="CA2148" s="43"/>
      <c r="CB2148" s="43"/>
      <c r="CC2148" s="43"/>
      <c r="CD2148" s="43"/>
      <c r="CE2148" s="43"/>
      <c r="CF2148" s="43"/>
      <c r="CG2148" s="43"/>
    </row>
    <row r="2149" spans="10:85" x14ac:dyDescent="0.2"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43"/>
      <c r="AI2149" s="43"/>
      <c r="AJ2149" s="43"/>
      <c r="AK2149" s="43"/>
      <c r="AL2149" s="43"/>
      <c r="AM2149" s="43"/>
      <c r="AN2149" s="43"/>
      <c r="AO2149" s="43"/>
      <c r="AP2149" s="43"/>
      <c r="AQ2149" s="43"/>
      <c r="AR2149" s="43"/>
      <c r="AS2149" s="43"/>
      <c r="AT2149" s="43"/>
      <c r="AU2149" s="43"/>
      <c r="AV2149" s="43"/>
      <c r="AW2149" s="43"/>
      <c r="AX2149" s="43"/>
      <c r="AY2149" s="43"/>
      <c r="AZ2149" s="43"/>
      <c r="BA2149" s="43"/>
      <c r="BB2149" s="43"/>
      <c r="BC2149" s="43"/>
      <c r="BD2149" s="43"/>
      <c r="BE2149" s="43"/>
      <c r="BF2149" s="43"/>
      <c r="BG2149" s="43"/>
      <c r="BH2149" s="43"/>
      <c r="BI2149" s="43"/>
      <c r="BJ2149" s="43"/>
      <c r="BK2149" s="43"/>
      <c r="BL2149" s="43"/>
      <c r="BM2149" s="43"/>
      <c r="BN2149" s="43"/>
      <c r="BO2149" s="43"/>
      <c r="BP2149" s="43"/>
      <c r="BQ2149" s="43"/>
      <c r="BR2149" s="43"/>
      <c r="BS2149" s="43"/>
      <c r="BT2149" s="43"/>
      <c r="BU2149" s="43"/>
      <c r="BV2149" s="43"/>
      <c r="BW2149" s="43"/>
      <c r="BX2149" s="43"/>
      <c r="BY2149" s="43"/>
      <c r="BZ2149" s="43"/>
      <c r="CA2149" s="43"/>
      <c r="CB2149" s="43"/>
      <c r="CC2149" s="43"/>
      <c r="CD2149" s="43"/>
      <c r="CE2149" s="43"/>
      <c r="CF2149" s="43"/>
      <c r="CG2149" s="43"/>
    </row>
    <row r="2150" spans="10:85" x14ac:dyDescent="0.2"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43"/>
      <c r="AI2150" s="43"/>
      <c r="AJ2150" s="43"/>
      <c r="AK2150" s="43"/>
      <c r="AL2150" s="43"/>
      <c r="AM2150" s="43"/>
      <c r="AN2150" s="43"/>
      <c r="AO2150" s="43"/>
      <c r="AP2150" s="43"/>
      <c r="AQ2150" s="43"/>
      <c r="AR2150" s="43"/>
      <c r="AS2150" s="43"/>
      <c r="AT2150" s="43"/>
      <c r="AU2150" s="43"/>
      <c r="AV2150" s="43"/>
      <c r="AW2150" s="43"/>
      <c r="AX2150" s="43"/>
      <c r="AY2150" s="43"/>
      <c r="AZ2150" s="43"/>
      <c r="BA2150" s="43"/>
      <c r="BB2150" s="43"/>
      <c r="BC2150" s="43"/>
      <c r="BD2150" s="43"/>
      <c r="BE2150" s="43"/>
      <c r="BF2150" s="43"/>
      <c r="BG2150" s="43"/>
      <c r="BH2150" s="43"/>
      <c r="BI2150" s="43"/>
      <c r="BJ2150" s="43"/>
      <c r="BK2150" s="43"/>
      <c r="BL2150" s="43"/>
      <c r="BM2150" s="43"/>
      <c r="BN2150" s="43"/>
      <c r="BO2150" s="43"/>
      <c r="BP2150" s="43"/>
      <c r="BQ2150" s="43"/>
      <c r="BR2150" s="43"/>
      <c r="BS2150" s="43"/>
      <c r="BT2150" s="43"/>
      <c r="BU2150" s="43"/>
      <c r="BV2150" s="43"/>
      <c r="BW2150" s="43"/>
      <c r="BX2150" s="43"/>
      <c r="BY2150" s="43"/>
      <c r="BZ2150" s="43"/>
      <c r="CA2150" s="43"/>
      <c r="CB2150" s="43"/>
      <c r="CC2150" s="43"/>
      <c r="CD2150" s="43"/>
      <c r="CE2150" s="43"/>
      <c r="CF2150" s="43"/>
      <c r="CG2150" s="43"/>
    </row>
    <row r="2151" spans="10:85" x14ac:dyDescent="0.2"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43"/>
      <c r="AI2151" s="43"/>
      <c r="AJ2151" s="43"/>
      <c r="AK2151" s="43"/>
      <c r="AL2151" s="43"/>
      <c r="AM2151" s="43"/>
      <c r="AN2151" s="43"/>
      <c r="AO2151" s="43"/>
      <c r="AP2151" s="43"/>
      <c r="AQ2151" s="43"/>
      <c r="AR2151" s="43"/>
      <c r="AS2151" s="43"/>
      <c r="AT2151" s="43"/>
      <c r="AU2151" s="43"/>
      <c r="AV2151" s="43"/>
      <c r="AW2151" s="43"/>
      <c r="AX2151" s="43"/>
      <c r="AY2151" s="43"/>
      <c r="AZ2151" s="43"/>
      <c r="BA2151" s="43"/>
      <c r="BB2151" s="43"/>
      <c r="BC2151" s="43"/>
      <c r="BD2151" s="43"/>
      <c r="BE2151" s="43"/>
      <c r="BF2151" s="43"/>
      <c r="BG2151" s="43"/>
      <c r="BH2151" s="43"/>
      <c r="BI2151" s="43"/>
      <c r="BJ2151" s="43"/>
      <c r="BK2151" s="43"/>
      <c r="BL2151" s="43"/>
      <c r="BM2151" s="43"/>
      <c r="BN2151" s="43"/>
      <c r="BO2151" s="43"/>
      <c r="BP2151" s="43"/>
      <c r="BQ2151" s="43"/>
      <c r="BR2151" s="43"/>
      <c r="BS2151" s="43"/>
      <c r="BT2151" s="43"/>
      <c r="BU2151" s="43"/>
      <c r="BV2151" s="43"/>
      <c r="BW2151" s="43"/>
      <c r="BX2151" s="43"/>
      <c r="BY2151" s="43"/>
      <c r="BZ2151" s="43"/>
      <c r="CA2151" s="43"/>
      <c r="CB2151" s="43"/>
      <c r="CC2151" s="43"/>
      <c r="CD2151" s="43"/>
      <c r="CE2151" s="43"/>
      <c r="CF2151" s="43"/>
      <c r="CG2151" s="43"/>
    </row>
    <row r="2152" spans="10:85" x14ac:dyDescent="0.2"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43"/>
      <c r="AI2152" s="43"/>
      <c r="AJ2152" s="43"/>
      <c r="AK2152" s="43"/>
      <c r="AL2152" s="43"/>
      <c r="AM2152" s="43"/>
      <c r="AN2152" s="43"/>
      <c r="AO2152" s="43"/>
      <c r="AP2152" s="43"/>
      <c r="AQ2152" s="43"/>
      <c r="AR2152" s="43"/>
      <c r="AS2152" s="43"/>
      <c r="AT2152" s="43"/>
      <c r="AU2152" s="43"/>
      <c r="AV2152" s="43"/>
      <c r="AW2152" s="43"/>
      <c r="AX2152" s="43"/>
      <c r="AY2152" s="43"/>
      <c r="AZ2152" s="43"/>
      <c r="BA2152" s="43"/>
      <c r="BB2152" s="43"/>
      <c r="BC2152" s="43"/>
      <c r="BD2152" s="43"/>
      <c r="BE2152" s="43"/>
      <c r="BF2152" s="43"/>
      <c r="BG2152" s="43"/>
      <c r="BH2152" s="43"/>
      <c r="BI2152" s="43"/>
      <c r="BJ2152" s="43"/>
      <c r="BK2152" s="43"/>
      <c r="BL2152" s="43"/>
      <c r="BM2152" s="43"/>
      <c r="BN2152" s="43"/>
      <c r="BO2152" s="43"/>
      <c r="BP2152" s="43"/>
      <c r="BQ2152" s="43"/>
      <c r="BR2152" s="43"/>
      <c r="BS2152" s="43"/>
      <c r="BT2152" s="43"/>
      <c r="BU2152" s="43"/>
      <c r="BV2152" s="43"/>
      <c r="BW2152" s="43"/>
      <c r="BX2152" s="43"/>
      <c r="BY2152" s="43"/>
      <c r="BZ2152" s="43"/>
      <c r="CA2152" s="43"/>
      <c r="CB2152" s="43"/>
      <c r="CC2152" s="43"/>
      <c r="CD2152" s="43"/>
      <c r="CE2152" s="43"/>
      <c r="CF2152" s="43"/>
      <c r="CG2152" s="43"/>
    </row>
    <row r="2153" spans="10:85" x14ac:dyDescent="0.2"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43"/>
      <c r="AI2153" s="43"/>
      <c r="AJ2153" s="43"/>
      <c r="AK2153" s="43"/>
      <c r="AL2153" s="43"/>
      <c r="AM2153" s="43"/>
      <c r="AN2153" s="43"/>
      <c r="AO2153" s="43"/>
      <c r="AP2153" s="43"/>
      <c r="AQ2153" s="43"/>
      <c r="AR2153" s="43"/>
      <c r="AS2153" s="43"/>
      <c r="AT2153" s="43"/>
      <c r="AU2153" s="43"/>
      <c r="AV2153" s="43"/>
      <c r="AW2153" s="43"/>
      <c r="AX2153" s="43"/>
      <c r="AY2153" s="43"/>
      <c r="AZ2153" s="43"/>
      <c r="BA2153" s="43"/>
      <c r="BB2153" s="43"/>
      <c r="BC2153" s="43"/>
      <c r="BD2153" s="43"/>
      <c r="BE2153" s="43"/>
      <c r="BF2153" s="43"/>
      <c r="BG2153" s="43"/>
      <c r="BH2153" s="43"/>
      <c r="BI2153" s="43"/>
      <c r="BJ2153" s="43"/>
      <c r="BK2153" s="43"/>
      <c r="BL2153" s="43"/>
      <c r="BM2153" s="43"/>
      <c r="BN2153" s="43"/>
      <c r="BO2153" s="43"/>
      <c r="BP2153" s="43"/>
      <c r="BQ2153" s="43"/>
      <c r="BR2153" s="43"/>
      <c r="BS2153" s="43"/>
      <c r="BT2153" s="43"/>
      <c r="BU2153" s="43"/>
      <c r="BV2153" s="43"/>
      <c r="BW2153" s="43"/>
      <c r="BX2153" s="43"/>
      <c r="BY2153" s="43"/>
      <c r="BZ2153" s="43"/>
      <c r="CA2153" s="43"/>
      <c r="CB2153" s="43"/>
      <c r="CC2153" s="43"/>
      <c r="CD2153" s="43"/>
      <c r="CE2153" s="43"/>
      <c r="CF2153" s="43"/>
      <c r="CG2153" s="43"/>
    </row>
    <row r="2154" spans="10:85" x14ac:dyDescent="0.2"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43"/>
      <c r="AI2154" s="43"/>
      <c r="AJ2154" s="43"/>
      <c r="AK2154" s="43"/>
      <c r="AL2154" s="43"/>
      <c r="AM2154" s="43"/>
      <c r="AN2154" s="43"/>
      <c r="AO2154" s="43"/>
      <c r="AP2154" s="43"/>
      <c r="AQ2154" s="43"/>
      <c r="AR2154" s="43"/>
      <c r="AS2154" s="43"/>
      <c r="AT2154" s="43"/>
      <c r="AU2154" s="43"/>
      <c r="AV2154" s="43"/>
      <c r="AW2154" s="43"/>
      <c r="AX2154" s="43"/>
      <c r="AY2154" s="43"/>
      <c r="AZ2154" s="43"/>
      <c r="BA2154" s="43"/>
      <c r="BB2154" s="43"/>
      <c r="BC2154" s="43"/>
      <c r="BD2154" s="43"/>
      <c r="BE2154" s="43"/>
      <c r="BF2154" s="43"/>
      <c r="BG2154" s="43"/>
      <c r="BH2154" s="43"/>
      <c r="BI2154" s="43"/>
      <c r="BJ2154" s="43"/>
      <c r="BK2154" s="43"/>
      <c r="BL2154" s="43"/>
      <c r="BM2154" s="43"/>
      <c r="BN2154" s="43"/>
      <c r="BO2154" s="43"/>
      <c r="BP2154" s="43"/>
      <c r="BQ2154" s="43"/>
      <c r="BR2154" s="43"/>
      <c r="BS2154" s="43"/>
      <c r="BT2154" s="43"/>
      <c r="BU2154" s="43"/>
      <c r="BV2154" s="43"/>
      <c r="BW2154" s="43"/>
      <c r="BX2154" s="43"/>
      <c r="BY2154" s="43"/>
      <c r="BZ2154" s="43"/>
      <c r="CA2154" s="43"/>
      <c r="CB2154" s="43"/>
      <c r="CC2154" s="43"/>
      <c r="CD2154" s="43"/>
      <c r="CE2154" s="43"/>
      <c r="CF2154" s="43"/>
      <c r="CG2154" s="43"/>
    </row>
    <row r="2155" spans="10:85" x14ac:dyDescent="0.2"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43"/>
      <c r="AI2155" s="43"/>
      <c r="AJ2155" s="43"/>
      <c r="AK2155" s="43"/>
      <c r="AL2155" s="43"/>
      <c r="AM2155" s="43"/>
      <c r="AN2155" s="43"/>
      <c r="AO2155" s="43"/>
      <c r="AP2155" s="43"/>
      <c r="AQ2155" s="43"/>
      <c r="AR2155" s="43"/>
      <c r="AS2155" s="43"/>
      <c r="AT2155" s="43"/>
      <c r="AU2155" s="43"/>
      <c r="AV2155" s="43"/>
      <c r="AW2155" s="43"/>
      <c r="AX2155" s="43"/>
      <c r="AY2155" s="43"/>
      <c r="AZ2155" s="43"/>
      <c r="BA2155" s="43"/>
      <c r="BB2155" s="43"/>
      <c r="BC2155" s="43"/>
      <c r="BD2155" s="43"/>
      <c r="BE2155" s="43"/>
      <c r="BF2155" s="43"/>
      <c r="BG2155" s="43"/>
      <c r="BH2155" s="43"/>
      <c r="BI2155" s="43"/>
      <c r="BJ2155" s="43"/>
      <c r="BK2155" s="43"/>
      <c r="BL2155" s="43"/>
      <c r="BM2155" s="43"/>
      <c r="BN2155" s="43"/>
      <c r="BO2155" s="43"/>
      <c r="BP2155" s="43"/>
      <c r="BQ2155" s="43"/>
      <c r="BR2155" s="43"/>
      <c r="BS2155" s="43"/>
      <c r="BT2155" s="43"/>
      <c r="BU2155" s="43"/>
      <c r="BV2155" s="43"/>
      <c r="BW2155" s="43"/>
      <c r="BX2155" s="43"/>
      <c r="BY2155" s="43"/>
      <c r="BZ2155" s="43"/>
      <c r="CA2155" s="43"/>
      <c r="CB2155" s="43"/>
      <c r="CC2155" s="43"/>
      <c r="CD2155" s="43"/>
      <c r="CE2155" s="43"/>
      <c r="CF2155" s="43"/>
      <c r="CG2155" s="43"/>
    </row>
    <row r="2156" spans="10:85" x14ac:dyDescent="0.2"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43"/>
      <c r="AI2156" s="43"/>
      <c r="AJ2156" s="43"/>
      <c r="AK2156" s="43"/>
      <c r="AL2156" s="43"/>
      <c r="AM2156" s="43"/>
      <c r="AN2156" s="43"/>
      <c r="AO2156" s="43"/>
      <c r="AP2156" s="43"/>
      <c r="AQ2156" s="43"/>
      <c r="AR2156" s="43"/>
      <c r="AS2156" s="43"/>
      <c r="AT2156" s="43"/>
      <c r="AU2156" s="43"/>
      <c r="AV2156" s="43"/>
      <c r="AW2156" s="43"/>
      <c r="AX2156" s="43"/>
      <c r="AY2156" s="43"/>
      <c r="AZ2156" s="43"/>
      <c r="BA2156" s="43"/>
      <c r="BB2156" s="43"/>
      <c r="BC2156" s="43"/>
      <c r="BD2156" s="43"/>
      <c r="BE2156" s="43"/>
      <c r="BF2156" s="43"/>
      <c r="BG2156" s="43"/>
      <c r="BH2156" s="43"/>
      <c r="BI2156" s="43"/>
      <c r="BJ2156" s="43"/>
      <c r="BK2156" s="43"/>
      <c r="BL2156" s="43"/>
      <c r="BM2156" s="43"/>
      <c r="BN2156" s="43"/>
      <c r="BO2156" s="43"/>
      <c r="BP2156" s="43"/>
      <c r="BQ2156" s="43"/>
      <c r="BR2156" s="43"/>
      <c r="BS2156" s="43"/>
      <c r="BT2156" s="43"/>
      <c r="BU2156" s="43"/>
      <c r="BV2156" s="43"/>
      <c r="BW2156" s="43"/>
      <c r="BX2156" s="43"/>
      <c r="BY2156" s="43"/>
      <c r="BZ2156" s="43"/>
      <c r="CA2156" s="43"/>
      <c r="CB2156" s="43"/>
      <c r="CC2156" s="43"/>
      <c r="CD2156" s="43"/>
      <c r="CE2156" s="43"/>
      <c r="CF2156" s="43"/>
      <c r="CG2156" s="43"/>
    </row>
    <row r="2157" spans="10:85" x14ac:dyDescent="0.2"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43"/>
      <c r="AI2157" s="43"/>
      <c r="AJ2157" s="43"/>
      <c r="AK2157" s="43"/>
      <c r="AL2157" s="43"/>
      <c r="AM2157" s="43"/>
      <c r="AN2157" s="43"/>
      <c r="AO2157" s="43"/>
      <c r="AP2157" s="43"/>
      <c r="AQ2157" s="43"/>
      <c r="AR2157" s="43"/>
      <c r="AS2157" s="43"/>
      <c r="AT2157" s="43"/>
      <c r="AU2157" s="43"/>
      <c r="AV2157" s="43"/>
      <c r="AW2157" s="43"/>
      <c r="AX2157" s="43"/>
      <c r="AY2157" s="43"/>
      <c r="AZ2157" s="43"/>
      <c r="BA2157" s="43"/>
      <c r="BB2157" s="43"/>
      <c r="BC2157" s="43"/>
      <c r="BD2157" s="43"/>
      <c r="BE2157" s="43"/>
      <c r="BF2157" s="43"/>
      <c r="BG2157" s="43"/>
      <c r="BH2157" s="43"/>
      <c r="BI2157" s="43"/>
      <c r="BJ2157" s="43"/>
      <c r="BK2157" s="43"/>
      <c r="BL2157" s="43"/>
      <c r="BM2157" s="43"/>
      <c r="BN2157" s="43"/>
      <c r="BO2157" s="43"/>
      <c r="BP2157" s="43"/>
      <c r="BQ2157" s="43"/>
      <c r="BR2157" s="43"/>
      <c r="BS2157" s="43"/>
      <c r="BT2157" s="43"/>
      <c r="BU2157" s="43"/>
      <c r="BV2157" s="43"/>
      <c r="BW2157" s="43"/>
      <c r="BX2157" s="43"/>
      <c r="BY2157" s="43"/>
      <c r="BZ2157" s="43"/>
      <c r="CA2157" s="43"/>
      <c r="CB2157" s="43"/>
      <c r="CC2157" s="43"/>
      <c r="CD2157" s="43"/>
      <c r="CE2157" s="43"/>
      <c r="CF2157" s="43"/>
      <c r="CG2157" s="43"/>
    </row>
    <row r="2158" spans="10:85" x14ac:dyDescent="0.2"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43"/>
      <c r="AI2158" s="43"/>
      <c r="AJ2158" s="43"/>
      <c r="AK2158" s="43"/>
      <c r="AL2158" s="43"/>
      <c r="AM2158" s="43"/>
      <c r="AN2158" s="43"/>
      <c r="AO2158" s="43"/>
      <c r="AP2158" s="43"/>
      <c r="AQ2158" s="43"/>
      <c r="AR2158" s="43"/>
      <c r="AS2158" s="43"/>
      <c r="AT2158" s="43"/>
      <c r="AU2158" s="43"/>
      <c r="AV2158" s="43"/>
      <c r="AW2158" s="43"/>
      <c r="AX2158" s="43"/>
      <c r="AY2158" s="43"/>
      <c r="AZ2158" s="43"/>
      <c r="BA2158" s="43"/>
      <c r="BB2158" s="43"/>
      <c r="BC2158" s="43"/>
      <c r="BD2158" s="43"/>
      <c r="BE2158" s="43"/>
      <c r="BF2158" s="43"/>
      <c r="BG2158" s="43"/>
      <c r="BH2158" s="43"/>
      <c r="BI2158" s="43"/>
      <c r="BJ2158" s="43"/>
      <c r="BK2158" s="43"/>
      <c r="BL2158" s="43"/>
      <c r="BM2158" s="43"/>
      <c r="BN2158" s="43"/>
      <c r="BO2158" s="43"/>
      <c r="BP2158" s="43"/>
      <c r="BQ2158" s="43"/>
      <c r="BR2158" s="43"/>
      <c r="BS2158" s="43"/>
      <c r="BT2158" s="43"/>
      <c r="BU2158" s="43"/>
      <c r="BV2158" s="43"/>
      <c r="BW2158" s="43"/>
      <c r="BX2158" s="43"/>
      <c r="BY2158" s="43"/>
      <c r="BZ2158" s="43"/>
      <c r="CA2158" s="43"/>
      <c r="CB2158" s="43"/>
      <c r="CC2158" s="43"/>
      <c r="CD2158" s="43"/>
      <c r="CE2158" s="43"/>
      <c r="CF2158" s="43"/>
      <c r="CG2158" s="43"/>
    </row>
    <row r="2159" spans="10:85" x14ac:dyDescent="0.2"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43"/>
      <c r="AI2159" s="43"/>
      <c r="AJ2159" s="43"/>
      <c r="AK2159" s="43"/>
      <c r="AL2159" s="43"/>
      <c r="AM2159" s="43"/>
      <c r="AN2159" s="43"/>
      <c r="AO2159" s="43"/>
      <c r="AP2159" s="43"/>
      <c r="AQ2159" s="43"/>
      <c r="AR2159" s="43"/>
      <c r="AS2159" s="43"/>
      <c r="AT2159" s="43"/>
      <c r="AU2159" s="43"/>
      <c r="AV2159" s="43"/>
      <c r="AW2159" s="43"/>
      <c r="AX2159" s="43"/>
      <c r="AY2159" s="43"/>
      <c r="AZ2159" s="43"/>
      <c r="BA2159" s="43"/>
      <c r="BB2159" s="43"/>
      <c r="BC2159" s="43"/>
      <c r="BD2159" s="43"/>
      <c r="BE2159" s="43"/>
      <c r="BF2159" s="43"/>
      <c r="BG2159" s="43"/>
      <c r="BH2159" s="43"/>
      <c r="BI2159" s="43"/>
      <c r="BJ2159" s="43"/>
      <c r="BK2159" s="43"/>
      <c r="BL2159" s="43"/>
      <c r="BM2159" s="43"/>
      <c r="BN2159" s="43"/>
      <c r="BO2159" s="43"/>
      <c r="BP2159" s="43"/>
      <c r="BQ2159" s="43"/>
      <c r="BR2159" s="43"/>
      <c r="BS2159" s="43"/>
      <c r="BT2159" s="43"/>
      <c r="BU2159" s="43"/>
      <c r="BV2159" s="43"/>
      <c r="BW2159" s="43"/>
      <c r="BX2159" s="43"/>
      <c r="BY2159" s="43"/>
      <c r="BZ2159" s="43"/>
      <c r="CA2159" s="43"/>
      <c r="CB2159" s="43"/>
      <c r="CC2159" s="43"/>
      <c r="CD2159" s="43"/>
      <c r="CE2159" s="43"/>
      <c r="CF2159" s="43"/>
      <c r="CG2159" s="43"/>
    </row>
    <row r="2160" spans="10:85" x14ac:dyDescent="0.2"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43"/>
      <c r="AI2160" s="43"/>
      <c r="AJ2160" s="43"/>
      <c r="AK2160" s="43"/>
      <c r="AL2160" s="43"/>
      <c r="AM2160" s="43"/>
      <c r="AN2160" s="43"/>
      <c r="AO2160" s="43"/>
      <c r="AP2160" s="43"/>
      <c r="AQ2160" s="43"/>
      <c r="AR2160" s="43"/>
      <c r="AS2160" s="43"/>
      <c r="AT2160" s="43"/>
      <c r="AU2160" s="43"/>
      <c r="AV2160" s="43"/>
      <c r="AW2160" s="43"/>
      <c r="AX2160" s="43"/>
      <c r="AY2160" s="43"/>
      <c r="AZ2160" s="43"/>
      <c r="BA2160" s="43"/>
      <c r="BB2160" s="43"/>
      <c r="BC2160" s="43"/>
      <c r="BD2160" s="43"/>
      <c r="BE2160" s="43"/>
      <c r="BF2160" s="43"/>
      <c r="BG2160" s="43"/>
      <c r="BH2160" s="43"/>
      <c r="BI2160" s="43"/>
      <c r="BJ2160" s="43"/>
      <c r="BK2160" s="43"/>
      <c r="BL2160" s="43"/>
      <c r="BM2160" s="43"/>
      <c r="BN2160" s="43"/>
      <c r="BO2160" s="43"/>
      <c r="BP2160" s="43"/>
      <c r="BQ2160" s="43"/>
      <c r="BR2160" s="43"/>
      <c r="BS2160" s="43"/>
      <c r="BT2160" s="43"/>
      <c r="BU2160" s="43"/>
      <c r="BV2160" s="43"/>
      <c r="BW2160" s="43"/>
      <c r="BX2160" s="43"/>
      <c r="BY2160" s="43"/>
      <c r="BZ2160" s="43"/>
      <c r="CA2160" s="43"/>
      <c r="CB2160" s="43"/>
      <c r="CC2160" s="43"/>
      <c r="CD2160" s="43"/>
      <c r="CE2160" s="43"/>
      <c r="CF2160" s="43"/>
      <c r="CG2160" s="43"/>
    </row>
    <row r="2161" spans="10:85" x14ac:dyDescent="0.2"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43"/>
      <c r="AI2161" s="43"/>
      <c r="AJ2161" s="43"/>
      <c r="AK2161" s="43"/>
      <c r="AL2161" s="43"/>
      <c r="AM2161" s="43"/>
      <c r="AN2161" s="43"/>
      <c r="AO2161" s="43"/>
      <c r="AP2161" s="43"/>
      <c r="AQ2161" s="43"/>
      <c r="AR2161" s="43"/>
      <c r="AS2161" s="43"/>
      <c r="AT2161" s="43"/>
      <c r="AU2161" s="43"/>
      <c r="AV2161" s="43"/>
      <c r="AW2161" s="43"/>
      <c r="AX2161" s="43"/>
      <c r="AY2161" s="43"/>
      <c r="AZ2161" s="43"/>
      <c r="BA2161" s="43"/>
      <c r="BB2161" s="43"/>
      <c r="BC2161" s="43"/>
      <c r="BD2161" s="43"/>
      <c r="BE2161" s="43"/>
      <c r="BF2161" s="43"/>
      <c r="BG2161" s="43"/>
      <c r="BH2161" s="43"/>
      <c r="BI2161" s="43"/>
      <c r="BJ2161" s="43"/>
      <c r="BK2161" s="43"/>
      <c r="BL2161" s="43"/>
      <c r="BM2161" s="43"/>
      <c r="BN2161" s="43"/>
      <c r="BO2161" s="43"/>
      <c r="BP2161" s="43"/>
      <c r="BQ2161" s="43"/>
      <c r="BR2161" s="43"/>
      <c r="BS2161" s="43"/>
      <c r="BT2161" s="43"/>
      <c r="BU2161" s="43"/>
      <c r="BV2161" s="43"/>
      <c r="BW2161" s="43"/>
      <c r="BX2161" s="43"/>
      <c r="BY2161" s="43"/>
      <c r="BZ2161" s="43"/>
      <c r="CA2161" s="43"/>
      <c r="CB2161" s="43"/>
      <c r="CC2161" s="43"/>
      <c r="CD2161" s="43"/>
      <c r="CE2161" s="43"/>
      <c r="CF2161" s="43"/>
      <c r="CG2161" s="43"/>
    </row>
    <row r="2162" spans="10:85" x14ac:dyDescent="0.2"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43"/>
      <c r="AI2162" s="43"/>
      <c r="AJ2162" s="43"/>
      <c r="AK2162" s="43"/>
      <c r="AL2162" s="43"/>
      <c r="AM2162" s="43"/>
      <c r="AN2162" s="43"/>
      <c r="AO2162" s="43"/>
      <c r="AP2162" s="43"/>
      <c r="AQ2162" s="43"/>
      <c r="AR2162" s="43"/>
      <c r="AS2162" s="43"/>
      <c r="AT2162" s="43"/>
      <c r="AU2162" s="43"/>
      <c r="AV2162" s="43"/>
      <c r="AW2162" s="43"/>
      <c r="AX2162" s="43"/>
      <c r="AY2162" s="43"/>
      <c r="AZ2162" s="43"/>
      <c r="BA2162" s="43"/>
      <c r="BB2162" s="43"/>
      <c r="BC2162" s="43"/>
      <c r="BD2162" s="43"/>
      <c r="BE2162" s="43"/>
      <c r="BF2162" s="43"/>
      <c r="BG2162" s="43"/>
      <c r="BH2162" s="43"/>
      <c r="BI2162" s="43"/>
      <c r="BJ2162" s="43"/>
      <c r="BK2162" s="43"/>
      <c r="BL2162" s="43"/>
      <c r="BM2162" s="43"/>
      <c r="BN2162" s="43"/>
      <c r="BO2162" s="43"/>
      <c r="BP2162" s="43"/>
      <c r="BQ2162" s="43"/>
      <c r="BR2162" s="43"/>
      <c r="BS2162" s="43"/>
      <c r="BT2162" s="43"/>
      <c r="BU2162" s="43"/>
      <c r="BV2162" s="43"/>
      <c r="BW2162" s="43"/>
      <c r="BX2162" s="43"/>
      <c r="BY2162" s="43"/>
      <c r="BZ2162" s="43"/>
      <c r="CA2162" s="43"/>
      <c r="CB2162" s="43"/>
      <c r="CC2162" s="43"/>
      <c r="CD2162" s="43"/>
      <c r="CE2162" s="43"/>
      <c r="CF2162" s="43"/>
      <c r="CG2162" s="43"/>
    </row>
    <row r="2163" spans="10:85" x14ac:dyDescent="0.2"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43"/>
      <c r="AI2163" s="43"/>
      <c r="AJ2163" s="43"/>
      <c r="AK2163" s="43"/>
      <c r="AL2163" s="43"/>
      <c r="AM2163" s="43"/>
      <c r="AN2163" s="43"/>
      <c r="AO2163" s="43"/>
      <c r="AP2163" s="43"/>
      <c r="AQ2163" s="43"/>
      <c r="AR2163" s="43"/>
      <c r="AS2163" s="43"/>
      <c r="AT2163" s="43"/>
      <c r="AU2163" s="43"/>
      <c r="AV2163" s="43"/>
      <c r="AW2163" s="43"/>
      <c r="AX2163" s="43"/>
      <c r="AY2163" s="43"/>
      <c r="AZ2163" s="43"/>
      <c r="BA2163" s="43"/>
      <c r="BB2163" s="43"/>
      <c r="BC2163" s="43"/>
      <c r="BD2163" s="43"/>
      <c r="BE2163" s="43"/>
      <c r="BF2163" s="43"/>
      <c r="BG2163" s="43"/>
      <c r="BH2163" s="43"/>
      <c r="BI2163" s="43"/>
      <c r="BJ2163" s="43"/>
      <c r="BK2163" s="43"/>
      <c r="BL2163" s="43"/>
      <c r="BM2163" s="43"/>
      <c r="BN2163" s="43"/>
      <c r="BO2163" s="43"/>
      <c r="BP2163" s="43"/>
      <c r="BQ2163" s="43"/>
      <c r="BR2163" s="43"/>
      <c r="BS2163" s="43"/>
      <c r="BT2163" s="43"/>
      <c r="BU2163" s="43"/>
      <c r="BV2163" s="43"/>
      <c r="BW2163" s="43"/>
      <c r="BX2163" s="43"/>
      <c r="BY2163" s="43"/>
      <c r="BZ2163" s="43"/>
      <c r="CA2163" s="43"/>
      <c r="CB2163" s="43"/>
      <c r="CC2163" s="43"/>
      <c r="CD2163" s="43"/>
      <c r="CE2163" s="43"/>
      <c r="CF2163" s="43"/>
      <c r="CG2163" s="43"/>
    </row>
    <row r="2164" spans="10:85" x14ac:dyDescent="0.2"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43"/>
      <c r="AI2164" s="43"/>
      <c r="AJ2164" s="43"/>
      <c r="AK2164" s="43"/>
      <c r="AL2164" s="43"/>
      <c r="AM2164" s="43"/>
      <c r="AN2164" s="43"/>
      <c r="AO2164" s="43"/>
      <c r="AP2164" s="43"/>
      <c r="AQ2164" s="43"/>
      <c r="AR2164" s="43"/>
      <c r="AS2164" s="43"/>
      <c r="AT2164" s="43"/>
      <c r="AU2164" s="43"/>
      <c r="AV2164" s="43"/>
      <c r="AW2164" s="43"/>
      <c r="AX2164" s="43"/>
      <c r="AY2164" s="43"/>
      <c r="AZ2164" s="43"/>
      <c r="BA2164" s="43"/>
      <c r="BB2164" s="43"/>
      <c r="BC2164" s="43"/>
      <c r="BD2164" s="43"/>
      <c r="BE2164" s="43"/>
      <c r="BF2164" s="43"/>
      <c r="BG2164" s="43"/>
      <c r="BH2164" s="43"/>
      <c r="BI2164" s="43"/>
      <c r="BJ2164" s="43"/>
      <c r="BK2164" s="43"/>
      <c r="BL2164" s="43"/>
      <c r="BM2164" s="43"/>
      <c r="BN2164" s="43"/>
      <c r="BO2164" s="43"/>
      <c r="BP2164" s="43"/>
      <c r="BQ2164" s="43"/>
      <c r="BR2164" s="43"/>
      <c r="BS2164" s="43"/>
      <c r="BT2164" s="43"/>
      <c r="BU2164" s="43"/>
      <c r="BV2164" s="43"/>
      <c r="BW2164" s="43"/>
      <c r="BX2164" s="43"/>
      <c r="BY2164" s="43"/>
      <c r="BZ2164" s="43"/>
      <c r="CA2164" s="43"/>
      <c r="CB2164" s="43"/>
      <c r="CC2164" s="43"/>
      <c r="CD2164" s="43"/>
      <c r="CE2164" s="43"/>
      <c r="CF2164" s="43"/>
      <c r="CG2164" s="43"/>
    </row>
    <row r="2165" spans="10:85" x14ac:dyDescent="0.2"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43"/>
      <c r="AI2165" s="43"/>
      <c r="AJ2165" s="43"/>
      <c r="AK2165" s="43"/>
      <c r="AL2165" s="43"/>
      <c r="AM2165" s="43"/>
      <c r="AN2165" s="43"/>
      <c r="AO2165" s="43"/>
      <c r="AP2165" s="43"/>
      <c r="AQ2165" s="43"/>
      <c r="AR2165" s="43"/>
      <c r="AS2165" s="43"/>
      <c r="AT2165" s="43"/>
      <c r="AU2165" s="43"/>
      <c r="AV2165" s="43"/>
      <c r="AW2165" s="43"/>
      <c r="AX2165" s="43"/>
      <c r="AY2165" s="43"/>
      <c r="AZ2165" s="43"/>
      <c r="BA2165" s="43"/>
      <c r="BB2165" s="43"/>
      <c r="BC2165" s="43"/>
      <c r="BD2165" s="43"/>
      <c r="BE2165" s="43"/>
      <c r="BF2165" s="43"/>
      <c r="BG2165" s="43"/>
      <c r="BH2165" s="43"/>
      <c r="BI2165" s="43"/>
      <c r="BJ2165" s="43"/>
      <c r="BK2165" s="43"/>
      <c r="BL2165" s="43"/>
      <c r="BM2165" s="43"/>
      <c r="BN2165" s="43"/>
      <c r="BO2165" s="43"/>
      <c r="BP2165" s="43"/>
      <c r="BQ2165" s="43"/>
      <c r="BR2165" s="43"/>
      <c r="BS2165" s="43"/>
      <c r="BT2165" s="43"/>
      <c r="BU2165" s="43"/>
      <c r="BV2165" s="43"/>
      <c r="BW2165" s="43"/>
      <c r="BX2165" s="43"/>
      <c r="BY2165" s="43"/>
      <c r="BZ2165" s="43"/>
      <c r="CA2165" s="43"/>
      <c r="CB2165" s="43"/>
      <c r="CC2165" s="43"/>
      <c r="CD2165" s="43"/>
      <c r="CE2165" s="43"/>
      <c r="CF2165" s="43"/>
      <c r="CG2165" s="43"/>
    </row>
    <row r="2166" spans="10:85" x14ac:dyDescent="0.2"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43"/>
      <c r="AI2166" s="43"/>
      <c r="AJ2166" s="43"/>
      <c r="AK2166" s="43"/>
      <c r="AL2166" s="43"/>
      <c r="AM2166" s="43"/>
      <c r="AN2166" s="43"/>
      <c r="AO2166" s="43"/>
      <c r="AP2166" s="43"/>
      <c r="AQ2166" s="43"/>
      <c r="AR2166" s="43"/>
      <c r="AS2166" s="43"/>
      <c r="AT2166" s="43"/>
      <c r="AU2166" s="43"/>
      <c r="AV2166" s="43"/>
      <c r="AW2166" s="43"/>
      <c r="AX2166" s="43"/>
      <c r="AY2166" s="43"/>
      <c r="AZ2166" s="43"/>
      <c r="BA2166" s="43"/>
      <c r="BB2166" s="43"/>
      <c r="BC2166" s="43"/>
      <c r="BD2166" s="43"/>
      <c r="BE2166" s="43"/>
      <c r="BF2166" s="43"/>
      <c r="BG2166" s="43"/>
      <c r="BH2166" s="43"/>
      <c r="BI2166" s="43"/>
      <c r="BJ2166" s="43"/>
      <c r="BK2166" s="43"/>
      <c r="BL2166" s="43"/>
      <c r="BM2166" s="43"/>
      <c r="BN2166" s="43"/>
      <c r="BO2166" s="43"/>
      <c r="BP2166" s="43"/>
      <c r="BQ2166" s="43"/>
      <c r="BR2166" s="43"/>
      <c r="BS2166" s="43"/>
      <c r="BT2166" s="43"/>
      <c r="BU2166" s="43"/>
      <c r="BV2166" s="43"/>
      <c r="BW2166" s="43"/>
      <c r="BX2166" s="43"/>
      <c r="BY2166" s="43"/>
      <c r="BZ2166" s="43"/>
      <c r="CA2166" s="43"/>
      <c r="CB2166" s="43"/>
      <c r="CC2166" s="43"/>
      <c r="CD2166" s="43"/>
      <c r="CE2166" s="43"/>
      <c r="CF2166" s="43"/>
      <c r="CG2166" s="43"/>
    </row>
    <row r="2167" spans="10:85" x14ac:dyDescent="0.2"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43"/>
      <c r="AI2167" s="43"/>
      <c r="AJ2167" s="43"/>
      <c r="AK2167" s="43"/>
      <c r="AL2167" s="43"/>
      <c r="AM2167" s="43"/>
      <c r="AN2167" s="43"/>
      <c r="AO2167" s="43"/>
      <c r="AP2167" s="43"/>
      <c r="AQ2167" s="43"/>
      <c r="AR2167" s="43"/>
      <c r="AS2167" s="43"/>
      <c r="AT2167" s="43"/>
      <c r="AU2167" s="43"/>
      <c r="AV2167" s="43"/>
      <c r="AW2167" s="43"/>
      <c r="AX2167" s="43"/>
      <c r="AY2167" s="43"/>
      <c r="AZ2167" s="43"/>
      <c r="BA2167" s="43"/>
      <c r="BB2167" s="43"/>
      <c r="BC2167" s="43"/>
      <c r="BD2167" s="43"/>
      <c r="BE2167" s="43"/>
      <c r="BF2167" s="43"/>
      <c r="BG2167" s="43"/>
      <c r="BH2167" s="43"/>
      <c r="BI2167" s="43"/>
      <c r="BJ2167" s="43"/>
      <c r="BK2167" s="43"/>
      <c r="BL2167" s="43"/>
      <c r="BM2167" s="43"/>
      <c r="BN2167" s="43"/>
      <c r="BO2167" s="43"/>
      <c r="BP2167" s="43"/>
      <c r="BQ2167" s="43"/>
      <c r="BR2167" s="43"/>
      <c r="BS2167" s="43"/>
      <c r="BT2167" s="43"/>
      <c r="BU2167" s="43"/>
      <c r="BV2167" s="43"/>
      <c r="BW2167" s="43"/>
      <c r="BX2167" s="43"/>
      <c r="BY2167" s="43"/>
      <c r="BZ2167" s="43"/>
      <c r="CA2167" s="43"/>
      <c r="CB2167" s="43"/>
      <c r="CC2167" s="43"/>
      <c r="CD2167" s="43"/>
      <c r="CE2167" s="43"/>
      <c r="CF2167" s="43"/>
      <c r="CG2167" s="43"/>
    </row>
    <row r="2168" spans="10:85" x14ac:dyDescent="0.2"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43"/>
      <c r="AI2168" s="43"/>
      <c r="AJ2168" s="43"/>
      <c r="AK2168" s="43"/>
      <c r="AL2168" s="43"/>
      <c r="AM2168" s="43"/>
      <c r="AN2168" s="43"/>
      <c r="AO2168" s="43"/>
      <c r="AP2168" s="43"/>
      <c r="AQ2168" s="43"/>
      <c r="AR2168" s="43"/>
      <c r="AS2168" s="43"/>
      <c r="AT2168" s="43"/>
      <c r="AU2168" s="43"/>
      <c r="AV2168" s="43"/>
      <c r="AW2168" s="43"/>
      <c r="AX2168" s="43"/>
      <c r="AY2168" s="43"/>
      <c r="AZ2168" s="43"/>
      <c r="BA2168" s="43"/>
      <c r="BB2168" s="43"/>
      <c r="BC2168" s="43"/>
      <c r="BD2168" s="43"/>
      <c r="BE2168" s="43"/>
      <c r="BF2168" s="43"/>
      <c r="BG2168" s="43"/>
      <c r="BH2168" s="43"/>
      <c r="BI2168" s="43"/>
      <c r="BJ2168" s="43"/>
      <c r="BK2168" s="43"/>
      <c r="BL2168" s="43"/>
      <c r="BM2168" s="43"/>
      <c r="BN2168" s="43"/>
      <c r="BO2168" s="43"/>
      <c r="BP2168" s="43"/>
      <c r="BQ2168" s="43"/>
      <c r="BR2168" s="43"/>
      <c r="BS2168" s="43"/>
      <c r="BT2168" s="43"/>
      <c r="BU2168" s="43"/>
      <c r="BV2168" s="43"/>
      <c r="BW2168" s="43"/>
      <c r="BX2168" s="43"/>
      <c r="BY2168" s="43"/>
      <c r="BZ2168" s="43"/>
      <c r="CA2168" s="43"/>
      <c r="CB2168" s="43"/>
      <c r="CC2168" s="43"/>
      <c r="CD2168" s="43"/>
      <c r="CE2168" s="43"/>
      <c r="CF2168" s="43"/>
      <c r="CG2168" s="43"/>
    </row>
    <row r="2169" spans="10:85" x14ac:dyDescent="0.2"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43"/>
      <c r="AI2169" s="43"/>
      <c r="AJ2169" s="43"/>
      <c r="AK2169" s="43"/>
      <c r="AL2169" s="43"/>
      <c r="AM2169" s="43"/>
      <c r="AN2169" s="43"/>
      <c r="AO2169" s="43"/>
      <c r="AP2169" s="43"/>
      <c r="AQ2169" s="43"/>
      <c r="AR2169" s="43"/>
      <c r="AS2169" s="43"/>
      <c r="AT2169" s="43"/>
      <c r="AU2169" s="43"/>
      <c r="AV2169" s="43"/>
      <c r="AW2169" s="43"/>
      <c r="AX2169" s="43"/>
      <c r="AY2169" s="43"/>
      <c r="AZ2169" s="43"/>
      <c r="BA2169" s="43"/>
      <c r="BB2169" s="43"/>
      <c r="BC2169" s="43"/>
      <c r="BD2169" s="43"/>
      <c r="BE2169" s="43"/>
      <c r="BF2169" s="43"/>
      <c r="BG2169" s="43"/>
      <c r="BH2169" s="43"/>
      <c r="BI2169" s="43"/>
      <c r="BJ2169" s="43"/>
      <c r="BK2169" s="43"/>
      <c r="BL2169" s="43"/>
      <c r="BM2169" s="43"/>
      <c r="BN2169" s="43"/>
      <c r="BO2169" s="43"/>
      <c r="BP2169" s="43"/>
      <c r="BQ2169" s="43"/>
      <c r="BR2169" s="43"/>
      <c r="BS2169" s="43"/>
      <c r="BT2169" s="43"/>
      <c r="BU2169" s="43"/>
      <c r="BV2169" s="43"/>
      <c r="BW2169" s="43"/>
      <c r="BX2169" s="43"/>
      <c r="BY2169" s="43"/>
      <c r="BZ2169" s="43"/>
      <c r="CA2169" s="43"/>
      <c r="CB2169" s="43"/>
      <c r="CC2169" s="43"/>
      <c r="CD2169" s="43"/>
      <c r="CE2169" s="43"/>
      <c r="CF2169" s="43"/>
      <c r="CG2169" s="43"/>
    </row>
    <row r="2170" spans="10:85" x14ac:dyDescent="0.2"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43"/>
      <c r="AI2170" s="43"/>
      <c r="AJ2170" s="43"/>
      <c r="AK2170" s="43"/>
      <c r="AL2170" s="43"/>
      <c r="AM2170" s="43"/>
      <c r="AN2170" s="43"/>
      <c r="AO2170" s="43"/>
      <c r="AP2170" s="43"/>
      <c r="AQ2170" s="43"/>
      <c r="AR2170" s="43"/>
      <c r="AS2170" s="43"/>
      <c r="AT2170" s="43"/>
      <c r="AU2170" s="43"/>
      <c r="AV2170" s="43"/>
      <c r="AW2170" s="43"/>
      <c r="AX2170" s="43"/>
      <c r="AY2170" s="43"/>
      <c r="AZ2170" s="43"/>
      <c r="BA2170" s="43"/>
      <c r="BB2170" s="43"/>
      <c r="BC2170" s="43"/>
      <c r="BD2170" s="43"/>
      <c r="BE2170" s="43"/>
      <c r="BF2170" s="43"/>
      <c r="BG2170" s="43"/>
      <c r="BH2170" s="43"/>
      <c r="BI2170" s="43"/>
      <c r="BJ2170" s="43"/>
      <c r="BK2170" s="43"/>
      <c r="BL2170" s="43"/>
      <c r="BM2170" s="43"/>
      <c r="BN2170" s="43"/>
      <c r="BO2170" s="43"/>
      <c r="BP2170" s="43"/>
      <c r="BQ2170" s="43"/>
      <c r="BR2170" s="43"/>
      <c r="BS2170" s="43"/>
      <c r="BT2170" s="43"/>
      <c r="BU2170" s="43"/>
      <c r="BV2170" s="43"/>
      <c r="BW2170" s="43"/>
      <c r="BX2170" s="43"/>
      <c r="BY2170" s="43"/>
      <c r="BZ2170" s="43"/>
      <c r="CA2170" s="43"/>
      <c r="CB2170" s="43"/>
      <c r="CC2170" s="43"/>
      <c r="CD2170" s="43"/>
      <c r="CE2170" s="43"/>
      <c r="CF2170" s="43"/>
      <c r="CG2170" s="43"/>
    </row>
    <row r="2171" spans="10:85" x14ac:dyDescent="0.2"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43"/>
      <c r="AI2171" s="43"/>
      <c r="AJ2171" s="43"/>
      <c r="AK2171" s="43"/>
      <c r="AL2171" s="43"/>
      <c r="AM2171" s="43"/>
      <c r="AN2171" s="43"/>
      <c r="AO2171" s="43"/>
      <c r="AP2171" s="43"/>
      <c r="AQ2171" s="43"/>
      <c r="AR2171" s="43"/>
      <c r="AS2171" s="43"/>
      <c r="AT2171" s="43"/>
      <c r="AU2171" s="43"/>
      <c r="AV2171" s="43"/>
      <c r="AW2171" s="43"/>
      <c r="AX2171" s="43"/>
      <c r="AY2171" s="43"/>
      <c r="AZ2171" s="43"/>
      <c r="BA2171" s="43"/>
      <c r="BB2171" s="43"/>
      <c r="BC2171" s="43"/>
      <c r="BD2171" s="43"/>
      <c r="BE2171" s="43"/>
      <c r="BF2171" s="43"/>
      <c r="BG2171" s="43"/>
      <c r="BH2171" s="43"/>
      <c r="BI2171" s="43"/>
      <c r="BJ2171" s="43"/>
      <c r="BK2171" s="43"/>
      <c r="BL2171" s="43"/>
      <c r="BM2171" s="43"/>
      <c r="BN2171" s="43"/>
      <c r="BO2171" s="43"/>
      <c r="BP2171" s="43"/>
      <c r="BQ2171" s="43"/>
      <c r="BR2171" s="43"/>
      <c r="BS2171" s="43"/>
      <c r="BT2171" s="43"/>
      <c r="BU2171" s="43"/>
      <c r="BV2171" s="43"/>
      <c r="BW2171" s="43"/>
      <c r="BX2171" s="43"/>
      <c r="BY2171" s="43"/>
      <c r="BZ2171" s="43"/>
      <c r="CA2171" s="43"/>
      <c r="CB2171" s="43"/>
      <c r="CC2171" s="43"/>
      <c r="CD2171" s="43"/>
      <c r="CE2171" s="43"/>
      <c r="CF2171" s="43"/>
      <c r="CG2171" s="43"/>
    </row>
    <row r="2172" spans="10:85" x14ac:dyDescent="0.2"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43"/>
      <c r="AI2172" s="43"/>
      <c r="AJ2172" s="43"/>
      <c r="AK2172" s="43"/>
      <c r="AL2172" s="43"/>
      <c r="AM2172" s="43"/>
      <c r="AN2172" s="43"/>
      <c r="AO2172" s="43"/>
      <c r="AP2172" s="43"/>
      <c r="AQ2172" s="43"/>
      <c r="AR2172" s="43"/>
      <c r="AS2172" s="43"/>
      <c r="AT2172" s="43"/>
      <c r="AU2172" s="43"/>
      <c r="AV2172" s="43"/>
      <c r="AW2172" s="43"/>
      <c r="AX2172" s="43"/>
      <c r="AY2172" s="43"/>
      <c r="AZ2172" s="43"/>
      <c r="BA2172" s="43"/>
      <c r="BB2172" s="43"/>
      <c r="BC2172" s="43"/>
      <c r="BD2172" s="43"/>
      <c r="BE2172" s="43"/>
      <c r="BF2172" s="43"/>
      <c r="BG2172" s="43"/>
      <c r="BH2172" s="43"/>
      <c r="BI2172" s="43"/>
      <c r="BJ2172" s="43"/>
      <c r="BK2172" s="43"/>
      <c r="BL2172" s="43"/>
      <c r="BM2172" s="43"/>
      <c r="BN2172" s="43"/>
      <c r="BO2172" s="43"/>
      <c r="BP2172" s="43"/>
      <c r="BQ2172" s="43"/>
      <c r="BR2172" s="43"/>
      <c r="BS2172" s="43"/>
      <c r="BT2172" s="43"/>
      <c r="BU2172" s="43"/>
      <c r="BV2172" s="43"/>
      <c r="BW2172" s="43"/>
      <c r="BX2172" s="43"/>
      <c r="BY2172" s="43"/>
      <c r="BZ2172" s="43"/>
      <c r="CA2172" s="43"/>
      <c r="CB2172" s="43"/>
      <c r="CC2172" s="43"/>
      <c r="CD2172" s="43"/>
      <c r="CE2172" s="43"/>
      <c r="CF2172" s="43"/>
      <c r="CG2172" s="43"/>
    </row>
    <row r="2173" spans="10:85" x14ac:dyDescent="0.2"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43"/>
      <c r="AI2173" s="43"/>
      <c r="AJ2173" s="43"/>
      <c r="AK2173" s="43"/>
      <c r="AL2173" s="43"/>
      <c r="AM2173" s="43"/>
      <c r="AN2173" s="43"/>
      <c r="AO2173" s="43"/>
      <c r="AP2173" s="43"/>
      <c r="AQ2173" s="43"/>
      <c r="AR2173" s="43"/>
      <c r="AS2173" s="43"/>
      <c r="AT2173" s="43"/>
      <c r="AU2173" s="43"/>
      <c r="AV2173" s="43"/>
      <c r="AW2173" s="43"/>
      <c r="AX2173" s="43"/>
      <c r="AY2173" s="43"/>
      <c r="AZ2173" s="43"/>
      <c r="BA2173" s="43"/>
      <c r="BB2173" s="43"/>
      <c r="BC2173" s="43"/>
      <c r="BD2173" s="43"/>
      <c r="BE2173" s="43"/>
      <c r="BF2173" s="43"/>
      <c r="BG2173" s="43"/>
      <c r="BH2173" s="43"/>
      <c r="BI2173" s="43"/>
      <c r="BJ2173" s="43"/>
      <c r="BK2173" s="43"/>
      <c r="BL2173" s="43"/>
      <c r="BM2173" s="43"/>
      <c r="BN2173" s="43"/>
      <c r="BO2173" s="43"/>
      <c r="BP2173" s="43"/>
      <c r="BQ2173" s="43"/>
      <c r="BR2173" s="43"/>
      <c r="BS2173" s="43"/>
      <c r="BT2173" s="43"/>
      <c r="BU2173" s="43"/>
      <c r="BV2173" s="43"/>
      <c r="BW2173" s="43"/>
      <c r="BX2173" s="43"/>
      <c r="BY2173" s="43"/>
      <c r="BZ2173" s="43"/>
      <c r="CA2173" s="43"/>
      <c r="CB2173" s="43"/>
      <c r="CC2173" s="43"/>
      <c r="CD2173" s="43"/>
      <c r="CE2173" s="43"/>
      <c r="CF2173" s="43"/>
      <c r="CG2173" s="43"/>
    </row>
    <row r="2174" spans="10:85" x14ac:dyDescent="0.2"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  <c r="AS2174" s="43"/>
      <c r="AT2174" s="43"/>
      <c r="AU2174" s="43"/>
      <c r="AV2174" s="43"/>
      <c r="AW2174" s="43"/>
      <c r="AX2174" s="43"/>
      <c r="AY2174" s="43"/>
      <c r="AZ2174" s="43"/>
      <c r="BA2174" s="43"/>
      <c r="BB2174" s="43"/>
      <c r="BC2174" s="43"/>
      <c r="BD2174" s="43"/>
      <c r="BE2174" s="43"/>
      <c r="BF2174" s="43"/>
      <c r="BG2174" s="43"/>
      <c r="BH2174" s="43"/>
      <c r="BI2174" s="43"/>
      <c r="BJ2174" s="43"/>
      <c r="BK2174" s="43"/>
      <c r="BL2174" s="43"/>
      <c r="BM2174" s="43"/>
      <c r="BN2174" s="43"/>
      <c r="BO2174" s="43"/>
      <c r="BP2174" s="43"/>
      <c r="BQ2174" s="43"/>
      <c r="BR2174" s="43"/>
      <c r="BS2174" s="43"/>
      <c r="BT2174" s="43"/>
      <c r="BU2174" s="43"/>
      <c r="BV2174" s="43"/>
      <c r="BW2174" s="43"/>
      <c r="BX2174" s="43"/>
      <c r="BY2174" s="43"/>
      <c r="BZ2174" s="43"/>
      <c r="CA2174" s="43"/>
      <c r="CB2174" s="43"/>
      <c r="CC2174" s="43"/>
      <c r="CD2174" s="43"/>
      <c r="CE2174" s="43"/>
      <c r="CF2174" s="43"/>
      <c r="CG2174" s="43"/>
    </row>
    <row r="2175" spans="10:85" x14ac:dyDescent="0.2"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43"/>
      <c r="AI2175" s="43"/>
      <c r="AJ2175" s="43"/>
      <c r="AK2175" s="43"/>
      <c r="AL2175" s="43"/>
      <c r="AM2175" s="43"/>
      <c r="AN2175" s="43"/>
      <c r="AO2175" s="43"/>
      <c r="AP2175" s="43"/>
      <c r="AQ2175" s="43"/>
      <c r="AR2175" s="43"/>
      <c r="AS2175" s="43"/>
      <c r="AT2175" s="43"/>
      <c r="AU2175" s="43"/>
      <c r="AV2175" s="43"/>
      <c r="AW2175" s="43"/>
      <c r="AX2175" s="43"/>
      <c r="AY2175" s="43"/>
      <c r="AZ2175" s="43"/>
      <c r="BA2175" s="43"/>
      <c r="BB2175" s="43"/>
      <c r="BC2175" s="43"/>
      <c r="BD2175" s="43"/>
      <c r="BE2175" s="43"/>
      <c r="BF2175" s="43"/>
      <c r="BG2175" s="43"/>
      <c r="BH2175" s="43"/>
      <c r="BI2175" s="43"/>
      <c r="BJ2175" s="43"/>
      <c r="BK2175" s="43"/>
      <c r="BL2175" s="43"/>
      <c r="BM2175" s="43"/>
      <c r="BN2175" s="43"/>
      <c r="BO2175" s="43"/>
      <c r="BP2175" s="43"/>
      <c r="BQ2175" s="43"/>
      <c r="BR2175" s="43"/>
      <c r="BS2175" s="43"/>
      <c r="BT2175" s="43"/>
      <c r="BU2175" s="43"/>
      <c r="BV2175" s="43"/>
      <c r="BW2175" s="43"/>
      <c r="BX2175" s="43"/>
      <c r="BY2175" s="43"/>
      <c r="BZ2175" s="43"/>
      <c r="CA2175" s="43"/>
      <c r="CB2175" s="43"/>
      <c r="CC2175" s="43"/>
      <c r="CD2175" s="43"/>
      <c r="CE2175" s="43"/>
      <c r="CF2175" s="43"/>
      <c r="CG2175" s="43"/>
    </row>
    <row r="2176" spans="10:85" x14ac:dyDescent="0.2"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43"/>
      <c r="AI2176" s="43"/>
      <c r="AJ2176" s="43"/>
      <c r="AK2176" s="43"/>
      <c r="AL2176" s="43"/>
      <c r="AM2176" s="43"/>
      <c r="AN2176" s="43"/>
      <c r="AO2176" s="43"/>
      <c r="AP2176" s="43"/>
      <c r="AQ2176" s="43"/>
      <c r="AR2176" s="43"/>
      <c r="AS2176" s="43"/>
      <c r="AT2176" s="43"/>
      <c r="AU2176" s="43"/>
      <c r="AV2176" s="43"/>
      <c r="AW2176" s="43"/>
      <c r="AX2176" s="43"/>
      <c r="AY2176" s="43"/>
      <c r="AZ2176" s="43"/>
      <c r="BA2176" s="43"/>
      <c r="BB2176" s="43"/>
      <c r="BC2176" s="43"/>
      <c r="BD2176" s="43"/>
      <c r="BE2176" s="43"/>
      <c r="BF2176" s="43"/>
      <c r="BG2176" s="43"/>
      <c r="BH2176" s="43"/>
      <c r="BI2176" s="43"/>
      <c r="BJ2176" s="43"/>
      <c r="BK2176" s="43"/>
      <c r="BL2176" s="43"/>
      <c r="BM2176" s="43"/>
      <c r="BN2176" s="43"/>
      <c r="BO2176" s="43"/>
      <c r="BP2176" s="43"/>
      <c r="BQ2176" s="43"/>
      <c r="BR2176" s="43"/>
      <c r="BS2176" s="43"/>
      <c r="BT2176" s="43"/>
      <c r="BU2176" s="43"/>
      <c r="BV2176" s="43"/>
      <c r="BW2176" s="43"/>
      <c r="BX2176" s="43"/>
      <c r="BY2176" s="43"/>
      <c r="BZ2176" s="43"/>
      <c r="CA2176" s="43"/>
      <c r="CB2176" s="43"/>
      <c r="CC2176" s="43"/>
      <c r="CD2176" s="43"/>
      <c r="CE2176" s="43"/>
      <c r="CF2176" s="43"/>
      <c r="CG2176" s="43"/>
    </row>
    <row r="2177" spans="10:85" x14ac:dyDescent="0.2"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43"/>
      <c r="AI2177" s="43"/>
      <c r="AJ2177" s="43"/>
      <c r="AK2177" s="43"/>
      <c r="AL2177" s="43"/>
      <c r="AM2177" s="43"/>
      <c r="AN2177" s="43"/>
      <c r="AO2177" s="43"/>
      <c r="AP2177" s="43"/>
      <c r="AQ2177" s="43"/>
      <c r="AR2177" s="43"/>
      <c r="AS2177" s="43"/>
      <c r="AT2177" s="43"/>
      <c r="AU2177" s="43"/>
      <c r="AV2177" s="43"/>
      <c r="AW2177" s="43"/>
      <c r="AX2177" s="43"/>
      <c r="AY2177" s="43"/>
      <c r="AZ2177" s="43"/>
      <c r="BA2177" s="43"/>
      <c r="BB2177" s="43"/>
      <c r="BC2177" s="43"/>
      <c r="BD2177" s="43"/>
      <c r="BE2177" s="43"/>
      <c r="BF2177" s="43"/>
      <c r="BG2177" s="43"/>
      <c r="BH2177" s="43"/>
      <c r="BI2177" s="43"/>
      <c r="BJ2177" s="43"/>
      <c r="BK2177" s="43"/>
      <c r="BL2177" s="43"/>
      <c r="BM2177" s="43"/>
      <c r="BN2177" s="43"/>
      <c r="BO2177" s="43"/>
      <c r="BP2177" s="43"/>
      <c r="BQ2177" s="43"/>
      <c r="BR2177" s="43"/>
      <c r="BS2177" s="43"/>
      <c r="BT2177" s="43"/>
      <c r="BU2177" s="43"/>
      <c r="BV2177" s="43"/>
      <c r="BW2177" s="43"/>
      <c r="BX2177" s="43"/>
      <c r="BY2177" s="43"/>
      <c r="BZ2177" s="43"/>
      <c r="CA2177" s="43"/>
      <c r="CB2177" s="43"/>
      <c r="CC2177" s="43"/>
      <c r="CD2177" s="43"/>
      <c r="CE2177" s="43"/>
      <c r="CF2177" s="43"/>
      <c r="CG2177" s="43"/>
    </row>
    <row r="2178" spans="10:85" x14ac:dyDescent="0.2"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43"/>
      <c r="AI2178" s="43"/>
      <c r="AJ2178" s="43"/>
      <c r="AK2178" s="43"/>
      <c r="AL2178" s="43"/>
      <c r="AM2178" s="43"/>
      <c r="AN2178" s="43"/>
      <c r="AO2178" s="43"/>
      <c r="AP2178" s="43"/>
      <c r="AQ2178" s="43"/>
      <c r="AR2178" s="43"/>
      <c r="AS2178" s="43"/>
      <c r="AT2178" s="43"/>
      <c r="AU2178" s="43"/>
      <c r="AV2178" s="43"/>
      <c r="AW2178" s="43"/>
      <c r="AX2178" s="43"/>
      <c r="AY2178" s="43"/>
      <c r="AZ2178" s="43"/>
      <c r="BA2178" s="43"/>
      <c r="BB2178" s="43"/>
      <c r="BC2178" s="43"/>
      <c r="BD2178" s="43"/>
      <c r="BE2178" s="43"/>
      <c r="BF2178" s="43"/>
      <c r="BG2178" s="43"/>
      <c r="BH2178" s="43"/>
      <c r="BI2178" s="43"/>
      <c r="BJ2178" s="43"/>
      <c r="BK2178" s="43"/>
      <c r="BL2178" s="43"/>
      <c r="BM2178" s="43"/>
      <c r="BN2178" s="43"/>
      <c r="BO2178" s="43"/>
      <c r="BP2178" s="43"/>
      <c r="BQ2178" s="43"/>
      <c r="BR2178" s="43"/>
      <c r="BS2178" s="43"/>
      <c r="BT2178" s="43"/>
      <c r="BU2178" s="43"/>
      <c r="BV2178" s="43"/>
      <c r="BW2178" s="43"/>
      <c r="BX2178" s="43"/>
      <c r="BY2178" s="43"/>
      <c r="BZ2178" s="43"/>
      <c r="CA2178" s="43"/>
      <c r="CB2178" s="43"/>
      <c r="CC2178" s="43"/>
      <c r="CD2178" s="43"/>
      <c r="CE2178" s="43"/>
      <c r="CF2178" s="43"/>
      <c r="CG2178" s="43"/>
    </row>
    <row r="2179" spans="10:85" x14ac:dyDescent="0.2"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43"/>
      <c r="AI2179" s="43"/>
      <c r="AJ2179" s="43"/>
      <c r="AK2179" s="43"/>
      <c r="AL2179" s="43"/>
      <c r="AM2179" s="43"/>
      <c r="AN2179" s="43"/>
      <c r="AO2179" s="43"/>
      <c r="AP2179" s="43"/>
      <c r="AQ2179" s="43"/>
      <c r="AR2179" s="43"/>
      <c r="AS2179" s="43"/>
      <c r="AT2179" s="43"/>
      <c r="AU2179" s="43"/>
      <c r="AV2179" s="43"/>
      <c r="AW2179" s="43"/>
      <c r="AX2179" s="43"/>
      <c r="AY2179" s="43"/>
      <c r="AZ2179" s="43"/>
      <c r="BA2179" s="43"/>
      <c r="BB2179" s="43"/>
      <c r="BC2179" s="43"/>
      <c r="BD2179" s="43"/>
      <c r="BE2179" s="43"/>
      <c r="BF2179" s="43"/>
      <c r="BG2179" s="43"/>
      <c r="BH2179" s="43"/>
      <c r="BI2179" s="43"/>
      <c r="BJ2179" s="43"/>
      <c r="BK2179" s="43"/>
      <c r="BL2179" s="43"/>
      <c r="BM2179" s="43"/>
      <c r="BN2179" s="43"/>
      <c r="BO2179" s="43"/>
      <c r="BP2179" s="43"/>
      <c r="BQ2179" s="43"/>
      <c r="BR2179" s="43"/>
      <c r="BS2179" s="43"/>
      <c r="BT2179" s="43"/>
      <c r="BU2179" s="43"/>
      <c r="BV2179" s="43"/>
      <c r="BW2179" s="43"/>
      <c r="BX2179" s="43"/>
      <c r="BY2179" s="43"/>
      <c r="BZ2179" s="43"/>
      <c r="CA2179" s="43"/>
      <c r="CB2179" s="43"/>
      <c r="CC2179" s="43"/>
      <c r="CD2179" s="43"/>
      <c r="CE2179" s="43"/>
      <c r="CF2179" s="43"/>
      <c r="CG2179" s="43"/>
    </row>
    <row r="2180" spans="10:85" x14ac:dyDescent="0.2"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43"/>
      <c r="AI2180" s="43"/>
      <c r="AJ2180" s="43"/>
      <c r="AK2180" s="43"/>
      <c r="AL2180" s="43"/>
      <c r="AM2180" s="43"/>
      <c r="AN2180" s="43"/>
      <c r="AO2180" s="43"/>
      <c r="AP2180" s="43"/>
      <c r="AQ2180" s="43"/>
      <c r="AR2180" s="43"/>
      <c r="AS2180" s="43"/>
      <c r="AT2180" s="43"/>
      <c r="AU2180" s="43"/>
      <c r="AV2180" s="43"/>
      <c r="AW2180" s="43"/>
      <c r="AX2180" s="43"/>
      <c r="AY2180" s="43"/>
      <c r="AZ2180" s="43"/>
      <c r="BA2180" s="43"/>
      <c r="BB2180" s="43"/>
      <c r="BC2180" s="43"/>
      <c r="BD2180" s="43"/>
      <c r="BE2180" s="43"/>
      <c r="BF2180" s="43"/>
      <c r="BG2180" s="43"/>
      <c r="BH2180" s="43"/>
      <c r="BI2180" s="43"/>
      <c r="BJ2180" s="43"/>
      <c r="BK2180" s="43"/>
      <c r="BL2180" s="43"/>
      <c r="BM2180" s="43"/>
      <c r="BN2180" s="43"/>
      <c r="BO2180" s="43"/>
      <c r="BP2180" s="43"/>
      <c r="BQ2180" s="43"/>
      <c r="BR2180" s="43"/>
      <c r="BS2180" s="43"/>
      <c r="BT2180" s="43"/>
      <c r="BU2180" s="43"/>
      <c r="BV2180" s="43"/>
      <c r="BW2180" s="43"/>
      <c r="BX2180" s="43"/>
      <c r="BY2180" s="43"/>
      <c r="BZ2180" s="43"/>
      <c r="CA2180" s="43"/>
      <c r="CB2180" s="43"/>
      <c r="CC2180" s="43"/>
      <c r="CD2180" s="43"/>
      <c r="CE2180" s="43"/>
      <c r="CF2180" s="43"/>
      <c r="CG2180" s="43"/>
    </row>
    <row r="2181" spans="10:85" x14ac:dyDescent="0.2"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43"/>
      <c r="AI2181" s="43"/>
      <c r="AJ2181" s="43"/>
      <c r="AK2181" s="43"/>
      <c r="AL2181" s="43"/>
      <c r="AM2181" s="43"/>
      <c r="AN2181" s="43"/>
      <c r="AO2181" s="43"/>
      <c r="AP2181" s="43"/>
      <c r="AQ2181" s="43"/>
      <c r="AR2181" s="43"/>
      <c r="AS2181" s="43"/>
      <c r="AT2181" s="43"/>
      <c r="AU2181" s="43"/>
      <c r="AV2181" s="43"/>
      <c r="AW2181" s="43"/>
      <c r="AX2181" s="43"/>
      <c r="AY2181" s="43"/>
      <c r="AZ2181" s="43"/>
      <c r="BA2181" s="43"/>
      <c r="BB2181" s="43"/>
      <c r="BC2181" s="43"/>
      <c r="BD2181" s="43"/>
      <c r="BE2181" s="43"/>
      <c r="BF2181" s="43"/>
      <c r="BG2181" s="43"/>
      <c r="BH2181" s="43"/>
      <c r="BI2181" s="43"/>
      <c r="BJ2181" s="43"/>
      <c r="BK2181" s="43"/>
      <c r="BL2181" s="43"/>
      <c r="BM2181" s="43"/>
      <c r="BN2181" s="43"/>
      <c r="BO2181" s="43"/>
      <c r="BP2181" s="43"/>
      <c r="BQ2181" s="43"/>
      <c r="BR2181" s="43"/>
      <c r="BS2181" s="43"/>
      <c r="BT2181" s="43"/>
      <c r="BU2181" s="43"/>
      <c r="BV2181" s="43"/>
      <c r="BW2181" s="43"/>
      <c r="BX2181" s="43"/>
      <c r="BY2181" s="43"/>
      <c r="BZ2181" s="43"/>
      <c r="CA2181" s="43"/>
      <c r="CB2181" s="43"/>
      <c r="CC2181" s="43"/>
      <c r="CD2181" s="43"/>
      <c r="CE2181" s="43"/>
      <c r="CF2181" s="43"/>
      <c r="CG2181" s="43"/>
    </row>
    <row r="2182" spans="10:85" x14ac:dyDescent="0.2"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43"/>
      <c r="AI2182" s="43"/>
      <c r="AJ2182" s="43"/>
      <c r="AK2182" s="43"/>
      <c r="AL2182" s="43"/>
      <c r="AM2182" s="43"/>
      <c r="AN2182" s="43"/>
      <c r="AO2182" s="43"/>
      <c r="AP2182" s="43"/>
      <c r="AQ2182" s="43"/>
      <c r="AR2182" s="43"/>
      <c r="AS2182" s="43"/>
      <c r="AT2182" s="43"/>
      <c r="AU2182" s="43"/>
      <c r="AV2182" s="43"/>
      <c r="AW2182" s="43"/>
      <c r="AX2182" s="43"/>
      <c r="AY2182" s="43"/>
      <c r="AZ2182" s="43"/>
      <c r="BA2182" s="43"/>
      <c r="BB2182" s="43"/>
      <c r="BC2182" s="43"/>
      <c r="BD2182" s="43"/>
      <c r="BE2182" s="43"/>
      <c r="BF2182" s="43"/>
      <c r="BG2182" s="43"/>
      <c r="BH2182" s="43"/>
      <c r="BI2182" s="43"/>
      <c r="BJ2182" s="43"/>
      <c r="BK2182" s="43"/>
      <c r="BL2182" s="43"/>
      <c r="BM2182" s="43"/>
      <c r="BN2182" s="43"/>
      <c r="BO2182" s="43"/>
      <c r="BP2182" s="43"/>
      <c r="BQ2182" s="43"/>
      <c r="BR2182" s="43"/>
      <c r="BS2182" s="43"/>
      <c r="BT2182" s="43"/>
      <c r="BU2182" s="43"/>
      <c r="BV2182" s="43"/>
      <c r="BW2182" s="43"/>
      <c r="BX2182" s="43"/>
      <c r="BY2182" s="43"/>
      <c r="BZ2182" s="43"/>
      <c r="CA2182" s="43"/>
      <c r="CB2182" s="43"/>
      <c r="CC2182" s="43"/>
      <c r="CD2182" s="43"/>
      <c r="CE2182" s="43"/>
      <c r="CF2182" s="43"/>
      <c r="CG2182" s="43"/>
    </row>
    <row r="2183" spans="10:85" x14ac:dyDescent="0.2"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43"/>
      <c r="AI2183" s="43"/>
      <c r="AJ2183" s="43"/>
      <c r="AK2183" s="43"/>
      <c r="AL2183" s="43"/>
      <c r="AM2183" s="43"/>
      <c r="AN2183" s="43"/>
      <c r="AO2183" s="43"/>
      <c r="AP2183" s="43"/>
      <c r="AQ2183" s="43"/>
      <c r="AR2183" s="43"/>
      <c r="AS2183" s="43"/>
      <c r="AT2183" s="43"/>
      <c r="AU2183" s="43"/>
      <c r="AV2183" s="43"/>
      <c r="AW2183" s="43"/>
      <c r="AX2183" s="43"/>
      <c r="AY2183" s="43"/>
      <c r="AZ2183" s="43"/>
      <c r="BA2183" s="43"/>
      <c r="BB2183" s="43"/>
      <c r="BC2183" s="43"/>
      <c r="BD2183" s="43"/>
      <c r="BE2183" s="43"/>
      <c r="BF2183" s="43"/>
      <c r="BG2183" s="43"/>
      <c r="BH2183" s="43"/>
      <c r="BI2183" s="43"/>
      <c r="BJ2183" s="43"/>
      <c r="BK2183" s="43"/>
      <c r="BL2183" s="43"/>
      <c r="BM2183" s="43"/>
      <c r="BN2183" s="43"/>
      <c r="BO2183" s="43"/>
      <c r="BP2183" s="43"/>
      <c r="BQ2183" s="43"/>
      <c r="BR2183" s="43"/>
      <c r="BS2183" s="43"/>
      <c r="BT2183" s="43"/>
      <c r="BU2183" s="43"/>
      <c r="BV2183" s="43"/>
      <c r="BW2183" s="43"/>
      <c r="BX2183" s="43"/>
      <c r="BY2183" s="43"/>
      <c r="BZ2183" s="43"/>
      <c r="CA2183" s="43"/>
      <c r="CB2183" s="43"/>
      <c r="CC2183" s="43"/>
      <c r="CD2183" s="43"/>
      <c r="CE2183" s="43"/>
      <c r="CF2183" s="43"/>
      <c r="CG2183" s="43"/>
    </row>
    <row r="2184" spans="10:85" x14ac:dyDescent="0.2"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43"/>
      <c r="AI2184" s="43"/>
      <c r="AJ2184" s="43"/>
      <c r="AK2184" s="43"/>
      <c r="AL2184" s="43"/>
      <c r="AM2184" s="43"/>
      <c r="AN2184" s="43"/>
      <c r="AO2184" s="43"/>
      <c r="AP2184" s="43"/>
      <c r="AQ2184" s="43"/>
      <c r="AR2184" s="43"/>
      <c r="AS2184" s="43"/>
      <c r="AT2184" s="43"/>
      <c r="AU2184" s="43"/>
      <c r="AV2184" s="43"/>
      <c r="AW2184" s="43"/>
      <c r="AX2184" s="43"/>
      <c r="AY2184" s="43"/>
      <c r="AZ2184" s="43"/>
      <c r="BA2184" s="43"/>
      <c r="BB2184" s="43"/>
      <c r="BC2184" s="43"/>
      <c r="BD2184" s="43"/>
      <c r="BE2184" s="43"/>
      <c r="BF2184" s="43"/>
      <c r="BG2184" s="43"/>
      <c r="BH2184" s="43"/>
      <c r="BI2184" s="43"/>
      <c r="BJ2184" s="43"/>
      <c r="BK2184" s="43"/>
      <c r="BL2184" s="43"/>
      <c r="BM2184" s="43"/>
      <c r="BN2184" s="43"/>
      <c r="BO2184" s="43"/>
      <c r="BP2184" s="43"/>
      <c r="BQ2184" s="43"/>
      <c r="BR2184" s="43"/>
      <c r="BS2184" s="43"/>
      <c r="BT2184" s="43"/>
      <c r="BU2184" s="43"/>
      <c r="BV2184" s="43"/>
      <c r="BW2184" s="43"/>
      <c r="BX2184" s="43"/>
      <c r="BY2184" s="43"/>
      <c r="BZ2184" s="43"/>
      <c r="CA2184" s="43"/>
      <c r="CB2184" s="43"/>
      <c r="CC2184" s="43"/>
      <c r="CD2184" s="43"/>
      <c r="CE2184" s="43"/>
      <c r="CF2184" s="43"/>
      <c r="CG2184" s="43"/>
    </row>
    <row r="2185" spans="10:85" x14ac:dyDescent="0.2"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43"/>
      <c r="AI2185" s="43"/>
      <c r="AJ2185" s="43"/>
      <c r="AK2185" s="43"/>
      <c r="AL2185" s="43"/>
      <c r="AM2185" s="43"/>
      <c r="AN2185" s="43"/>
      <c r="AO2185" s="43"/>
      <c r="AP2185" s="43"/>
      <c r="AQ2185" s="43"/>
      <c r="AR2185" s="43"/>
      <c r="AS2185" s="43"/>
      <c r="AT2185" s="43"/>
      <c r="AU2185" s="43"/>
      <c r="AV2185" s="43"/>
      <c r="AW2185" s="43"/>
      <c r="AX2185" s="43"/>
      <c r="AY2185" s="43"/>
      <c r="AZ2185" s="43"/>
      <c r="BA2185" s="43"/>
      <c r="BB2185" s="43"/>
      <c r="BC2185" s="43"/>
      <c r="BD2185" s="43"/>
      <c r="BE2185" s="43"/>
      <c r="BF2185" s="43"/>
      <c r="BG2185" s="43"/>
      <c r="BH2185" s="43"/>
      <c r="BI2185" s="43"/>
      <c r="BJ2185" s="43"/>
      <c r="BK2185" s="43"/>
      <c r="BL2185" s="43"/>
      <c r="BM2185" s="43"/>
      <c r="BN2185" s="43"/>
      <c r="BO2185" s="43"/>
      <c r="BP2185" s="43"/>
      <c r="BQ2185" s="43"/>
      <c r="BR2185" s="43"/>
      <c r="BS2185" s="43"/>
      <c r="BT2185" s="43"/>
      <c r="BU2185" s="43"/>
      <c r="BV2185" s="43"/>
      <c r="BW2185" s="43"/>
      <c r="BX2185" s="43"/>
      <c r="BY2185" s="43"/>
      <c r="BZ2185" s="43"/>
      <c r="CA2185" s="43"/>
      <c r="CB2185" s="43"/>
      <c r="CC2185" s="43"/>
      <c r="CD2185" s="43"/>
      <c r="CE2185" s="43"/>
      <c r="CF2185" s="43"/>
      <c r="CG2185" s="43"/>
    </row>
    <row r="2186" spans="10:85" x14ac:dyDescent="0.2"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43"/>
      <c r="AI2186" s="43"/>
      <c r="AJ2186" s="43"/>
      <c r="AK2186" s="43"/>
      <c r="AL2186" s="43"/>
      <c r="AM2186" s="43"/>
      <c r="AN2186" s="43"/>
      <c r="AO2186" s="43"/>
      <c r="AP2186" s="43"/>
      <c r="AQ2186" s="43"/>
      <c r="AR2186" s="43"/>
      <c r="AS2186" s="43"/>
      <c r="AT2186" s="43"/>
      <c r="AU2186" s="43"/>
      <c r="AV2186" s="43"/>
      <c r="AW2186" s="43"/>
      <c r="AX2186" s="43"/>
      <c r="AY2186" s="43"/>
      <c r="AZ2186" s="43"/>
      <c r="BA2186" s="43"/>
      <c r="BB2186" s="43"/>
      <c r="BC2186" s="43"/>
      <c r="BD2186" s="43"/>
      <c r="BE2186" s="43"/>
      <c r="BF2186" s="43"/>
      <c r="BG2186" s="43"/>
      <c r="BH2186" s="43"/>
      <c r="BI2186" s="43"/>
      <c r="BJ2186" s="43"/>
      <c r="BK2186" s="43"/>
      <c r="BL2186" s="43"/>
      <c r="BM2186" s="43"/>
      <c r="BN2186" s="43"/>
      <c r="BO2186" s="43"/>
      <c r="BP2186" s="43"/>
      <c r="BQ2186" s="43"/>
      <c r="BR2186" s="43"/>
      <c r="BS2186" s="43"/>
      <c r="BT2186" s="43"/>
      <c r="BU2186" s="43"/>
      <c r="BV2186" s="43"/>
      <c r="BW2186" s="43"/>
      <c r="BX2186" s="43"/>
      <c r="BY2186" s="43"/>
      <c r="BZ2186" s="43"/>
      <c r="CA2186" s="43"/>
      <c r="CB2186" s="43"/>
      <c r="CC2186" s="43"/>
      <c r="CD2186" s="43"/>
      <c r="CE2186" s="43"/>
      <c r="CF2186" s="43"/>
      <c r="CG2186" s="43"/>
    </row>
    <row r="2187" spans="10:85" x14ac:dyDescent="0.2"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43"/>
      <c r="AI2187" s="43"/>
      <c r="AJ2187" s="43"/>
      <c r="AK2187" s="43"/>
      <c r="AL2187" s="43"/>
      <c r="AM2187" s="43"/>
      <c r="AN2187" s="43"/>
      <c r="AO2187" s="43"/>
      <c r="AP2187" s="43"/>
      <c r="AQ2187" s="43"/>
      <c r="AR2187" s="43"/>
      <c r="AS2187" s="43"/>
      <c r="AT2187" s="43"/>
      <c r="AU2187" s="43"/>
      <c r="AV2187" s="43"/>
      <c r="AW2187" s="43"/>
      <c r="AX2187" s="43"/>
      <c r="AY2187" s="43"/>
      <c r="AZ2187" s="43"/>
      <c r="BA2187" s="43"/>
      <c r="BB2187" s="43"/>
      <c r="BC2187" s="43"/>
      <c r="BD2187" s="43"/>
      <c r="BE2187" s="43"/>
      <c r="BF2187" s="43"/>
      <c r="BG2187" s="43"/>
      <c r="BH2187" s="43"/>
      <c r="BI2187" s="43"/>
      <c r="BJ2187" s="43"/>
      <c r="BK2187" s="43"/>
      <c r="BL2187" s="43"/>
      <c r="BM2187" s="43"/>
      <c r="BN2187" s="43"/>
      <c r="BO2187" s="43"/>
      <c r="BP2187" s="43"/>
      <c r="BQ2187" s="43"/>
      <c r="BR2187" s="43"/>
      <c r="BS2187" s="43"/>
      <c r="BT2187" s="43"/>
      <c r="BU2187" s="43"/>
      <c r="BV2187" s="43"/>
      <c r="BW2187" s="43"/>
      <c r="BX2187" s="43"/>
      <c r="BY2187" s="43"/>
      <c r="BZ2187" s="43"/>
      <c r="CA2187" s="43"/>
      <c r="CB2187" s="43"/>
      <c r="CC2187" s="43"/>
      <c r="CD2187" s="43"/>
      <c r="CE2187" s="43"/>
      <c r="CF2187" s="43"/>
      <c r="CG2187" s="43"/>
    </row>
    <row r="2188" spans="10:85" x14ac:dyDescent="0.2"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43"/>
      <c r="AI2188" s="43"/>
      <c r="AJ2188" s="43"/>
      <c r="AK2188" s="43"/>
      <c r="AL2188" s="43"/>
      <c r="AM2188" s="43"/>
      <c r="AN2188" s="43"/>
      <c r="AO2188" s="43"/>
      <c r="AP2188" s="43"/>
      <c r="AQ2188" s="43"/>
      <c r="AR2188" s="43"/>
      <c r="AS2188" s="43"/>
      <c r="AT2188" s="43"/>
      <c r="AU2188" s="43"/>
      <c r="AV2188" s="43"/>
      <c r="AW2188" s="43"/>
      <c r="AX2188" s="43"/>
      <c r="AY2188" s="43"/>
      <c r="AZ2188" s="43"/>
      <c r="BA2188" s="43"/>
      <c r="BB2188" s="43"/>
      <c r="BC2188" s="43"/>
      <c r="BD2188" s="43"/>
      <c r="BE2188" s="43"/>
      <c r="BF2188" s="43"/>
      <c r="BG2188" s="43"/>
      <c r="BH2188" s="43"/>
      <c r="BI2188" s="43"/>
      <c r="BJ2188" s="43"/>
      <c r="BK2188" s="43"/>
      <c r="BL2188" s="43"/>
      <c r="BM2188" s="43"/>
      <c r="BN2188" s="43"/>
      <c r="BO2188" s="43"/>
      <c r="BP2188" s="43"/>
      <c r="BQ2188" s="43"/>
      <c r="BR2188" s="43"/>
      <c r="BS2188" s="43"/>
      <c r="BT2188" s="43"/>
      <c r="BU2188" s="43"/>
      <c r="BV2188" s="43"/>
      <c r="BW2188" s="43"/>
      <c r="BX2188" s="43"/>
      <c r="BY2188" s="43"/>
      <c r="BZ2188" s="43"/>
      <c r="CA2188" s="43"/>
      <c r="CB2188" s="43"/>
      <c r="CC2188" s="43"/>
      <c r="CD2188" s="43"/>
      <c r="CE2188" s="43"/>
      <c r="CF2188" s="43"/>
      <c r="CG2188" s="43"/>
    </row>
    <row r="2189" spans="10:85" x14ac:dyDescent="0.2"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43"/>
      <c r="AI2189" s="43"/>
      <c r="AJ2189" s="43"/>
      <c r="AK2189" s="43"/>
      <c r="AL2189" s="43"/>
      <c r="AM2189" s="43"/>
      <c r="AN2189" s="43"/>
      <c r="AO2189" s="43"/>
      <c r="AP2189" s="43"/>
      <c r="AQ2189" s="43"/>
      <c r="AR2189" s="43"/>
      <c r="AS2189" s="43"/>
      <c r="AT2189" s="43"/>
      <c r="AU2189" s="43"/>
      <c r="AV2189" s="43"/>
      <c r="AW2189" s="43"/>
      <c r="AX2189" s="43"/>
      <c r="AY2189" s="43"/>
      <c r="AZ2189" s="43"/>
      <c r="BA2189" s="43"/>
      <c r="BB2189" s="43"/>
      <c r="BC2189" s="43"/>
      <c r="BD2189" s="43"/>
      <c r="BE2189" s="43"/>
      <c r="BF2189" s="43"/>
      <c r="BG2189" s="43"/>
      <c r="BH2189" s="43"/>
      <c r="BI2189" s="43"/>
      <c r="BJ2189" s="43"/>
      <c r="BK2189" s="43"/>
      <c r="BL2189" s="43"/>
      <c r="BM2189" s="43"/>
      <c r="BN2189" s="43"/>
      <c r="BO2189" s="43"/>
      <c r="BP2189" s="43"/>
      <c r="BQ2189" s="43"/>
      <c r="BR2189" s="43"/>
      <c r="BS2189" s="43"/>
      <c r="BT2189" s="43"/>
      <c r="BU2189" s="43"/>
      <c r="BV2189" s="43"/>
      <c r="BW2189" s="43"/>
      <c r="BX2189" s="43"/>
      <c r="BY2189" s="43"/>
      <c r="BZ2189" s="43"/>
      <c r="CA2189" s="43"/>
      <c r="CB2189" s="43"/>
      <c r="CC2189" s="43"/>
      <c r="CD2189" s="43"/>
      <c r="CE2189" s="43"/>
      <c r="CF2189" s="43"/>
      <c r="CG2189" s="43"/>
    </row>
    <row r="2190" spans="10:85" x14ac:dyDescent="0.2"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43"/>
      <c r="AI2190" s="43"/>
      <c r="AJ2190" s="43"/>
      <c r="AK2190" s="43"/>
      <c r="AL2190" s="43"/>
      <c r="AM2190" s="43"/>
      <c r="AN2190" s="43"/>
      <c r="AO2190" s="43"/>
      <c r="AP2190" s="43"/>
      <c r="AQ2190" s="43"/>
      <c r="AR2190" s="43"/>
      <c r="AS2190" s="43"/>
      <c r="AT2190" s="43"/>
      <c r="AU2190" s="43"/>
      <c r="AV2190" s="43"/>
      <c r="AW2190" s="43"/>
      <c r="AX2190" s="43"/>
      <c r="AY2190" s="43"/>
      <c r="AZ2190" s="43"/>
      <c r="BA2190" s="43"/>
      <c r="BB2190" s="43"/>
      <c r="BC2190" s="43"/>
      <c r="BD2190" s="43"/>
      <c r="BE2190" s="43"/>
      <c r="BF2190" s="43"/>
      <c r="BG2190" s="43"/>
      <c r="BH2190" s="43"/>
      <c r="BI2190" s="43"/>
      <c r="BJ2190" s="43"/>
      <c r="BK2190" s="43"/>
      <c r="BL2190" s="43"/>
      <c r="BM2190" s="43"/>
      <c r="BN2190" s="43"/>
      <c r="BO2190" s="43"/>
      <c r="BP2190" s="43"/>
      <c r="BQ2190" s="43"/>
      <c r="BR2190" s="43"/>
      <c r="BS2190" s="43"/>
      <c r="BT2190" s="43"/>
      <c r="BU2190" s="43"/>
      <c r="BV2190" s="43"/>
      <c r="BW2190" s="43"/>
      <c r="BX2190" s="43"/>
      <c r="BY2190" s="43"/>
      <c r="BZ2190" s="43"/>
      <c r="CA2190" s="43"/>
      <c r="CB2190" s="43"/>
      <c r="CC2190" s="43"/>
      <c r="CD2190" s="43"/>
      <c r="CE2190" s="43"/>
      <c r="CF2190" s="43"/>
      <c r="CG2190" s="43"/>
    </row>
    <row r="2191" spans="10:85" x14ac:dyDescent="0.2"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43"/>
      <c r="AI2191" s="43"/>
      <c r="AJ2191" s="43"/>
      <c r="AK2191" s="43"/>
      <c r="AL2191" s="43"/>
      <c r="AM2191" s="43"/>
      <c r="AN2191" s="43"/>
      <c r="AO2191" s="43"/>
      <c r="AP2191" s="43"/>
      <c r="AQ2191" s="43"/>
      <c r="AR2191" s="43"/>
      <c r="AS2191" s="43"/>
      <c r="AT2191" s="43"/>
      <c r="AU2191" s="43"/>
      <c r="AV2191" s="43"/>
      <c r="AW2191" s="43"/>
      <c r="AX2191" s="43"/>
      <c r="AY2191" s="43"/>
      <c r="AZ2191" s="43"/>
      <c r="BA2191" s="43"/>
      <c r="BB2191" s="43"/>
      <c r="BC2191" s="43"/>
      <c r="BD2191" s="43"/>
      <c r="BE2191" s="43"/>
      <c r="BF2191" s="43"/>
      <c r="BG2191" s="43"/>
      <c r="BH2191" s="43"/>
      <c r="BI2191" s="43"/>
      <c r="BJ2191" s="43"/>
      <c r="BK2191" s="43"/>
      <c r="BL2191" s="43"/>
      <c r="BM2191" s="43"/>
      <c r="BN2191" s="43"/>
      <c r="BO2191" s="43"/>
      <c r="BP2191" s="43"/>
      <c r="BQ2191" s="43"/>
      <c r="BR2191" s="43"/>
      <c r="BS2191" s="43"/>
      <c r="BT2191" s="43"/>
      <c r="BU2191" s="43"/>
      <c r="BV2191" s="43"/>
      <c r="BW2191" s="43"/>
      <c r="BX2191" s="43"/>
      <c r="BY2191" s="43"/>
      <c r="BZ2191" s="43"/>
      <c r="CA2191" s="43"/>
      <c r="CB2191" s="43"/>
      <c r="CC2191" s="43"/>
      <c r="CD2191" s="43"/>
      <c r="CE2191" s="43"/>
      <c r="CF2191" s="43"/>
      <c r="CG2191" s="43"/>
    </row>
    <row r="2192" spans="10:85" x14ac:dyDescent="0.2"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43"/>
      <c r="AI2192" s="43"/>
      <c r="AJ2192" s="43"/>
      <c r="AK2192" s="43"/>
      <c r="AL2192" s="43"/>
      <c r="AM2192" s="43"/>
      <c r="AN2192" s="43"/>
      <c r="AO2192" s="43"/>
      <c r="AP2192" s="43"/>
      <c r="AQ2192" s="43"/>
      <c r="AR2192" s="43"/>
      <c r="AS2192" s="43"/>
      <c r="AT2192" s="43"/>
      <c r="AU2192" s="43"/>
      <c r="AV2192" s="43"/>
      <c r="AW2192" s="43"/>
      <c r="AX2192" s="43"/>
      <c r="AY2192" s="43"/>
      <c r="AZ2192" s="43"/>
      <c r="BA2192" s="43"/>
      <c r="BB2192" s="43"/>
      <c r="BC2192" s="43"/>
      <c r="BD2192" s="43"/>
      <c r="BE2192" s="43"/>
      <c r="BF2192" s="43"/>
      <c r="BG2192" s="43"/>
      <c r="BH2192" s="43"/>
      <c r="BI2192" s="43"/>
      <c r="BJ2192" s="43"/>
      <c r="BK2192" s="43"/>
      <c r="BL2192" s="43"/>
      <c r="BM2192" s="43"/>
      <c r="BN2192" s="43"/>
      <c r="BO2192" s="43"/>
      <c r="BP2192" s="43"/>
      <c r="BQ2192" s="43"/>
      <c r="BR2192" s="43"/>
      <c r="BS2192" s="43"/>
      <c r="BT2192" s="43"/>
      <c r="BU2192" s="43"/>
      <c r="BV2192" s="43"/>
      <c r="BW2192" s="43"/>
      <c r="BX2192" s="43"/>
      <c r="BY2192" s="43"/>
      <c r="BZ2192" s="43"/>
      <c r="CA2192" s="43"/>
      <c r="CB2192" s="43"/>
      <c r="CC2192" s="43"/>
      <c r="CD2192" s="43"/>
      <c r="CE2192" s="43"/>
      <c r="CF2192" s="43"/>
      <c r="CG2192" s="43"/>
    </row>
    <row r="2193" spans="10:85" x14ac:dyDescent="0.2"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43"/>
      <c r="AI2193" s="43"/>
      <c r="AJ2193" s="43"/>
      <c r="AK2193" s="43"/>
      <c r="AL2193" s="43"/>
      <c r="AM2193" s="43"/>
      <c r="AN2193" s="43"/>
      <c r="AO2193" s="43"/>
      <c r="AP2193" s="43"/>
      <c r="AQ2193" s="43"/>
      <c r="AR2193" s="43"/>
      <c r="AS2193" s="43"/>
      <c r="AT2193" s="43"/>
      <c r="AU2193" s="43"/>
      <c r="AV2193" s="43"/>
      <c r="AW2193" s="43"/>
      <c r="AX2193" s="43"/>
      <c r="AY2193" s="43"/>
      <c r="AZ2193" s="43"/>
      <c r="BA2193" s="43"/>
      <c r="BB2193" s="43"/>
      <c r="BC2193" s="43"/>
      <c r="BD2193" s="43"/>
      <c r="BE2193" s="43"/>
      <c r="BF2193" s="43"/>
      <c r="BG2193" s="43"/>
      <c r="BH2193" s="43"/>
      <c r="BI2193" s="43"/>
      <c r="BJ2193" s="43"/>
      <c r="BK2193" s="43"/>
      <c r="BL2193" s="43"/>
      <c r="BM2193" s="43"/>
      <c r="BN2193" s="43"/>
      <c r="BO2193" s="43"/>
      <c r="BP2193" s="43"/>
      <c r="BQ2193" s="43"/>
      <c r="BR2193" s="43"/>
      <c r="BS2193" s="43"/>
      <c r="BT2193" s="43"/>
      <c r="BU2193" s="43"/>
      <c r="BV2193" s="43"/>
      <c r="BW2193" s="43"/>
      <c r="BX2193" s="43"/>
      <c r="BY2193" s="43"/>
      <c r="BZ2193" s="43"/>
      <c r="CA2193" s="43"/>
      <c r="CB2193" s="43"/>
      <c r="CC2193" s="43"/>
      <c r="CD2193" s="43"/>
      <c r="CE2193" s="43"/>
      <c r="CF2193" s="43"/>
      <c r="CG2193" s="43"/>
    </row>
    <row r="2194" spans="10:85" x14ac:dyDescent="0.2"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43"/>
      <c r="AI2194" s="43"/>
      <c r="AJ2194" s="43"/>
      <c r="AK2194" s="43"/>
      <c r="AL2194" s="43"/>
      <c r="AM2194" s="43"/>
      <c r="AN2194" s="43"/>
      <c r="AO2194" s="43"/>
      <c r="AP2194" s="43"/>
      <c r="AQ2194" s="43"/>
      <c r="AR2194" s="43"/>
      <c r="AS2194" s="43"/>
      <c r="AT2194" s="43"/>
      <c r="AU2194" s="43"/>
      <c r="AV2194" s="43"/>
      <c r="AW2194" s="43"/>
      <c r="AX2194" s="43"/>
      <c r="AY2194" s="43"/>
      <c r="AZ2194" s="43"/>
      <c r="BA2194" s="43"/>
      <c r="BB2194" s="43"/>
      <c r="BC2194" s="43"/>
      <c r="BD2194" s="43"/>
      <c r="BE2194" s="43"/>
      <c r="BF2194" s="43"/>
      <c r="BG2194" s="43"/>
      <c r="BH2194" s="43"/>
      <c r="BI2194" s="43"/>
      <c r="BJ2194" s="43"/>
      <c r="BK2194" s="43"/>
      <c r="BL2194" s="43"/>
      <c r="BM2194" s="43"/>
      <c r="BN2194" s="43"/>
      <c r="BO2194" s="43"/>
      <c r="BP2194" s="43"/>
      <c r="BQ2194" s="43"/>
      <c r="BR2194" s="43"/>
      <c r="BS2194" s="43"/>
      <c r="BT2194" s="43"/>
      <c r="BU2194" s="43"/>
      <c r="BV2194" s="43"/>
      <c r="BW2194" s="43"/>
      <c r="BX2194" s="43"/>
      <c r="BY2194" s="43"/>
      <c r="BZ2194" s="43"/>
      <c r="CA2194" s="43"/>
      <c r="CB2194" s="43"/>
      <c r="CC2194" s="43"/>
      <c r="CD2194" s="43"/>
      <c r="CE2194" s="43"/>
      <c r="CF2194" s="43"/>
      <c r="CG2194" s="43"/>
    </row>
    <row r="2195" spans="10:85" x14ac:dyDescent="0.2"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43"/>
      <c r="AI2195" s="43"/>
      <c r="AJ2195" s="43"/>
      <c r="AK2195" s="43"/>
      <c r="AL2195" s="43"/>
      <c r="AM2195" s="43"/>
      <c r="AN2195" s="43"/>
      <c r="AO2195" s="43"/>
      <c r="AP2195" s="43"/>
      <c r="AQ2195" s="43"/>
      <c r="AR2195" s="43"/>
      <c r="AS2195" s="43"/>
      <c r="AT2195" s="43"/>
      <c r="AU2195" s="43"/>
      <c r="AV2195" s="43"/>
      <c r="AW2195" s="43"/>
      <c r="AX2195" s="43"/>
      <c r="AY2195" s="43"/>
      <c r="AZ2195" s="43"/>
      <c r="BA2195" s="43"/>
      <c r="BB2195" s="43"/>
      <c r="BC2195" s="43"/>
      <c r="BD2195" s="43"/>
      <c r="BE2195" s="43"/>
      <c r="BF2195" s="43"/>
      <c r="BG2195" s="43"/>
      <c r="BH2195" s="43"/>
      <c r="BI2195" s="43"/>
      <c r="BJ2195" s="43"/>
      <c r="BK2195" s="43"/>
      <c r="BL2195" s="43"/>
      <c r="BM2195" s="43"/>
      <c r="BN2195" s="43"/>
      <c r="BO2195" s="43"/>
      <c r="BP2195" s="43"/>
      <c r="BQ2195" s="43"/>
      <c r="BR2195" s="43"/>
      <c r="BS2195" s="43"/>
      <c r="BT2195" s="43"/>
      <c r="BU2195" s="43"/>
      <c r="BV2195" s="43"/>
      <c r="BW2195" s="43"/>
      <c r="BX2195" s="43"/>
      <c r="BY2195" s="43"/>
      <c r="BZ2195" s="43"/>
      <c r="CA2195" s="43"/>
      <c r="CB2195" s="43"/>
      <c r="CC2195" s="43"/>
      <c r="CD2195" s="43"/>
      <c r="CE2195" s="43"/>
      <c r="CF2195" s="43"/>
      <c r="CG2195" s="43"/>
    </row>
    <row r="2196" spans="10:85" x14ac:dyDescent="0.2"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43"/>
      <c r="AI2196" s="43"/>
      <c r="AJ2196" s="43"/>
      <c r="AK2196" s="43"/>
      <c r="AL2196" s="43"/>
      <c r="AM2196" s="43"/>
      <c r="AN2196" s="43"/>
      <c r="AO2196" s="43"/>
      <c r="AP2196" s="43"/>
      <c r="AQ2196" s="43"/>
      <c r="AR2196" s="43"/>
      <c r="AS2196" s="43"/>
      <c r="AT2196" s="43"/>
      <c r="AU2196" s="43"/>
      <c r="AV2196" s="43"/>
      <c r="AW2196" s="43"/>
      <c r="AX2196" s="43"/>
      <c r="AY2196" s="43"/>
      <c r="AZ2196" s="43"/>
      <c r="BA2196" s="43"/>
      <c r="BB2196" s="43"/>
      <c r="BC2196" s="43"/>
      <c r="BD2196" s="43"/>
      <c r="BE2196" s="43"/>
      <c r="BF2196" s="43"/>
      <c r="BG2196" s="43"/>
      <c r="BH2196" s="43"/>
      <c r="BI2196" s="43"/>
      <c r="BJ2196" s="43"/>
      <c r="BK2196" s="43"/>
      <c r="BL2196" s="43"/>
      <c r="BM2196" s="43"/>
      <c r="BN2196" s="43"/>
      <c r="BO2196" s="43"/>
      <c r="BP2196" s="43"/>
      <c r="BQ2196" s="43"/>
      <c r="BR2196" s="43"/>
      <c r="BS2196" s="43"/>
      <c r="BT2196" s="43"/>
      <c r="BU2196" s="43"/>
      <c r="BV2196" s="43"/>
      <c r="BW2196" s="43"/>
      <c r="BX2196" s="43"/>
      <c r="BY2196" s="43"/>
      <c r="BZ2196" s="43"/>
      <c r="CA2196" s="43"/>
      <c r="CB2196" s="43"/>
      <c r="CC2196" s="43"/>
      <c r="CD2196" s="43"/>
      <c r="CE2196" s="43"/>
      <c r="CF2196" s="43"/>
      <c r="CG2196" s="43"/>
    </row>
    <row r="2197" spans="10:85" x14ac:dyDescent="0.2"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43"/>
      <c r="AI2197" s="43"/>
      <c r="AJ2197" s="43"/>
      <c r="AK2197" s="43"/>
      <c r="AL2197" s="43"/>
      <c r="AM2197" s="43"/>
      <c r="AN2197" s="43"/>
      <c r="AO2197" s="43"/>
      <c r="AP2197" s="43"/>
      <c r="AQ2197" s="43"/>
      <c r="AR2197" s="43"/>
      <c r="AS2197" s="43"/>
      <c r="AT2197" s="43"/>
      <c r="AU2197" s="43"/>
      <c r="AV2197" s="43"/>
      <c r="AW2197" s="43"/>
      <c r="AX2197" s="43"/>
      <c r="AY2197" s="43"/>
      <c r="AZ2197" s="43"/>
      <c r="BA2197" s="43"/>
      <c r="BB2197" s="43"/>
      <c r="BC2197" s="43"/>
      <c r="BD2197" s="43"/>
      <c r="BE2197" s="43"/>
      <c r="BF2197" s="43"/>
      <c r="BG2197" s="43"/>
      <c r="BH2197" s="43"/>
      <c r="BI2197" s="43"/>
      <c r="BJ2197" s="43"/>
      <c r="BK2197" s="43"/>
      <c r="BL2197" s="43"/>
      <c r="BM2197" s="43"/>
      <c r="BN2197" s="43"/>
      <c r="BO2197" s="43"/>
      <c r="BP2197" s="43"/>
      <c r="BQ2197" s="43"/>
      <c r="BR2197" s="43"/>
      <c r="BS2197" s="43"/>
      <c r="BT2197" s="43"/>
      <c r="BU2197" s="43"/>
      <c r="BV2197" s="43"/>
      <c r="BW2197" s="43"/>
      <c r="BX2197" s="43"/>
      <c r="BY2197" s="43"/>
      <c r="BZ2197" s="43"/>
      <c r="CA2197" s="43"/>
      <c r="CB2197" s="43"/>
      <c r="CC2197" s="43"/>
      <c r="CD2197" s="43"/>
      <c r="CE2197" s="43"/>
      <c r="CF2197" s="43"/>
      <c r="CG2197" s="43"/>
    </row>
    <row r="2198" spans="10:85" x14ac:dyDescent="0.2"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43"/>
      <c r="AI2198" s="43"/>
      <c r="AJ2198" s="43"/>
      <c r="AK2198" s="43"/>
      <c r="AL2198" s="43"/>
      <c r="AM2198" s="43"/>
      <c r="AN2198" s="43"/>
      <c r="AO2198" s="43"/>
      <c r="AP2198" s="43"/>
      <c r="AQ2198" s="43"/>
      <c r="AR2198" s="43"/>
      <c r="AS2198" s="43"/>
      <c r="AT2198" s="43"/>
      <c r="AU2198" s="43"/>
      <c r="AV2198" s="43"/>
      <c r="AW2198" s="43"/>
      <c r="AX2198" s="43"/>
      <c r="AY2198" s="43"/>
      <c r="AZ2198" s="43"/>
      <c r="BA2198" s="43"/>
      <c r="BB2198" s="43"/>
      <c r="BC2198" s="43"/>
      <c r="BD2198" s="43"/>
      <c r="BE2198" s="43"/>
      <c r="BF2198" s="43"/>
      <c r="BG2198" s="43"/>
      <c r="BH2198" s="43"/>
      <c r="BI2198" s="43"/>
      <c r="BJ2198" s="43"/>
      <c r="BK2198" s="43"/>
      <c r="BL2198" s="43"/>
      <c r="BM2198" s="43"/>
      <c r="BN2198" s="43"/>
      <c r="BO2198" s="43"/>
      <c r="BP2198" s="43"/>
      <c r="BQ2198" s="43"/>
      <c r="BR2198" s="43"/>
      <c r="BS2198" s="43"/>
      <c r="BT2198" s="43"/>
      <c r="BU2198" s="43"/>
      <c r="BV2198" s="43"/>
      <c r="BW2198" s="43"/>
      <c r="BX2198" s="43"/>
      <c r="BY2198" s="43"/>
      <c r="BZ2198" s="43"/>
      <c r="CA2198" s="43"/>
      <c r="CB2198" s="43"/>
      <c r="CC2198" s="43"/>
      <c r="CD2198" s="43"/>
      <c r="CE2198" s="43"/>
      <c r="CF2198" s="43"/>
      <c r="CG2198" s="43"/>
    </row>
    <row r="2199" spans="10:85" x14ac:dyDescent="0.2"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43"/>
      <c r="AI2199" s="43"/>
      <c r="AJ2199" s="43"/>
      <c r="AK2199" s="43"/>
      <c r="AL2199" s="43"/>
      <c r="AM2199" s="43"/>
      <c r="AN2199" s="43"/>
      <c r="AO2199" s="43"/>
      <c r="AP2199" s="43"/>
      <c r="AQ2199" s="43"/>
      <c r="AR2199" s="43"/>
      <c r="AS2199" s="43"/>
      <c r="AT2199" s="43"/>
      <c r="AU2199" s="43"/>
      <c r="AV2199" s="43"/>
      <c r="AW2199" s="43"/>
      <c r="AX2199" s="43"/>
      <c r="AY2199" s="43"/>
      <c r="AZ2199" s="43"/>
      <c r="BA2199" s="43"/>
      <c r="BB2199" s="43"/>
      <c r="BC2199" s="43"/>
      <c r="BD2199" s="43"/>
      <c r="BE2199" s="43"/>
      <c r="BF2199" s="43"/>
      <c r="BG2199" s="43"/>
      <c r="BH2199" s="43"/>
      <c r="BI2199" s="43"/>
      <c r="BJ2199" s="43"/>
      <c r="BK2199" s="43"/>
      <c r="BL2199" s="43"/>
      <c r="BM2199" s="43"/>
      <c r="BN2199" s="43"/>
      <c r="BO2199" s="43"/>
      <c r="BP2199" s="43"/>
      <c r="BQ2199" s="43"/>
      <c r="BR2199" s="43"/>
      <c r="BS2199" s="43"/>
      <c r="BT2199" s="43"/>
      <c r="BU2199" s="43"/>
      <c r="BV2199" s="43"/>
      <c r="BW2199" s="43"/>
      <c r="BX2199" s="43"/>
      <c r="BY2199" s="43"/>
      <c r="BZ2199" s="43"/>
      <c r="CA2199" s="43"/>
      <c r="CB2199" s="43"/>
      <c r="CC2199" s="43"/>
      <c r="CD2199" s="43"/>
      <c r="CE2199" s="43"/>
      <c r="CF2199" s="43"/>
      <c r="CG2199" s="43"/>
    </row>
    <row r="2200" spans="10:85" x14ac:dyDescent="0.2"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43"/>
      <c r="AI2200" s="43"/>
      <c r="AJ2200" s="43"/>
      <c r="AK2200" s="43"/>
      <c r="AL2200" s="43"/>
      <c r="AM2200" s="43"/>
      <c r="AN2200" s="43"/>
      <c r="AO2200" s="43"/>
      <c r="AP2200" s="43"/>
      <c r="AQ2200" s="43"/>
      <c r="AR2200" s="43"/>
      <c r="AS2200" s="43"/>
      <c r="AT2200" s="43"/>
      <c r="AU2200" s="43"/>
      <c r="AV2200" s="43"/>
      <c r="AW2200" s="43"/>
      <c r="AX2200" s="43"/>
      <c r="AY2200" s="43"/>
      <c r="AZ2200" s="43"/>
      <c r="BA2200" s="43"/>
      <c r="BB2200" s="43"/>
      <c r="BC2200" s="43"/>
      <c r="BD2200" s="43"/>
      <c r="BE2200" s="43"/>
      <c r="BF2200" s="43"/>
      <c r="BG2200" s="43"/>
      <c r="BH2200" s="43"/>
      <c r="BI2200" s="43"/>
      <c r="BJ2200" s="43"/>
      <c r="BK2200" s="43"/>
      <c r="BL2200" s="43"/>
      <c r="BM2200" s="43"/>
      <c r="BN2200" s="43"/>
      <c r="BO2200" s="43"/>
      <c r="BP2200" s="43"/>
      <c r="BQ2200" s="43"/>
      <c r="BR2200" s="43"/>
      <c r="BS2200" s="43"/>
      <c r="BT2200" s="43"/>
      <c r="BU2200" s="43"/>
      <c r="BV2200" s="43"/>
      <c r="BW2200" s="43"/>
      <c r="BX2200" s="43"/>
      <c r="BY2200" s="43"/>
      <c r="BZ2200" s="43"/>
      <c r="CA2200" s="43"/>
      <c r="CB2200" s="43"/>
      <c r="CC2200" s="43"/>
      <c r="CD2200" s="43"/>
      <c r="CE2200" s="43"/>
      <c r="CF2200" s="43"/>
      <c r="CG2200" s="43"/>
    </row>
    <row r="2201" spans="10:85" x14ac:dyDescent="0.2"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43"/>
      <c r="AI2201" s="43"/>
      <c r="AJ2201" s="43"/>
      <c r="AK2201" s="43"/>
      <c r="AL2201" s="43"/>
      <c r="AM2201" s="43"/>
      <c r="AN2201" s="43"/>
      <c r="AO2201" s="43"/>
      <c r="AP2201" s="43"/>
      <c r="AQ2201" s="43"/>
      <c r="AR2201" s="43"/>
      <c r="AS2201" s="43"/>
      <c r="AT2201" s="43"/>
      <c r="AU2201" s="43"/>
      <c r="AV2201" s="43"/>
      <c r="AW2201" s="43"/>
      <c r="AX2201" s="43"/>
      <c r="AY2201" s="43"/>
      <c r="AZ2201" s="43"/>
      <c r="BA2201" s="43"/>
      <c r="BB2201" s="43"/>
      <c r="BC2201" s="43"/>
      <c r="BD2201" s="43"/>
      <c r="BE2201" s="43"/>
      <c r="BF2201" s="43"/>
      <c r="BG2201" s="43"/>
      <c r="BH2201" s="43"/>
      <c r="BI2201" s="43"/>
      <c r="BJ2201" s="43"/>
      <c r="BK2201" s="43"/>
      <c r="BL2201" s="43"/>
      <c r="BM2201" s="43"/>
      <c r="BN2201" s="43"/>
      <c r="BO2201" s="43"/>
      <c r="BP2201" s="43"/>
      <c r="BQ2201" s="43"/>
      <c r="BR2201" s="43"/>
      <c r="BS2201" s="43"/>
      <c r="BT2201" s="43"/>
      <c r="BU2201" s="43"/>
      <c r="BV2201" s="43"/>
      <c r="BW2201" s="43"/>
      <c r="BX2201" s="43"/>
      <c r="BY2201" s="43"/>
      <c r="BZ2201" s="43"/>
      <c r="CA2201" s="43"/>
      <c r="CB2201" s="43"/>
      <c r="CC2201" s="43"/>
      <c r="CD2201" s="43"/>
      <c r="CE2201" s="43"/>
      <c r="CF2201" s="43"/>
      <c r="CG2201" s="43"/>
    </row>
    <row r="2202" spans="10:85" x14ac:dyDescent="0.2"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43"/>
      <c r="AI2202" s="43"/>
      <c r="AJ2202" s="43"/>
      <c r="AK2202" s="43"/>
      <c r="AL2202" s="43"/>
      <c r="AM2202" s="43"/>
      <c r="AN2202" s="43"/>
      <c r="AO2202" s="43"/>
      <c r="AP2202" s="43"/>
      <c r="AQ2202" s="43"/>
      <c r="AR2202" s="43"/>
      <c r="AS2202" s="43"/>
      <c r="AT2202" s="43"/>
      <c r="AU2202" s="43"/>
      <c r="AV2202" s="43"/>
      <c r="AW2202" s="43"/>
      <c r="AX2202" s="43"/>
      <c r="AY2202" s="43"/>
      <c r="AZ2202" s="43"/>
      <c r="BA2202" s="43"/>
      <c r="BB2202" s="43"/>
      <c r="BC2202" s="43"/>
      <c r="BD2202" s="43"/>
      <c r="BE2202" s="43"/>
      <c r="BF2202" s="43"/>
      <c r="BG2202" s="43"/>
      <c r="BH2202" s="43"/>
      <c r="BI2202" s="43"/>
      <c r="BJ2202" s="43"/>
      <c r="BK2202" s="43"/>
      <c r="BL2202" s="43"/>
      <c r="BM2202" s="43"/>
      <c r="BN2202" s="43"/>
      <c r="BO2202" s="43"/>
      <c r="BP2202" s="43"/>
      <c r="BQ2202" s="43"/>
      <c r="BR2202" s="43"/>
      <c r="BS2202" s="43"/>
      <c r="BT2202" s="43"/>
      <c r="BU2202" s="43"/>
      <c r="BV2202" s="43"/>
      <c r="BW2202" s="43"/>
      <c r="BX2202" s="43"/>
      <c r="BY2202" s="43"/>
      <c r="BZ2202" s="43"/>
      <c r="CA2202" s="43"/>
      <c r="CB2202" s="43"/>
      <c r="CC2202" s="43"/>
      <c r="CD2202" s="43"/>
      <c r="CE2202" s="43"/>
      <c r="CF2202" s="43"/>
      <c r="CG2202" s="43"/>
    </row>
    <row r="2203" spans="10:85" x14ac:dyDescent="0.2"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43"/>
      <c r="AI2203" s="43"/>
      <c r="AJ2203" s="43"/>
      <c r="AK2203" s="43"/>
      <c r="AL2203" s="43"/>
      <c r="AM2203" s="43"/>
      <c r="AN2203" s="43"/>
      <c r="AO2203" s="43"/>
      <c r="AP2203" s="43"/>
      <c r="AQ2203" s="43"/>
      <c r="AR2203" s="43"/>
      <c r="AS2203" s="43"/>
      <c r="AT2203" s="43"/>
      <c r="AU2203" s="43"/>
      <c r="AV2203" s="43"/>
      <c r="AW2203" s="43"/>
      <c r="AX2203" s="43"/>
      <c r="AY2203" s="43"/>
      <c r="AZ2203" s="43"/>
      <c r="BA2203" s="43"/>
      <c r="BB2203" s="43"/>
      <c r="BC2203" s="43"/>
      <c r="BD2203" s="43"/>
      <c r="BE2203" s="43"/>
      <c r="BF2203" s="43"/>
      <c r="BG2203" s="43"/>
      <c r="BH2203" s="43"/>
      <c r="BI2203" s="43"/>
      <c r="BJ2203" s="43"/>
      <c r="BK2203" s="43"/>
      <c r="BL2203" s="43"/>
      <c r="BM2203" s="43"/>
      <c r="BN2203" s="43"/>
      <c r="BO2203" s="43"/>
      <c r="BP2203" s="43"/>
      <c r="BQ2203" s="43"/>
      <c r="BR2203" s="43"/>
      <c r="BS2203" s="43"/>
      <c r="BT2203" s="43"/>
      <c r="BU2203" s="43"/>
      <c r="BV2203" s="43"/>
      <c r="BW2203" s="43"/>
      <c r="BX2203" s="43"/>
      <c r="BY2203" s="43"/>
      <c r="BZ2203" s="43"/>
      <c r="CA2203" s="43"/>
      <c r="CB2203" s="43"/>
      <c r="CC2203" s="43"/>
      <c r="CD2203" s="43"/>
      <c r="CE2203" s="43"/>
      <c r="CF2203" s="43"/>
      <c r="CG2203" s="43"/>
    </row>
    <row r="2204" spans="10:85" x14ac:dyDescent="0.2"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43"/>
      <c r="AI2204" s="43"/>
      <c r="AJ2204" s="43"/>
      <c r="AK2204" s="43"/>
      <c r="AL2204" s="43"/>
      <c r="AM2204" s="43"/>
      <c r="AN2204" s="43"/>
      <c r="AO2204" s="43"/>
      <c r="AP2204" s="43"/>
      <c r="AQ2204" s="43"/>
      <c r="AR2204" s="43"/>
      <c r="AS2204" s="43"/>
      <c r="AT2204" s="43"/>
      <c r="AU2204" s="43"/>
      <c r="AV2204" s="43"/>
      <c r="AW2204" s="43"/>
      <c r="AX2204" s="43"/>
      <c r="AY2204" s="43"/>
      <c r="AZ2204" s="43"/>
      <c r="BA2204" s="43"/>
      <c r="BB2204" s="43"/>
      <c r="BC2204" s="43"/>
      <c r="BD2204" s="43"/>
      <c r="BE2204" s="43"/>
      <c r="BF2204" s="43"/>
      <c r="BG2204" s="43"/>
      <c r="BH2204" s="43"/>
      <c r="BI2204" s="43"/>
      <c r="BJ2204" s="43"/>
      <c r="BK2204" s="43"/>
      <c r="BL2204" s="43"/>
      <c r="BM2204" s="43"/>
      <c r="BN2204" s="43"/>
      <c r="BO2204" s="43"/>
      <c r="BP2204" s="43"/>
      <c r="BQ2204" s="43"/>
      <c r="BR2204" s="43"/>
      <c r="BS2204" s="43"/>
      <c r="BT2204" s="43"/>
      <c r="BU2204" s="43"/>
      <c r="BV2204" s="43"/>
      <c r="BW2204" s="43"/>
      <c r="BX2204" s="43"/>
      <c r="BY2204" s="43"/>
      <c r="BZ2204" s="43"/>
      <c r="CA2204" s="43"/>
      <c r="CB2204" s="43"/>
      <c r="CC2204" s="43"/>
      <c r="CD2204" s="43"/>
      <c r="CE2204" s="43"/>
      <c r="CF2204" s="43"/>
      <c r="CG2204" s="43"/>
    </row>
    <row r="2205" spans="10:85" x14ac:dyDescent="0.2"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43"/>
      <c r="AI2205" s="43"/>
      <c r="AJ2205" s="43"/>
      <c r="AK2205" s="43"/>
      <c r="AL2205" s="43"/>
      <c r="AM2205" s="43"/>
      <c r="AN2205" s="43"/>
      <c r="AO2205" s="43"/>
      <c r="AP2205" s="43"/>
      <c r="AQ2205" s="43"/>
      <c r="AR2205" s="43"/>
      <c r="AS2205" s="43"/>
      <c r="AT2205" s="43"/>
      <c r="AU2205" s="43"/>
      <c r="AV2205" s="43"/>
      <c r="AW2205" s="43"/>
      <c r="AX2205" s="43"/>
      <c r="AY2205" s="43"/>
      <c r="AZ2205" s="43"/>
      <c r="BA2205" s="43"/>
      <c r="BB2205" s="43"/>
      <c r="BC2205" s="43"/>
      <c r="BD2205" s="43"/>
      <c r="BE2205" s="43"/>
      <c r="BF2205" s="43"/>
      <c r="BG2205" s="43"/>
      <c r="BH2205" s="43"/>
      <c r="BI2205" s="43"/>
      <c r="BJ2205" s="43"/>
      <c r="BK2205" s="43"/>
      <c r="BL2205" s="43"/>
      <c r="BM2205" s="43"/>
      <c r="BN2205" s="43"/>
      <c r="BO2205" s="43"/>
      <c r="BP2205" s="43"/>
      <c r="BQ2205" s="43"/>
      <c r="BR2205" s="43"/>
      <c r="BS2205" s="43"/>
      <c r="BT2205" s="43"/>
      <c r="BU2205" s="43"/>
      <c r="BV2205" s="43"/>
      <c r="BW2205" s="43"/>
      <c r="BX2205" s="43"/>
      <c r="BY2205" s="43"/>
      <c r="BZ2205" s="43"/>
      <c r="CA2205" s="43"/>
      <c r="CB2205" s="43"/>
      <c r="CC2205" s="43"/>
      <c r="CD2205" s="43"/>
      <c r="CE2205" s="43"/>
      <c r="CF2205" s="43"/>
      <c r="CG2205" s="43"/>
    </row>
    <row r="2206" spans="10:85" x14ac:dyDescent="0.2"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43"/>
      <c r="AI2206" s="43"/>
      <c r="AJ2206" s="43"/>
      <c r="AK2206" s="43"/>
      <c r="AL2206" s="43"/>
      <c r="AM2206" s="43"/>
      <c r="AN2206" s="43"/>
      <c r="AO2206" s="43"/>
      <c r="AP2206" s="43"/>
      <c r="AQ2206" s="43"/>
      <c r="AR2206" s="43"/>
      <c r="AS2206" s="43"/>
      <c r="AT2206" s="43"/>
      <c r="AU2206" s="43"/>
      <c r="AV2206" s="43"/>
      <c r="AW2206" s="43"/>
      <c r="AX2206" s="43"/>
      <c r="AY2206" s="43"/>
      <c r="AZ2206" s="43"/>
      <c r="BA2206" s="43"/>
      <c r="BB2206" s="43"/>
      <c r="BC2206" s="43"/>
      <c r="BD2206" s="43"/>
      <c r="BE2206" s="43"/>
      <c r="BF2206" s="43"/>
      <c r="BG2206" s="43"/>
      <c r="BH2206" s="43"/>
      <c r="BI2206" s="43"/>
      <c r="BJ2206" s="43"/>
      <c r="BK2206" s="43"/>
      <c r="BL2206" s="43"/>
      <c r="BM2206" s="43"/>
      <c r="BN2206" s="43"/>
      <c r="BO2206" s="43"/>
      <c r="BP2206" s="43"/>
      <c r="BQ2206" s="43"/>
      <c r="BR2206" s="43"/>
      <c r="BS2206" s="43"/>
      <c r="BT2206" s="43"/>
      <c r="BU2206" s="43"/>
      <c r="BV2206" s="43"/>
      <c r="BW2206" s="43"/>
      <c r="BX2206" s="43"/>
      <c r="BY2206" s="43"/>
      <c r="BZ2206" s="43"/>
      <c r="CA2206" s="43"/>
      <c r="CB2206" s="43"/>
      <c r="CC2206" s="43"/>
      <c r="CD2206" s="43"/>
      <c r="CE2206" s="43"/>
      <c r="CF2206" s="43"/>
      <c r="CG2206" s="43"/>
    </row>
    <row r="2207" spans="10:85" x14ac:dyDescent="0.2"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43"/>
      <c r="AI2207" s="43"/>
      <c r="AJ2207" s="43"/>
      <c r="AK2207" s="43"/>
      <c r="AL2207" s="43"/>
      <c r="AM2207" s="43"/>
      <c r="AN2207" s="43"/>
      <c r="AO2207" s="43"/>
      <c r="AP2207" s="43"/>
      <c r="AQ2207" s="43"/>
      <c r="AR2207" s="43"/>
      <c r="AS2207" s="43"/>
      <c r="AT2207" s="43"/>
      <c r="AU2207" s="43"/>
      <c r="AV2207" s="43"/>
      <c r="AW2207" s="43"/>
      <c r="AX2207" s="43"/>
      <c r="AY2207" s="43"/>
      <c r="AZ2207" s="43"/>
      <c r="BA2207" s="43"/>
      <c r="BB2207" s="43"/>
      <c r="BC2207" s="43"/>
      <c r="BD2207" s="43"/>
      <c r="BE2207" s="43"/>
      <c r="BF2207" s="43"/>
      <c r="BG2207" s="43"/>
      <c r="BH2207" s="43"/>
      <c r="BI2207" s="43"/>
      <c r="BJ2207" s="43"/>
      <c r="BK2207" s="43"/>
      <c r="BL2207" s="43"/>
      <c r="BM2207" s="43"/>
      <c r="BN2207" s="43"/>
      <c r="BO2207" s="43"/>
      <c r="BP2207" s="43"/>
      <c r="BQ2207" s="43"/>
      <c r="BR2207" s="43"/>
      <c r="BS2207" s="43"/>
      <c r="BT2207" s="43"/>
      <c r="BU2207" s="43"/>
      <c r="BV2207" s="43"/>
      <c r="BW2207" s="43"/>
      <c r="BX2207" s="43"/>
      <c r="BY2207" s="43"/>
      <c r="BZ2207" s="43"/>
      <c r="CA2207" s="43"/>
      <c r="CB2207" s="43"/>
      <c r="CC2207" s="43"/>
      <c r="CD2207" s="43"/>
      <c r="CE2207" s="43"/>
      <c r="CF2207" s="43"/>
      <c r="CG2207" s="43"/>
    </row>
    <row r="2208" spans="10:85" x14ac:dyDescent="0.2"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  <c r="AL2208" s="43"/>
      <c r="AM2208" s="43"/>
      <c r="AN2208" s="43"/>
      <c r="AO2208" s="43"/>
      <c r="AP2208" s="43"/>
      <c r="AQ2208" s="43"/>
      <c r="AR2208" s="43"/>
      <c r="AS2208" s="43"/>
      <c r="AT2208" s="43"/>
      <c r="AU2208" s="43"/>
      <c r="AV2208" s="43"/>
      <c r="AW2208" s="43"/>
      <c r="AX2208" s="43"/>
      <c r="AY2208" s="43"/>
      <c r="AZ2208" s="43"/>
      <c r="BA2208" s="43"/>
      <c r="BB2208" s="43"/>
      <c r="BC2208" s="43"/>
      <c r="BD2208" s="43"/>
      <c r="BE2208" s="43"/>
      <c r="BF2208" s="43"/>
      <c r="BG2208" s="43"/>
      <c r="BH2208" s="43"/>
      <c r="BI2208" s="43"/>
      <c r="BJ2208" s="43"/>
      <c r="BK2208" s="43"/>
      <c r="BL2208" s="43"/>
      <c r="BM2208" s="43"/>
      <c r="BN2208" s="43"/>
      <c r="BO2208" s="43"/>
      <c r="BP2208" s="43"/>
      <c r="BQ2208" s="43"/>
      <c r="BR2208" s="43"/>
      <c r="BS2208" s="43"/>
      <c r="BT2208" s="43"/>
      <c r="BU2208" s="43"/>
      <c r="BV2208" s="43"/>
      <c r="BW2208" s="43"/>
      <c r="BX2208" s="43"/>
      <c r="BY2208" s="43"/>
      <c r="BZ2208" s="43"/>
      <c r="CA2208" s="43"/>
      <c r="CB2208" s="43"/>
      <c r="CC2208" s="43"/>
      <c r="CD2208" s="43"/>
      <c r="CE2208" s="43"/>
      <c r="CF2208" s="43"/>
      <c r="CG2208" s="43"/>
    </row>
    <row r="2209" spans="10:85" x14ac:dyDescent="0.2"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43"/>
      <c r="AI2209" s="43"/>
      <c r="AJ2209" s="43"/>
      <c r="AK2209" s="43"/>
      <c r="AL2209" s="43"/>
      <c r="AM2209" s="43"/>
      <c r="AN2209" s="43"/>
      <c r="AO2209" s="43"/>
      <c r="AP2209" s="43"/>
      <c r="AQ2209" s="43"/>
      <c r="AR2209" s="43"/>
      <c r="AS2209" s="43"/>
      <c r="AT2209" s="43"/>
      <c r="AU2209" s="43"/>
      <c r="AV2209" s="43"/>
      <c r="AW2209" s="43"/>
      <c r="AX2209" s="43"/>
      <c r="AY2209" s="43"/>
      <c r="AZ2209" s="43"/>
      <c r="BA2209" s="43"/>
      <c r="BB2209" s="43"/>
      <c r="BC2209" s="43"/>
      <c r="BD2209" s="43"/>
      <c r="BE2209" s="43"/>
      <c r="BF2209" s="43"/>
      <c r="BG2209" s="43"/>
      <c r="BH2209" s="43"/>
      <c r="BI2209" s="43"/>
      <c r="BJ2209" s="43"/>
      <c r="BK2209" s="43"/>
      <c r="BL2209" s="43"/>
      <c r="BM2209" s="43"/>
      <c r="BN2209" s="43"/>
      <c r="BO2209" s="43"/>
      <c r="BP2209" s="43"/>
      <c r="BQ2209" s="43"/>
      <c r="BR2209" s="43"/>
      <c r="BS2209" s="43"/>
      <c r="BT2209" s="43"/>
      <c r="BU2209" s="43"/>
      <c r="BV2209" s="43"/>
      <c r="BW2209" s="43"/>
      <c r="BX2209" s="43"/>
      <c r="BY2209" s="43"/>
      <c r="BZ2209" s="43"/>
      <c r="CA2209" s="43"/>
      <c r="CB2209" s="43"/>
      <c r="CC2209" s="43"/>
      <c r="CD2209" s="43"/>
      <c r="CE2209" s="43"/>
      <c r="CF2209" s="43"/>
      <c r="CG2209" s="43"/>
    </row>
    <row r="2210" spans="10:85" x14ac:dyDescent="0.2"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43"/>
      <c r="AI2210" s="43"/>
      <c r="AJ2210" s="43"/>
      <c r="AK2210" s="43"/>
      <c r="AL2210" s="43"/>
      <c r="AM2210" s="43"/>
      <c r="AN2210" s="43"/>
      <c r="AO2210" s="43"/>
      <c r="AP2210" s="43"/>
      <c r="AQ2210" s="43"/>
      <c r="AR2210" s="43"/>
      <c r="AS2210" s="43"/>
      <c r="AT2210" s="43"/>
      <c r="AU2210" s="43"/>
      <c r="AV2210" s="43"/>
      <c r="AW2210" s="43"/>
      <c r="AX2210" s="43"/>
      <c r="AY2210" s="43"/>
      <c r="AZ2210" s="43"/>
      <c r="BA2210" s="43"/>
      <c r="BB2210" s="43"/>
      <c r="BC2210" s="43"/>
      <c r="BD2210" s="43"/>
      <c r="BE2210" s="43"/>
      <c r="BF2210" s="43"/>
      <c r="BG2210" s="43"/>
      <c r="BH2210" s="43"/>
      <c r="BI2210" s="43"/>
      <c r="BJ2210" s="43"/>
      <c r="BK2210" s="43"/>
      <c r="BL2210" s="43"/>
      <c r="BM2210" s="43"/>
      <c r="BN2210" s="43"/>
      <c r="BO2210" s="43"/>
      <c r="BP2210" s="43"/>
      <c r="BQ2210" s="43"/>
      <c r="BR2210" s="43"/>
      <c r="BS2210" s="43"/>
      <c r="BT2210" s="43"/>
      <c r="BU2210" s="43"/>
      <c r="BV2210" s="43"/>
      <c r="BW2210" s="43"/>
      <c r="BX2210" s="43"/>
      <c r="BY2210" s="43"/>
      <c r="BZ2210" s="43"/>
      <c r="CA2210" s="43"/>
      <c r="CB2210" s="43"/>
      <c r="CC2210" s="43"/>
      <c r="CD2210" s="43"/>
      <c r="CE2210" s="43"/>
      <c r="CF2210" s="43"/>
      <c r="CG2210" s="43"/>
    </row>
    <row r="2211" spans="10:85" x14ac:dyDescent="0.2"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43"/>
      <c r="AI2211" s="43"/>
      <c r="AJ2211" s="43"/>
      <c r="AK2211" s="43"/>
      <c r="AL2211" s="43"/>
      <c r="AM2211" s="43"/>
      <c r="AN2211" s="43"/>
      <c r="AO2211" s="43"/>
      <c r="AP2211" s="43"/>
      <c r="AQ2211" s="43"/>
      <c r="AR2211" s="43"/>
      <c r="AS2211" s="43"/>
      <c r="AT2211" s="43"/>
      <c r="AU2211" s="43"/>
      <c r="AV2211" s="43"/>
      <c r="AW2211" s="43"/>
      <c r="AX2211" s="43"/>
      <c r="AY2211" s="43"/>
      <c r="AZ2211" s="43"/>
      <c r="BA2211" s="43"/>
      <c r="BB2211" s="43"/>
      <c r="BC2211" s="43"/>
      <c r="BD2211" s="43"/>
      <c r="BE2211" s="43"/>
      <c r="BF2211" s="43"/>
      <c r="BG2211" s="43"/>
      <c r="BH2211" s="43"/>
      <c r="BI2211" s="43"/>
      <c r="BJ2211" s="43"/>
      <c r="BK2211" s="43"/>
      <c r="BL2211" s="43"/>
      <c r="BM2211" s="43"/>
      <c r="BN2211" s="43"/>
      <c r="BO2211" s="43"/>
      <c r="BP2211" s="43"/>
      <c r="BQ2211" s="43"/>
      <c r="BR2211" s="43"/>
      <c r="BS2211" s="43"/>
      <c r="BT2211" s="43"/>
      <c r="BU2211" s="43"/>
      <c r="BV2211" s="43"/>
      <c r="BW2211" s="43"/>
      <c r="BX2211" s="43"/>
      <c r="BY2211" s="43"/>
      <c r="BZ2211" s="43"/>
      <c r="CA2211" s="43"/>
      <c r="CB2211" s="43"/>
      <c r="CC2211" s="43"/>
      <c r="CD2211" s="43"/>
      <c r="CE2211" s="43"/>
      <c r="CF2211" s="43"/>
      <c r="CG2211" s="43"/>
    </row>
    <row r="2212" spans="10:85" x14ac:dyDescent="0.2"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43"/>
      <c r="AI2212" s="43"/>
      <c r="AJ2212" s="43"/>
      <c r="AK2212" s="43"/>
      <c r="AL2212" s="43"/>
      <c r="AM2212" s="43"/>
      <c r="AN2212" s="43"/>
      <c r="AO2212" s="43"/>
      <c r="AP2212" s="43"/>
      <c r="AQ2212" s="43"/>
      <c r="AR2212" s="43"/>
      <c r="AS2212" s="43"/>
      <c r="AT2212" s="43"/>
      <c r="AU2212" s="43"/>
      <c r="AV2212" s="43"/>
      <c r="AW2212" s="43"/>
      <c r="AX2212" s="43"/>
      <c r="AY2212" s="43"/>
      <c r="AZ2212" s="43"/>
      <c r="BA2212" s="43"/>
      <c r="BB2212" s="43"/>
      <c r="BC2212" s="43"/>
      <c r="BD2212" s="43"/>
      <c r="BE2212" s="43"/>
      <c r="BF2212" s="43"/>
      <c r="BG2212" s="43"/>
      <c r="BH2212" s="43"/>
      <c r="BI2212" s="43"/>
      <c r="BJ2212" s="43"/>
      <c r="BK2212" s="43"/>
      <c r="BL2212" s="43"/>
      <c r="BM2212" s="43"/>
      <c r="BN2212" s="43"/>
      <c r="BO2212" s="43"/>
      <c r="BP2212" s="43"/>
      <c r="BQ2212" s="43"/>
      <c r="BR2212" s="43"/>
      <c r="BS2212" s="43"/>
      <c r="BT2212" s="43"/>
      <c r="BU2212" s="43"/>
      <c r="BV2212" s="43"/>
      <c r="BW2212" s="43"/>
      <c r="BX2212" s="43"/>
      <c r="BY2212" s="43"/>
      <c r="BZ2212" s="43"/>
      <c r="CA2212" s="43"/>
      <c r="CB2212" s="43"/>
      <c r="CC2212" s="43"/>
      <c r="CD2212" s="43"/>
      <c r="CE2212" s="43"/>
      <c r="CF2212" s="43"/>
      <c r="CG2212" s="43"/>
    </row>
    <row r="2213" spans="10:85" x14ac:dyDescent="0.2"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43"/>
      <c r="AI2213" s="43"/>
      <c r="AJ2213" s="43"/>
      <c r="AK2213" s="43"/>
      <c r="AL2213" s="43"/>
      <c r="AM2213" s="43"/>
      <c r="AN2213" s="43"/>
      <c r="AO2213" s="43"/>
      <c r="AP2213" s="43"/>
      <c r="AQ2213" s="43"/>
      <c r="AR2213" s="43"/>
      <c r="AS2213" s="43"/>
      <c r="AT2213" s="43"/>
      <c r="AU2213" s="43"/>
      <c r="AV2213" s="43"/>
      <c r="AW2213" s="43"/>
      <c r="AX2213" s="43"/>
      <c r="AY2213" s="43"/>
      <c r="AZ2213" s="43"/>
      <c r="BA2213" s="43"/>
      <c r="BB2213" s="43"/>
      <c r="BC2213" s="43"/>
      <c r="BD2213" s="43"/>
      <c r="BE2213" s="43"/>
      <c r="BF2213" s="43"/>
      <c r="BG2213" s="43"/>
      <c r="BH2213" s="43"/>
      <c r="BI2213" s="43"/>
      <c r="BJ2213" s="43"/>
      <c r="BK2213" s="43"/>
      <c r="BL2213" s="43"/>
      <c r="BM2213" s="43"/>
      <c r="BN2213" s="43"/>
      <c r="BO2213" s="43"/>
      <c r="BP2213" s="43"/>
      <c r="BQ2213" s="43"/>
      <c r="BR2213" s="43"/>
      <c r="BS2213" s="43"/>
      <c r="BT2213" s="43"/>
      <c r="BU2213" s="43"/>
      <c r="BV2213" s="43"/>
      <c r="BW2213" s="43"/>
      <c r="BX2213" s="43"/>
      <c r="BY2213" s="43"/>
      <c r="BZ2213" s="43"/>
      <c r="CA2213" s="43"/>
      <c r="CB2213" s="43"/>
      <c r="CC2213" s="43"/>
      <c r="CD2213" s="43"/>
      <c r="CE2213" s="43"/>
      <c r="CF2213" s="43"/>
      <c r="CG2213" s="43"/>
    </row>
    <row r="2214" spans="10:85" x14ac:dyDescent="0.2"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43"/>
      <c r="AI2214" s="43"/>
      <c r="AJ2214" s="43"/>
      <c r="AK2214" s="43"/>
      <c r="AL2214" s="43"/>
      <c r="AM2214" s="43"/>
      <c r="AN2214" s="43"/>
      <c r="AO2214" s="43"/>
      <c r="AP2214" s="43"/>
      <c r="AQ2214" s="43"/>
      <c r="AR2214" s="43"/>
      <c r="AS2214" s="43"/>
      <c r="AT2214" s="43"/>
      <c r="AU2214" s="43"/>
      <c r="AV2214" s="43"/>
      <c r="AW2214" s="43"/>
      <c r="AX2214" s="43"/>
      <c r="AY2214" s="43"/>
      <c r="AZ2214" s="43"/>
      <c r="BA2214" s="43"/>
      <c r="BB2214" s="43"/>
      <c r="BC2214" s="43"/>
      <c r="BD2214" s="43"/>
      <c r="BE2214" s="43"/>
      <c r="BF2214" s="43"/>
      <c r="BG2214" s="43"/>
      <c r="BH2214" s="43"/>
      <c r="BI2214" s="43"/>
      <c r="BJ2214" s="43"/>
      <c r="BK2214" s="43"/>
      <c r="BL2214" s="43"/>
      <c r="BM2214" s="43"/>
      <c r="BN2214" s="43"/>
      <c r="BO2214" s="43"/>
      <c r="BP2214" s="43"/>
      <c r="BQ2214" s="43"/>
      <c r="BR2214" s="43"/>
      <c r="BS2214" s="43"/>
      <c r="BT2214" s="43"/>
      <c r="BU2214" s="43"/>
      <c r="BV2214" s="43"/>
      <c r="BW2214" s="43"/>
      <c r="BX2214" s="43"/>
      <c r="BY2214" s="43"/>
      <c r="BZ2214" s="43"/>
      <c r="CA2214" s="43"/>
      <c r="CB2214" s="43"/>
      <c r="CC2214" s="43"/>
      <c r="CD2214" s="43"/>
      <c r="CE2214" s="43"/>
      <c r="CF2214" s="43"/>
      <c r="CG2214" s="43"/>
    </row>
    <row r="2215" spans="10:85" x14ac:dyDescent="0.2"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43"/>
      <c r="AI2215" s="43"/>
      <c r="AJ2215" s="43"/>
      <c r="AK2215" s="43"/>
      <c r="AL2215" s="43"/>
      <c r="AM2215" s="43"/>
      <c r="AN2215" s="43"/>
      <c r="AO2215" s="43"/>
      <c r="AP2215" s="43"/>
      <c r="AQ2215" s="43"/>
      <c r="AR2215" s="43"/>
      <c r="AS2215" s="43"/>
      <c r="AT2215" s="43"/>
      <c r="AU2215" s="43"/>
      <c r="AV2215" s="43"/>
      <c r="AW2215" s="43"/>
      <c r="AX2215" s="43"/>
      <c r="AY2215" s="43"/>
      <c r="AZ2215" s="43"/>
      <c r="BA2215" s="43"/>
      <c r="BB2215" s="43"/>
      <c r="BC2215" s="43"/>
      <c r="BD2215" s="43"/>
      <c r="BE2215" s="43"/>
      <c r="BF2215" s="43"/>
      <c r="BG2215" s="43"/>
      <c r="BH2215" s="43"/>
      <c r="BI2215" s="43"/>
      <c r="BJ2215" s="43"/>
      <c r="BK2215" s="43"/>
      <c r="BL2215" s="43"/>
      <c r="BM2215" s="43"/>
      <c r="BN2215" s="43"/>
      <c r="BO2215" s="43"/>
      <c r="BP2215" s="43"/>
      <c r="BQ2215" s="43"/>
      <c r="BR2215" s="43"/>
      <c r="BS2215" s="43"/>
      <c r="BT2215" s="43"/>
      <c r="BU2215" s="43"/>
      <c r="BV2215" s="43"/>
      <c r="BW2215" s="43"/>
      <c r="BX2215" s="43"/>
      <c r="BY2215" s="43"/>
      <c r="BZ2215" s="43"/>
      <c r="CA2215" s="43"/>
      <c r="CB2215" s="43"/>
      <c r="CC2215" s="43"/>
      <c r="CD2215" s="43"/>
      <c r="CE2215" s="43"/>
      <c r="CF2215" s="43"/>
      <c r="CG2215" s="43"/>
    </row>
    <row r="2216" spans="10:85" x14ac:dyDescent="0.2"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43"/>
      <c r="AI2216" s="43"/>
      <c r="AJ2216" s="43"/>
      <c r="AK2216" s="43"/>
      <c r="AL2216" s="43"/>
      <c r="AM2216" s="43"/>
      <c r="AN2216" s="43"/>
      <c r="AO2216" s="43"/>
      <c r="AP2216" s="43"/>
      <c r="AQ2216" s="43"/>
      <c r="AR2216" s="43"/>
      <c r="AS2216" s="43"/>
      <c r="AT2216" s="43"/>
      <c r="AU2216" s="43"/>
      <c r="AV2216" s="43"/>
      <c r="AW2216" s="43"/>
      <c r="AX2216" s="43"/>
      <c r="AY2216" s="43"/>
      <c r="AZ2216" s="43"/>
      <c r="BA2216" s="43"/>
      <c r="BB2216" s="43"/>
      <c r="BC2216" s="43"/>
      <c r="BD2216" s="43"/>
      <c r="BE2216" s="43"/>
      <c r="BF2216" s="43"/>
      <c r="BG2216" s="43"/>
      <c r="BH2216" s="43"/>
      <c r="BI2216" s="43"/>
      <c r="BJ2216" s="43"/>
      <c r="BK2216" s="43"/>
      <c r="BL2216" s="43"/>
      <c r="BM2216" s="43"/>
      <c r="BN2216" s="43"/>
      <c r="BO2216" s="43"/>
      <c r="BP2216" s="43"/>
      <c r="BQ2216" s="43"/>
      <c r="BR2216" s="43"/>
      <c r="BS2216" s="43"/>
      <c r="BT2216" s="43"/>
      <c r="BU2216" s="43"/>
      <c r="BV2216" s="43"/>
      <c r="BW2216" s="43"/>
      <c r="BX2216" s="43"/>
      <c r="BY2216" s="43"/>
      <c r="BZ2216" s="43"/>
      <c r="CA2216" s="43"/>
      <c r="CB2216" s="43"/>
      <c r="CC2216" s="43"/>
      <c r="CD2216" s="43"/>
      <c r="CE2216" s="43"/>
      <c r="CF2216" s="43"/>
      <c r="CG2216" s="43"/>
    </row>
    <row r="2217" spans="10:85" x14ac:dyDescent="0.2"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43"/>
      <c r="AI2217" s="43"/>
      <c r="AJ2217" s="43"/>
      <c r="AK2217" s="43"/>
      <c r="AL2217" s="43"/>
      <c r="AM2217" s="43"/>
      <c r="AN2217" s="43"/>
      <c r="AO2217" s="43"/>
      <c r="AP2217" s="43"/>
      <c r="AQ2217" s="43"/>
      <c r="AR2217" s="43"/>
      <c r="AS2217" s="43"/>
      <c r="AT2217" s="43"/>
      <c r="AU2217" s="43"/>
      <c r="AV2217" s="43"/>
      <c r="AW2217" s="43"/>
      <c r="AX2217" s="43"/>
      <c r="AY2217" s="43"/>
      <c r="AZ2217" s="43"/>
      <c r="BA2217" s="43"/>
      <c r="BB2217" s="43"/>
      <c r="BC2217" s="43"/>
      <c r="BD2217" s="43"/>
      <c r="BE2217" s="43"/>
      <c r="BF2217" s="43"/>
      <c r="BG2217" s="43"/>
      <c r="BH2217" s="43"/>
      <c r="BI2217" s="43"/>
      <c r="BJ2217" s="43"/>
      <c r="BK2217" s="43"/>
      <c r="BL2217" s="43"/>
      <c r="BM2217" s="43"/>
      <c r="BN2217" s="43"/>
      <c r="BO2217" s="43"/>
      <c r="BP2217" s="43"/>
      <c r="BQ2217" s="43"/>
      <c r="BR2217" s="43"/>
      <c r="BS2217" s="43"/>
      <c r="BT2217" s="43"/>
      <c r="BU2217" s="43"/>
      <c r="BV2217" s="43"/>
      <c r="BW2217" s="43"/>
      <c r="BX2217" s="43"/>
      <c r="BY2217" s="43"/>
      <c r="BZ2217" s="43"/>
      <c r="CA2217" s="43"/>
      <c r="CB2217" s="43"/>
      <c r="CC2217" s="43"/>
      <c r="CD2217" s="43"/>
      <c r="CE2217" s="43"/>
      <c r="CF2217" s="43"/>
      <c r="CG2217" s="43"/>
    </row>
    <row r="2218" spans="10:85" x14ac:dyDescent="0.2"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43"/>
      <c r="AI2218" s="43"/>
      <c r="AJ2218" s="43"/>
      <c r="AK2218" s="43"/>
      <c r="AL2218" s="43"/>
      <c r="AM2218" s="43"/>
      <c r="AN2218" s="43"/>
      <c r="AO2218" s="43"/>
      <c r="AP2218" s="43"/>
      <c r="AQ2218" s="43"/>
      <c r="AR2218" s="43"/>
      <c r="AS2218" s="43"/>
      <c r="AT2218" s="43"/>
      <c r="AU2218" s="43"/>
      <c r="AV2218" s="43"/>
      <c r="AW2218" s="43"/>
      <c r="AX2218" s="43"/>
      <c r="AY2218" s="43"/>
      <c r="AZ2218" s="43"/>
      <c r="BA2218" s="43"/>
      <c r="BB2218" s="43"/>
      <c r="BC2218" s="43"/>
      <c r="BD2218" s="43"/>
      <c r="BE2218" s="43"/>
      <c r="BF2218" s="43"/>
      <c r="BG2218" s="43"/>
      <c r="BH2218" s="43"/>
      <c r="BI2218" s="43"/>
      <c r="BJ2218" s="43"/>
      <c r="BK2218" s="43"/>
      <c r="BL2218" s="43"/>
      <c r="BM2218" s="43"/>
      <c r="BN2218" s="43"/>
      <c r="BO2218" s="43"/>
      <c r="BP2218" s="43"/>
      <c r="BQ2218" s="43"/>
      <c r="BR2218" s="43"/>
      <c r="BS2218" s="43"/>
      <c r="BT2218" s="43"/>
      <c r="BU2218" s="43"/>
      <c r="BV2218" s="43"/>
      <c r="BW2218" s="43"/>
      <c r="BX2218" s="43"/>
      <c r="BY2218" s="43"/>
      <c r="BZ2218" s="43"/>
      <c r="CA2218" s="43"/>
      <c r="CB2218" s="43"/>
      <c r="CC2218" s="43"/>
      <c r="CD2218" s="43"/>
      <c r="CE2218" s="43"/>
      <c r="CF2218" s="43"/>
      <c r="CG2218" s="43"/>
    </row>
    <row r="2219" spans="10:85" x14ac:dyDescent="0.2"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43"/>
      <c r="AI2219" s="43"/>
      <c r="AJ2219" s="43"/>
      <c r="AK2219" s="43"/>
      <c r="AL2219" s="43"/>
      <c r="AM2219" s="43"/>
      <c r="AN2219" s="43"/>
      <c r="AO2219" s="43"/>
      <c r="AP2219" s="43"/>
      <c r="AQ2219" s="43"/>
      <c r="AR2219" s="43"/>
      <c r="AS2219" s="43"/>
      <c r="AT2219" s="43"/>
      <c r="AU2219" s="43"/>
      <c r="AV2219" s="43"/>
      <c r="AW2219" s="43"/>
      <c r="AX2219" s="43"/>
      <c r="AY2219" s="43"/>
      <c r="AZ2219" s="43"/>
      <c r="BA2219" s="43"/>
      <c r="BB2219" s="43"/>
      <c r="BC2219" s="43"/>
      <c r="BD2219" s="43"/>
      <c r="BE2219" s="43"/>
      <c r="BF2219" s="43"/>
      <c r="BG2219" s="43"/>
      <c r="BH2219" s="43"/>
      <c r="BI2219" s="43"/>
      <c r="BJ2219" s="43"/>
      <c r="BK2219" s="43"/>
      <c r="BL2219" s="43"/>
      <c r="BM2219" s="43"/>
      <c r="BN2219" s="43"/>
      <c r="BO2219" s="43"/>
      <c r="BP2219" s="43"/>
      <c r="BQ2219" s="43"/>
      <c r="BR2219" s="43"/>
      <c r="BS2219" s="43"/>
      <c r="BT2219" s="43"/>
      <c r="BU2219" s="43"/>
      <c r="BV2219" s="43"/>
      <c r="BW2219" s="43"/>
      <c r="BX2219" s="43"/>
      <c r="BY2219" s="43"/>
      <c r="BZ2219" s="43"/>
      <c r="CA2219" s="43"/>
      <c r="CB2219" s="43"/>
      <c r="CC2219" s="43"/>
      <c r="CD2219" s="43"/>
      <c r="CE2219" s="43"/>
      <c r="CF2219" s="43"/>
      <c r="CG2219" s="43"/>
    </row>
    <row r="2220" spans="10:85" x14ac:dyDescent="0.2"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43"/>
      <c r="AI2220" s="43"/>
      <c r="AJ2220" s="43"/>
      <c r="AK2220" s="43"/>
      <c r="AL2220" s="43"/>
      <c r="AM2220" s="43"/>
      <c r="AN2220" s="43"/>
      <c r="AO2220" s="43"/>
      <c r="AP2220" s="43"/>
      <c r="AQ2220" s="43"/>
      <c r="AR2220" s="43"/>
      <c r="AS2220" s="43"/>
      <c r="AT2220" s="43"/>
      <c r="AU2220" s="43"/>
      <c r="AV2220" s="43"/>
      <c r="AW2220" s="43"/>
      <c r="AX2220" s="43"/>
      <c r="AY2220" s="43"/>
      <c r="AZ2220" s="43"/>
      <c r="BA2220" s="43"/>
      <c r="BB2220" s="43"/>
      <c r="BC2220" s="43"/>
      <c r="BD2220" s="43"/>
      <c r="BE2220" s="43"/>
      <c r="BF2220" s="43"/>
      <c r="BG2220" s="43"/>
      <c r="BH2220" s="43"/>
      <c r="BI2220" s="43"/>
      <c r="BJ2220" s="43"/>
      <c r="BK2220" s="43"/>
      <c r="BL2220" s="43"/>
      <c r="BM2220" s="43"/>
      <c r="BN2220" s="43"/>
      <c r="BO2220" s="43"/>
      <c r="BP2220" s="43"/>
      <c r="BQ2220" s="43"/>
      <c r="BR2220" s="43"/>
      <c r="BS2220" s="43"/>
      <c r="BT2220" s="43"/>
      <c r="BU2220" s="43"/>
      <c r="BV2220" s="43"/>
      <c r="BW2220" s="43"/>
      <c r="BX2220" s="43"/>
      <c r="BY2220" s="43"/>
      <c r="BZ2220" s="43"/>
      <c r="CA2220" s="43"/>
      <c r="CB2220" s="43"/>
      <c r="CC2220" s="43"/>
      <c r="CD2220" s="43"/>
      <c r="CE2220" s="43"/>
      <c r="CF2220" s="43"/>
      <c r="CG2220" s="43"/>
    </row>
    <row r="2221" spans="10:85" x14ac:dyDescent="0.2"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</row>
    <row r="2222" spans="10:85" x14ac:dyDescent="0.2"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43"/>
      <c r="AI2222" s="43"/>
      <c r="AJ2222" s="43"/>
      <c r="AK2222" s="43"/>
      <c r="AL2222" s="43"/>
      <c r="AM2222" s="43"/>
      <c r="AN2222" s="43"/>
      <c r="AO2222" s="43"/>
      <c r="AP2222" s="43"/>
      <c r="AQ2222" s="43"/>
      <c r="AR2222" s="43"/>
      <c r="AS2222" s="43"/>
      <c r="AT2222" s="43"/>
      <c r="AU2222" s="43"/>
      <c r="AV2222" s="43"/>
      <c r="AW2222" s="43"/>
      <c r="AX2222" s="43"/>
      <c r="AY2222" s="43"/>
      <c r="AZ2222" s="43"/>
      <c r="BA2222" s="43"/>
      <c r="BB2222" s="43"/>
      <c r="BC2222" s="43"/>
      <c r="BD2222" s="43"/>
      <c r="BE2222" s="43"/>
      <c r="BF2222" s="43"/>
      <c r="BG2222" s="43"/>
      <c r="BH2222" s="43"/>
      <c r="BI2222" s="43"/>
      <c r="BJ2222" s="43"/>
      <c r="BK2222" s="43"/>
      <c r="BL2222" s="43"/>
      <c r="BM2222" s="43"/>
      <c r="BN2222" s="43"/>
      <c r="BO2222" s="43"/>
      <c r="BP2222" s="43"/>
      <c r="BQ2222" s="43"/>
      <c r="BR2222" s="43"/>
      <c r="BS2222" s="43"/>
      <c r="BT2222" s="43"/>
      <c r="BU2222" s="43"/>
      <c r="BV2222" s="43"/>
      <c r="BW2222" s="43"/>
      <c r="BX2222" s="43"/>
      <c r="BY2222" s="43"/>
      <c r="BZ2222" s="43"/>
      <c r="CA2222" s="43"/>
      <c r="CB2222" s="43"/>
      <c r="CC2222" s="43"/>
      <c r="CD2222" s="43"/>
      <c r="CE2222" s="43"/>
      <c r="CF2222" s="43"/>
      <c r="CG2222" s="43"/>
    </row>
    <row r="2223" spans="10:85" x14ac:dyDescent="0.2"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</row>
    <row r="2224" spans="10:85" x14ac:dyDescent="0.2"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43"/>
      <c r="AI2224" s="43"/>
      <c r="AJ2224" s="43"/>
      <c r="AK2224" s="43"/>
      <c r="AL2224" s="43"/>
      <c r="AM2224" s="43"/>
      <c r="AN2224" s="43"/>
      <c r="AO2224" s="43"/>
      <c r="AP2224" s="43"/>
      <c r="AQ2224" s="43"/>
      <c r="AR2224" s="43"/>
      <c r="AS2224" s="43"/>
      <c r="AT2224" s="43"/>
      <c r="AU2224" s="43"/>
      <c r="AV2224" s="43"/>
      <c r="AW2224" s="43"/>
      <c r="AX2224" s="43"/>
      <c r="AY2224" s="43"/>
      <c r="AZ2224" s="43"/>
      <c r="BA2224" s="43"/>
      <c r="BB2224" s="43"/>
      <c r="BC2224" s="43"/>
      <c r="BD2224" s="43"/>
      <c r="BE2224" s="43"/>
      <c r="BF2224" s="43"/>
      <c r="BG2224" s="43"/>
      <c r="BH2224" s="43"/>
      <c r="BI2224" s="43"/>
      <c r="BJ2224" s="43"/>
      <c r="BK2224" s="43"/>
      <c r="BL2224" s="43"/>
      <c r="BM2224" s="43"/>
      <c r="BN2224" s="43"/>
      <c r="BO2224" s="43"/>
      <c r="BP2224" s="43"/>
      <c r="BQ2224" s="43"/>
      <c r="BR2224" s="43"/>
      <c r="BS2224" s="43"/>
      <c r="BT2224" s="43"/>
      <c r="BU2224" s="43"/>
      <c r="BV2224" s="43"/>
      <c r="BW2224" s="43"/>
      <c r="BX2224" s="43"/>
      <c r="BY2224" s="43"/>
      <c r="BZ2224" s="43"/>
      <c r="CA2224" s="43"/>
      <c r="CB2224" s="43"/>
      <c r="CC2224" s="43"/>
      <c r="CD2224" s="43"/>
      <c r="CE2224" s="43"/>
      <c r="CF2224" s="43"/>
      <c r="CG2224" s="43"/>
    </row>
    <row r="2225" spans="10:85" x14ac:dyDescent="0.2"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43"/>
      <c r="AI2225" s="43"/>
      <c r="AJ2225" s="43"/>
      <c r="AK2225" s="43"/>
      <c r="AL2225" s="43"/>
      <c r="AM2225" s="43"/>
      <c r="AN2225" s="43"/>
      <c r="AO2225" s="43"/>
      <c r="AP2225" s="43"/>
      <c r="AQ2225" s="43"/>
      <c r="AR2225" s="43"/>
      <c r="AS2225" s="43"/>
      <c r="AT2225" s="43"/>
      <c r="AU2225" s="43"/>
      <c r="AV2225" s="43"/>
      <c r="AW2225" s="43"/>
      <c r="AX2225" s="43"/>
      <c r="AY2225" s="43"/>
      <c r="AZ2225" s="43"/>
      <c r="BA2225" s="43"/>
      <c r="BB2225" s="43"/>
      <c r="BC2225" s="43"/>
      <c r="BD2225" s="43"/>
      <c r="BE2225" s="43"/>
      <c r="BF2225" s="43"/>
      <c r="BG2225" s="43"/>
      <c r="BH2225" s="43"/>
      <c r="BI2225" s="43"/>
      <c r="BJ2225" s="43"/>
      <c r="BK2225" s="43"/>
      <c r="BL2225" s="43"/>
      <c r="BM2225" s="43"/>
      <c r="BN2225" s="43"/>
      <c r="BO2225" s="43"/>
      <c r="BP2225" s="43"/>
      <c r="BQ2225" s="43"/>
      <c r="BR2225" s="43"/>
      <c r="BS2225" s="43"/>
      <c r="BT2225" s="43"/>
      <c r="BU2225" s="43"/>
      <c r="BV2225" s="43"/>
      <c r="BW2225" s="43"/>
      <c r="BX2225" s="43"/>
      <c r="BY2225" s="43"/>
      <c r="BZ2225" s="43"/>
      <c r="CA2225" s="43"/>
      <c r="CB2225" s="43"/>
      <c r="CC2225" s="43"/>
      <c r="CD2225" s="43"/>
      <c r="CE2225" s="43"/>
      <c r="CF2225" s="43"/>
      <c r="CG2225" s="43"/>
    </row>
    <row r="2226" spans="10:85" x14ac:dyDescent="0.2"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43"/>
      <c r="AI2226" s="43"/>
      <c r="AJ2226" s="43"/>
      <c r="AK2226" s="43"/>
      <c r="AL2226" s="43"/>
      <c r="AM2226" s="43"/>
      <c r="AN2226" s="43"/>
      <c r="AO2226" s="43"/>
      <c r="AP2226" s="43"/>
      <c r="AQ2226" s="43"/>
      <c r="AR2226" s="43"/>
      <c r="AS2226" s="43"/>
      <c r="AT2226" s="43"/>
      <c r="AU2226" s="43"/>
      <c r="AV2226" s="43"/>
      <c r="AW2226" s="43"/>
      <c r="AX2226" s="43"/>
      <c r="AY2226" s="43"/>
      <c r="AZ2226" s="43"/>
      <c r="BA2226" s="43"/>
      <c r="BB2226" s="43"/>
      <c r="BC2226" s="43"/>
      <c r="BD2226" s="43"/>
      <c r="BE2226" s="43"/>
      <c r="BF2226" s="43"/>
      <c r="BG2226" s="43"/>
      <c r="BH2226" s="43"/>
      <c r="BI2226" s="43"/>
      <c r="BJ2226" s="43"/>
      <c r="BK2226" s="43"/>
      <c r="BL2226" s="43"/>
      <c r="BM2226" s="43"/>
      <c r="BN2226" s="43"/>
      <c r="BO2226" s="43"/>
      <c r="BP2226" s="43"/>
      <c r="BQ2226" s="43"/>
      <c r="BR2226" s="43"/>
      <c r="BS2226" s="43"/>
      <c r="BT2226" s="43"/>
      <c r="BU2226" s="43"/>
      <c r="BV2226" s="43"/>
      <c r="BW2226" s="43"/>
      <c r="BX2226" s="43"/>
      <c r="BY2226" s="43"/>
      <c r="BZ2226" s="43"/>
      <c r="CA2226" s="43"/>
      <c r="CB2226" s="43"/>
      <c r="CC2226" s="43"/>
      <c r="CD2226" s="43"/>
      <c r="CE2226" s="43"/>
      <c r="CF2226" s="43"/>
      <c r="CG2226" s="43"/>
    </row>
    <row r="2227" spans="10:85" x14ac:dyDescent="0.2"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43"/>
      <c r="AI2227" s="43"/>
      <c r="AJ2227" s="43"/>
      <c r="AK2227" s="43"/>
      <c r="AL2227" s="43"/>
      <c r="AM2227" s="43"/>
      <c r="AN2227" s="43"/>
      <c r="AO2227" s="43"/>
      <c r="AP2227" s="43"/>
      <c r="AQ2227" s="43"/>
      <c r="AR2227" s="43"/>
      <c r="AS2227" s="43"/>
      <c r="AT2227" s="43"/>
      <c r="AU2227" s="43"/>
      <c r="AV2227" s="43"/>
      <c r="AW2227" s="43"/>
      <c r="AX2227" s="43"/>
      <c r="AY2227" s="43"/>
      <c r="AZ2227" s="43"/>
      <c r="BA2227" s="43"/>
      <c r="BB2227" s="43"/>
      <c r="BC2227" s="43"/>
      <c r="BD2227" s="43"/>
      <c r="BE2227" s="43"/>
      <c r="BF2227" s="43"/>
      <c r="BG2227" s="43"/>
      <c r="BH2227" s="43"/>
      <c r="BI2227" s="43"/>
      <c r="BJ2227" s="43"/>
      <c r="BK2227" s="43"/>
      <c r="BL2227" s="43"/>
      <c r="BM2227" s="43"/>
      <c r="BN2227" s="43"/>
      <c r="BO2227" s="43"/>
      <c r="BP2227" s="43"/>
      <c r="BQ2227" s="43"/>
      <c r="BR2227" s="43"/>
      <c r="BS2227" s="43"/>
      <c r="BT2227" s="43"/>
      <c r="BU2227" s="43"/>
      <c r="BV2227" s="43"/>
      <c r="BW2227" s="43"/>
      <c r="BX2227" s="43"/>
      <c r="BY2227" s="43"/>
      <c r="BZ2227" s="43"/>
      <c r="CA2227" s="43"/>
      <c r="CB2227" s="43"/>
      <c r="CC2227" s="43"/>
      <c r="CD2227" s="43"/>
      <c r="CE2227" s="43"/>
      <c r="CF2227" s="43"/>
      <c r="CG2227" s="43"/>
    </row>
    <row r="2228" spans="10:85" x14ac:dyDescent="0.2"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43"/>
      <c r="AI2228" s="43"/>
      <c r="AJ2228" s="43"/>
      <c r="AK2228" s="43"/>
      <c r="AL2228" s="43"/>
      <c r="AM2228" s="43"/>
      <c r="AN2228" s="43"/>
      <c r="AO2228" s="43"/>
      <c r="AP2228" s="43"/>
      <c r="AQ2228" s="43"/>
      <c r="AR2228" s="43"/>
      <c r="AS2228" s="43"/>
      <c r="AT2228" s="43"/>
      <c r="AU2228" s="43"/>
      <c r="AV2228" s="43"/>
      <c r="AW2228" s="43"/>
      <c r="AX2228" s="43"/>
      <c r="AY2228" s="43"/>
      <c r="AZ2228" s="43"/>
      <c r="BA2228" s="43"/>
      <c r="BB2228" s="43"/>
      <c r="BC2228" s="43"/>
      <c r="BD2228" s="43"/>
      <c r="BE2228" s="43"/>
      <c r="BF2228" s="43"/>
      <c r="BG2228" s="43"/>
      <c r="BH2228" s="43"/>
      <c r="BI2228" s="43"/>
      <c r="BJ2228" s="43"/>
      <c r="BK2228" s="43"/>
      <c r="BL2228" s="43"/>
      <c r="BM2228" s="43"/>
      <c r="BN2228" s="43"/>
      <c r="BO2228" s="43"/>
      <c r="BP2228" s="43"/>
      <c r="BQ2228" s="43"/>
      <c r="BR2228" s="43"/>
      <c r="BS2228" s="43"/>
      <c r="BT2228" s="43"/>
      <c r="BU2228" s="43"/>
      <c r="BV2228" s="43"/>
      <c r="BW2228" s="43"/>
      <c r="BX2228" s="43"/>
      <c r="BY2228" s="43"/>
      <c r="BZ2228" s="43"/>
      <c r="CA2228" s="43"/>
      <c r="CB2228" s="43"/>
      <c r="CC2228" s="43"/>
      <c r="CD2228" s="43"/>
      <c r="CE2228" s="43"/>
      <c r="CF2228" s="43"/>
      <c r="CG2228" s="43"/>
    </row>
    <row r="2229" spans="10:85" x14ac:dyDescent="0.2"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43"/>
      <c r="AI2229" s="43"/>
      <c r="AJ2229" s="43"/>
      <c r="AK2229" s="43"/>
      <c r="AL2229" s="43"/>
      <c r="AM2229" s="43"/>
      <c r="AN2229" s="43"/>
      <c r="AO2229" s="43"/>
      <c r="AP2229" s="43"/>
      <c r="AQ2229" s="43"/>
      <c r="AR2229" s="43"/>
      <c r="AS2229" s="43"/>
      <c r="AT2229" s="43"/>
      <c r="AU2229" s="43"/>
      <c r="AV2229" s="43"/>
      <c r="AW2229" s="43"/>
      <c r="AX2229" s="43"/>
      <c r="AY2229" s="43"/>
      <c r="AZ2229" s="43"/>
      <c r="BA2229" s="43"/>
      <c r="BB2229" s="43"/>
      <c r="BC2229" s="43"/>
      <c r="BD2229" s="43"/>
      <c r="BE2229" s="43"/>
      <c r="BF2229" s="43"/>
      <c r="BG2229" s="43"/>
      <c r="BH2229" s="43"/>
      <c r="BI2229" s="43"/>
      <c r="BJ2229" s="43"/>
      <c r="BK2229" s="43"/>
      <c r="BL2229" s="43"/>
      <c r="BM2229" s="43"/>
      <c r="BN2229" s="43"/>
      <c r="BO2229" s="43"/>
      <c r="BP2229" s="43"/>
      <c r="BQ2229" s="43"/>
      <c r="BR2229" s="43"/>
      <c r="BS2229" s="43"/>
      <c r="BT2229" s="43"/>
      <c r="BU2229" s="43"/>
      <c r="BV2229" s="43"/>
      <c r="BW2229" s="43"/>
      <c r="BX2229" s="43"/>
      <c r="BY2229" s="43"/>
      <c r="BZ2229" s="43"/>
      <c r="CA2229" s="43"/>
      <c r="CB2229" s="43"/>
      <c r="CC2229" s="43"/>
      <c r="CD2229" s="43"/>
      <c r="CE2229" s="43"/>
      <c r="CF2229" s="43"/>
      <c r="CG2229" s="43"/>
    </row>
    <row r="2230" spans="10:85" x14ac:dyDescent="0.2"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43"/>
      <c r="AI2230" s="43"/>
      <c r="AJ2230" s="43"/>
      <c r="AK2230" s="43"/>
      <c r="AL2230" s="43"/>
      <c r="AM2230" s="43"/>
      <c r="AN2230" s="43"/>
      <c r="AO2230" s="43"/>
      <c r="AP2230" s="43"/>
      <c r="AQ2230" s="43"/>
      <c r="AR2230" s="43"/>
      <c r="AS2230" s="43"/>
      <c r="AT2230" s="43"/>
      <c r="AU2230" s="43"/>
      <c r="AV2230" s="43"/>
      <c r="AW2230" s="43"/>
      <c r="AX2230" s="43"/>
      <c r="AY2230" s="43"/>
      <c r="AZ2230" s="43"/>
      <c r="BA2230" s="43"/>
      <c r="BB2230" s="43"/>
      <c r="BC2230" s="43"/>
      <c r="BD2230" s="43"/>
      <c r="BE2230" s="43"/>
      <c r="BF2230" s="43"/>
      <c r="BG2230" s="43"/>
      <c r="BH2230" s="43"/>
      <c r="BI2230" s="43"/>
      <c r="BJ2230" s="43"/>
      <c r="BK2230" s="43"/>
      <c r="BL2230" s="43"/>
      <c r="BM2230" s="43"/>
      <c r="BN2230" s="43"/>
      <c r="BO2230" s="43"/>
      <c r="BP2230" s="43"/>
      <c r="BQ2230" s="43"/>
      <c r="BR2230" s="43"/>
      <c r="BS2230" s="43"/>
      <c r="BT2230" s="43"/>
      <c r="BU2230" s="43"/>
      <c r="BV2230" s="43"/>
      <c r="BW2230" s="43"/>
      <c r="BX2230" s="43"/>
      <c r="BY2230" s="43"/>
      <c r="BZ2230" s="43"/>
      <c r="CA2230" s="43"/>
      <c r="CB2230" s="43"/>
      <c r="CC2230" s="43"/>
      <c r="CD2230" s="43"/>
      <c r="CE2230" s="43"/>
      <c r="CF2230" s="43"/>
      <c r="CG2230" s="43"/>
    </row>
    <row r="2231" spans="10:85" x14ac:dyDescent="0.2"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43"/>
      <c r="AI2231" s="43"/>
      <c r="AJ2231" s="43"/>
      <c r="AK2231" s="43"/>
      <c r="AL2231" s="43"/>
      <c r="AM2231" s="43"/>
      <c r="AN2231" s="43"/>
      <c r="AO2231" s="43"/>
      <c r="AP2231" s="43"/>
      <c r="AQ2231" s="43"/>
      <c r="AR2231" s="43"/>
      <c r="AS2231" s="43"/>
      <c r="AT2231" s="43"/>
      <c r="AU2231" s="43"/>
      <c r="AV2231" s="43"/>
      <c r="AW2231" s="43"/>
      <c r="AX2231" s="43"/>
      <c r="AY2231" s="43"/>
      <c r="AZ2231" s="43"/>
      <c r="BA2231" s="43"/>
      <c r="BB2231" s="43"/>
      <c r="BC2231" s="43"/>
      <c r="BD2231" s="43"/>
      <c r="BE2231" s="43"/>
      <c r="BF2231" s="43"/>
      <c r="BG2231" s="43"/>
      <c r="BH2231" s="43"/>
      <c r="BI2231" s="43"/>
      <c r="BJ2231" s="43"/>
      <c r="BK2231" s="43"/>
      <c r="BL2231" s="43"/>
      <c r="BM2231" s="43"/>
      <c r="BN2231" s="43"/>
      <c r="BO2231" s="43"/>
      <c r="BP2231" s="43"/>
      <c r="BQ2231" s="43"/>
      <c r="BR2231" s="43"/>
      <c r="BS2231" s="43"/>
      <c r="BT2231" s="43"/>
      <c r="BU2231" s="43"/>
      <c r="BV2231" s="43"/>
      <c r="BW2231" s="43"/>
      <c r="BX2231" s="43"/>
      <c r="BY2231" s="43"/>
      <c r="BZ2231" s="43"/>
      <c r="CA2231" s="43"/>
      <c r="CB2231" s="43"/>
      <c r="CC2231" s="43"/>
      <c r="CD2231" s="43"/>
      <c r="CE2231" s="43"/>
      <c r="CF2231" s="43"/>
      <c r="CG2231" s="43"/>
    </row>
    <row r="2232" spans="10:85" x14ac:dyDescent="0.2"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43"/>
      <c r="AI2232" s="43"/>
      <c r="AJ2232" s="43"/>
      <c r="AK2232" s="43"/>
      <c r="AL2232" s="43"/>
      <c r="AM2232" s="43"/>
      <c r="AN2232" s="43"/>
      <c r="AO2232" s="43"/>
      <c r="AP2232" s="43"/>
      <c r="AQ2232" s="43"/>
      <c r="AR2232" s="43"/>
      <c r="AS2232" s="43"/>
      <c r="AT2232" s="43"/>
      <c r="AU2232" s="43"/>
      <c r="AV2232" s="43"/>
      <c r="AW2232" s="43"/>
      <c r="AX2232" s="43"/>
      <c r="AY2232" s="43"/>
      <c r="AZ2232" s="43"/>
      <c r="BA2232" s="43"/>
      <c r="BB2232" s="43"/>
      <c r="BC2232" s="43"/>
      <c r="BD2232" s="43"/>
      <c r="BE2232" s="43"/>
      <c r="BF2232" s="43"/>
      <c r="BG2232" s="43"/>
      <c r="BH2232" s="43"/>
      <c r="BI2232" s="43"/>
      <c r="BJ2232" s="43"/>
      <c r="BK2232" s="43"/>
      <c r="BL2232" s="43"/>
      <c r="BM2232" s="43"/>
      <c r="BN2232" s="43"/>
      <c r="BO2232" s="43"/>
      <c r="BP2232" s="43"/>
      <c r="BQ2232" s="43"/>
      <c r="BR2232" s="43"/>
      <c r="BS2232" s="43"/>
      <c r="BT2232" s="43"/>
      <c r="BU2232" s="43"/>
      <c r="BV2232" s="43"/>
      <c r="BW2232" s="43"/>
      <c r="BX2232" s="43"/>
      <c r="BY2232" s="43"/>
      <c r="BZ2232" s="43"/>
      <c r="CA2232" s="43"/>
      <c r="CB2232" s="43"/>
      <c r="CC2232" s="43"/>
      <c r="CD2232" s="43"/>
      <c r="CE2232" s="43"/>
      <c r="CF2232" s="43"/>
      <c r="CG2232" s="43"/>
    </row>
    <row r="2233" spans="10:85" x14ac:dyDescent="0.2"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43"/>
      <c r="AI2233" s="43"/>
      <c r="AJ2233" s="43"/>
      <c r="AK2233" s="43"/>
      <c r="AL2233" s="43"/>
      <c r="AM2233" s="43"/>
      <c r="AN2233" s="43"/>
      <c r="AO2233" s="43"/>
      <c r="AP2233" s="43"/>
      <c r="AQ2233" s="43"/>
      <c r="AR2233" s="43"/>
      <c r="AS2233" s="43"/>
      <c r="AT2233" s="43"/>
      <c r="AU2233" s="43"/>
      <c r="AV2233" s="43"/>
      <c r="AW2233" s="43"/>
      <c r="AX2233" s="43"/>
      <c r="AY2233" s="43"/>
      <c r="AZ2233" s="43"/>
      <c r="BA2233" s="43"/>
      <c r="BB2233" s="43"/>
      <c r="BC2233" s="43"/>
      <c r="BD2233" s="43"/>
      <c r="BE2233" s="43"/>
      <c r="BF2233" s="43"/>
      <c r="BG2233" s="43"/>
      <c r="BH2233" s="43"/>
      <c r="BI2233" s="43"/>
      <c r="BJ2233" s="43"/>
      <c r="BK2233" s="43"/>
      <c r="BL2233" s="43"/>
      <c r="BM2233" s="43"/>
      <c r="BN2233" s="43"/>
      <c r="BO2233" s="43"/>
      <c r="BP2233" s="43"/>
      <c r="BQ2233" s="43"/>
      <c r="BR2233" s="43"/>
      <c r="BS2233" s="43"/>
      <c r="BT2233" s="43"/>
      <c r="BU2233" s="43"/>
      <c r="BV2233" s="43"/>
      <c r="BW2233" s="43"/>
      <c r="BX2233" s="43"/>
      <c r="BY2233" s="43"/>
      <c r="BZ2233" s="43"/>
      <c r="CA2233" s="43"/>
      <c r="CB2233" s="43"/>
      <c r="CC2233" s="43"/>
      <c r="CD2233" s="43"/>
      <c r="CE2233" s="43"/>
      <c r="CF2233" s="43"/>
      <c r="CG2233" s="43"/>
    </row>
    <row r="2234" spans="10:85" x14ac:dyDescent="0.2"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43"/>
      <c r="AI2234" s="43"/>
      <c r="AJ2234" s="43"/>
      <c r="AK2234" s="43"/>
      <c r="AL2234" s="43"/>
      <c r="AM2234" s="43"/>
      <c r="AN2234" s="43"/>
      <c r="AO2234" s="43"/>
      <c r="AP2234" s="43"/>
      <c r="AQ2234" s="43"/>
      <c r="AR2234" s="43"/>
      <c r="AS2234" s="43"/>
      <c r="AT2234" s="43"/>
      <c r="AU2234" s="43"/>
      <c r="AV2234" s="43"/>
      <c r="AW2234" s="43"/>
      <c r="AX2234" s="43"/>
      <c r="AY2234" s="43"/>
      <c r="AZ2234" s="43"/>
      <c r="BA2234" s="43"/>
      <c r="BB2234" s="43"/>
      <c r="BC2234" s="43"/>
      <c r="BD2234" s="43"/>
      <c r="BE2234" s="43"/>
      <c r="BF2234" s="43"/>
      <c r="BG2234" s="43"/>
      <c r="BH2234" s="43"/>
      <c r="BI2234" s="43"/>
      <c r="BJ2234" s="43"/>
      <c r="BK2234" s="43"/>
      <c r="BL2234" s="43"/>
      <c r="BM2234" s="43"/>
      <c r="BN2234" s="43"/>
      <c r="BO2234" s="43"/>
      <c r="BP2234" s="43"/>
      <c r="BQ2234" s="43"/>
      <c r="BR2234" s="43"/>
      <c r="BS2234" s="43"/>
      <c r="BT2234" s="43"/>
      <c r="BU2234" s="43"/>
      <c r="BV2234" s="43"/>
      <c r="BW2234" s="43"/>
      <c r="BX2234" s="43"/>
      <c r="BY2234" s="43"/>
      <c r="BZ2234" s="43"/>
      <c r="CA2234" s="43"/>
      <c r="CB2234" s="43"/>
      <c r="CC2234" s="43"/>
      <c r="CD2234" s="43"/>
      <c r="CE2234" s="43"/>
      <c r="CF2234" s="43"/>
      <c r="CG2234" s="43"/>
    </row>
    <row r="2235" spans="10:85" x14ac:dyDescent="0.2"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43"/>
      <c r="AI2235" s="43"/>
      <c r="AJ2235" s="43"/>
      <c r="AK2235" s="43"/>
      <c r="AL2235" s="43"/>
      <c r="AM2235" s="43"/>
      <c r="AN2235" s="43"/>
      <c r="AO2235" s="43"/>
      <c r="AP2235" s="43"/>
      <c r="AQ2235" s="43"/>
      <c r="AR2235" s="43"/>
      <c r="AS2235" s="43"/>
      <c r="AT2235" s="43"/>
      <c r="AU2235" s="43"/>
      <c r="AV2235" s="43"/>
      <c r="AW2235" s="43"/>
      <c r="AX2235" s="43"/>
      <c r="AY2235" s="43"/>
      <c r="AZ2235" s="43"/>
      <c r="BA2235" s="43"/>
      <c r="BB2235" s="43"/>
      <c r="BC2235" s="43"/>
      <c r="BD2235" s="43"/>
      <c r="BE2235" s="43"/>
      <c r="BF2235" s="43"/>
      <c r="BG2235" s="43"/>
      <c r="BH2235" s="43"/>
      <c r="BI2235" s="43"/>
      <c r="BJ2235" s="43"/>
      <c r="BK2235" s="43"/>
      <c r="BL2235" s="43"/>
      <c r="BM2235" s="43"/>
      <c r="BN2235" s="43"/>
      <c r="BO2235" s="43"/>
      <c r="BP2235" s="43"/>
      <c r="BQ2235" s="43"/>
      <c r="BR2235" s="43"/>
      <c r="BS2235" s="43"/>
      <c r="BT2235" s="43"/>
      <c r="BU2235" s="43"/>
      <c r="BV2235" s="43"/>
      <c r="BW2235" s="43"/>
      <c r="BX2235" s="43"/>
      <c r="BY2235" s="43"/>
      <c r="BZ2235" s="43"/>
      <c r="CA2235" s="43"/>
      <c r="CB2235" s="43"/>
      <c r="CC2235" s="43"/>
      <c r="CD2235" s="43"/>
      <c r="CE2235" s="43"/>
      <c r="CF2235" s="43"/>
      <c r="CG2235" s="43"/>
    </row>
    <row r="2236" spans="10:85" x14ac:dyDescent="0.2"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43"/>
      <c r="AI2236" s="43"/>
      <c r="AJ2236" s="43"/>
      <c r="AK2236" s="43"/>
      <c r="AL2236" s="43"/>
      <c r="AM2236" s="43"/>
      <c r="AN2236" s="43"/>
      <c r="AO2236" s="43"/>
      <c r="AP2236" s="43"/>
      <c r="AQ2236" s="43"/>
      <c r="AR2236" s="43"/>
      <c r="AS2236" s="43"/>
      <c r="AT2236" s="43"/>
      <c r="AU2236" s="43"/>
      <c r="AV2236" s="43"/>
      <c r="AW2236" s="43"/>
      <c r="AX2236" s="43"/>
      <c r="AY2236" s="43"/>
      <c r="AZ2236" s="43"/>
      <c r="BA2236" s="43"/>
      <c r="BB2236" s="43"/>
      <c r="BC2236" s="43"/>
      <c r="BD2236" s="43"/>
      <c r="BE2236" s="43"/>
      <c r="BF2236" s="43"/>
      <c r="BG2236" s="43"/>
      <c r="BH2236" s="43"/>
      <c r="BI2236" s="43"/>
      <c r="BJ2236" s="43"/>
      <c r="BK2236" s="43"/>
      <c r="BL2236" s="43"/>
      <c r="BM2236" s="43"/>
      <c r="BN2236" s="43"/>
      <c r="BO2236" s="43"/>
      <c r="BP2236" s="43"/>
      <c r="BQ2236" s="43"/>
      <c r="BR2236" s="43"/>
      <c r="BS2236" s="43"/>
      <c r="BT2236" s="43"/>
      <c r="BU2236" s="43"/>
      <c r="BV2236" s="43"/>
      <c r="BW2236" s="43"/>
      <c r="BX2236" s="43"/>
      <c r="BY2236" s="43"/>
      <c r="BZ2236" s="43"/>
      <c r="CA2236" s="43"/>
      <c r="CB2236" s="43"/>
      <c r="CC2236" s="43"/>
      <c r="CD2236" s="43"/>
      <c r="CE2236" s="43"/>
      <c r="CF2236" s="43"/>
      <c r="CG2236" s="43"/>
    </row>
    <row r="2237" spans="10:85" x14ac:dyDescent="0.2"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43"/>
      <c r="AI2237" s="43"/>
      <c r="AJ2237" s="43"/>
      <c r="AK2237" s="43"/>
      <c r="AL2237" s="43"/>
      <c r="AM2237" s="43"/>
      <c r="AN2237" s="43"/>
      <c r="AO2237" s="43"/>
      <c r="AP2237" s="43"/>
      <c r="AQ2237" s="43"/>
      <c r="AR2237" s="43"/>
      <c r="AS2237" s="43"/>
      <c r="AT2237" s="43"/>
      <c r="AU2237" s="43"/>
      <c r="AV2237" s="43"/>
      <c r="AW2237" s="43"/>
      <c r="AX2237" s="43"/>
      <c r="AY2237" s="43"/>
      <c r="AZ2237" s="43"/>
      <c r="BA2237" s="43"/>
      <c r="BB2237" s="43"/>
      <c r="BC2237" s="43"/>
      <c r="BD2237" s="43"/>
      <c r="BE2237" s="43"/>
      <c r="BF2237" s="43"/>
      <c r="BG2237" s="43"/>
      <c r="BH2237" s="43"/>
      <c r="BI2237" s="43"/>
      <c r="BJ2237" s="43"/>
      <c r="BK2237" s="43"/>
      <c r="BL2237" s="43"/>
      <c r="BM2237" s="43"/>
      <c r="BN2237" s="43"/>
      <c r="BO2237" s="43"/>
      <c r="BP2237" s="43"/>
      <c r="BQ2237" s="43"/>
      <c r="BR2237" s="43"/>
      <c r="BS2237" s="43"/>
      <c r="BT2237" s="43"/>
      <c r="BU2237" s="43"/>
      <c r="BV2237" s="43"/>
      <c r="BW2237" s="43"/>
      <c r="BX2237" s="43"/>
      <c r="BY2237" s="43"/>
      <c r="BZ2237" s="43"/>
      <c r="CA2237" s="43"/>
      <c r="CB2237" s="43"/>
      <c r="CC2237" s="43"/>
      <c r="CD2237" s="43"/>
      <c r="CE2237" s="43"/>
      <c r="CF2237" s="43"/>
      <c r="CG2237" s="43"/>
    </row>
    <row r="2238" spans="10:85" x14ac:dyDescent="0.2"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43"/>
      <c r="AI2238" s="43"/>
      <c r="AJ2238" s="43"/>
      <c r="AK2238" s="43"/>
      <c r="AL2238" s="43"/>
      <c r="AM2238" s="43"/>
      <c r="AN2238" s="43"/>
      <c r="AO2238" s="43"/>
      <c r="AP2238" s="43"/>
      <c r="AQ2238" s="43"/>
      <c r="AR2238" s="43"/>
      <c r="AS2238" s="43"/>
      <c r="AT2238" s="43"/>
      <c r="AU2238" s="43"/>
      <c r="AV2238" s="43"/>
      <c r="AW2238" s="43"/>
      <c r="AX2238" s="43"/>
      <c r="AY2238" s="43"/>
      <c r="AZ2238" s="43"/>
      <c r="BA2238" s="43"/>
      <c r="BB2238" s="43"/>
      <c r="BC2238" s="43"/>
      <c r="BD2238" s="43"/>
      <c r="BE2238" s="43"/>
      <c r="BF2238" s="43"/>
      <c r="BG2238" s="43"/>
      <c r="BH2238" s="43"/>
      <c r="BI2238" s="43"/>
      <c r="BJ2238" s="43"/>
      <c r="BK2238" s="43"/>
      <c r="BL2238" s="43"/>
      <c r="BM2238" s="43"/>
      <c r="BN2238" s="43"/>
      <c r="BO2238" s="43"/>
      <c r="BP2238" s="43"/>
      <c r="BQ2238" s="43"/>
      <c r="BR2238" s="43"/>
      <c r="BS2238" s="43"/>
      <c r="BT2238" s="43"/>
      <c r="BU2238" s="43"/>
      <c r="BV2238" s="43"/>
      <c r="BW2238" s="43"/>
      <c r="BX2238" s="43"/>
      <c r="BY2238" s="43"/>
      <c r="BZ2238" s="43"/>
      <c r="CA2238" s="43"/>
      <c r="CB2238" s="43"/>
      <c r="CC2238" s="43"/>
      <c r="CD2238" s="43"/>
      <c r="CE2238" s="43"/>
      <c r="CF2238" s="43"/>
      <c r="CG2238" s="43"/>
    </row>
    <row r="2239" spans="10:85" x14ac:dyDescent="0.2"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43"/>
      <c r="AI2239" s="43"/>
      <c r="AJ2239" s="43"/>
      <c r="AK2239" s="43"/>
      <c r="AL2239" s="43"/>
      <c r="AM2239" s="43"/>
      <c r="AN2239" s="43"/>
      <c r="AO2239" s="43"/>
      <c r="AP2239" s="43"/>
      <c r="AQ2239" s="43"/>
      <c r="AR2239" s="43"/>
      <c r="AS2239" s="43"/>
      <c r="AT2239" s="43"/>
      <c r="AU2239" s="43"/>
      <c r="AV2239" s="43"/>
      <c r="AW2239" s="43"/>
      <c r="AX2239" s="43"/>
      <c r="AY2239" s="43"/>
      <c r="AZ2239" s="43"/>
      <c r="BA2239" s="43"/>
      <c r="BB2239" s="43"/>
      <c r="BC2239" s="43"/>
      <c r="BD2239" s="43"/>
      <c r="BE2239" s="43"/>
      <c r="BF2239" s="43"/>
      <c r="BG2239" s="43"/>
      <c r="BH2239" s="43"/>
      <c r="BI2239" s="43"/>
      <c r="BJ2239" s="43"/>
      <c r="BK2239" s="43"/>
      <c r="BL2239" s="43"/>
      <c r="BM2239" s="43"/>
      <c r="BN2239" s="43"/>
      <c r="BO2239" s="43"/>
      <c r="BP2239" s="43"/>
      <c r="BQ2239" s="43"/>
      <c r="BR2239" s="43"/>
      <c r="BS2239" s="43"/>
      <c r="BT2239" s="43"/>
      <c r="BU2239" s="43"/>
      <c r="BV2239" s="43"/>
      <c r="BW2239" s="43"/>
      <c r="BX2239" s="43"/>
      <c r="BY2239" s="43"/>
      <c r="BZ2239" s="43"/>
      <c r="CA2239" s="43"/>
      <c r="CB2239" s="43"/>
      <c r="CC2239" s="43"/>
      <c r="CD2239" s="43"/>
      <c r="CE2239" s="43"/>
      <c r="CF2239" s="43"/>
      <c r="CG2239" s="43"/>
    </row>
    <row r="2240" spans="10:85" x14ac:dyDescent="0.2"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43"/>
      <c r="AI2240" s="43"/>
      <c r="AJ2240" s="43"/>
      <c r="AK2240" s="43"/>
      <c r="AL2240" s="43"/>
      <c r="AM2240" s="43"/>
      <c r="AN2240" s="43"/>
      <c r="AO2240" s="43"/>
      <c r="AP2240" s="43"/>
      <c r="AQ2240" s="43"/>
      <c r="AR2240" s="43"/>
      <c r="AS2240" s="43"/>
      <c r="AT2240" s="43"/>
      <c r="AU2240" s="43"/>
      <c r="AV2240" s="43"/>
      <c r="AW2240" s="43"/>
      <c r="AX2240" s="43"/>
      <c r="AY2240" s="43"/>
      <c r="AZ2240" s="43"/>
      <c r="BA2240" s="43"/>
      <c r="BB2240" s="43"/>
      <c r="BC2240" s="43"/>
      <c r="BD2240" s="43"/>
      <c r="BE2240" s="43"/>
      <c r="BF2240" s="43"/>
      <c r="BG2240" s="43"/>
      <c r="BH2240" s="43"/>
      <c r="BI2240" s="43"/>
      <c r="BJ2240" s="43"/>
      <c r="BK2240" s="43"/>
      <c r="BL2240" s="43"/>
      <c r="BM2240" s="43"/>
      <c r="BN2240" s="43"/>
      <c r="BO2240" s="43"/>
      <c r="BP2240" s="43"/>
      <c r="BQ2240" s="43"/>
      <c r="BR2240" s="43"/>
      <c r="BS2240" s="43"/>
      <c r="BT2240" s="43"/>
      <c r="BU2240" s="43"/>
      <c r="BV2240" s="43"/>
      <c r="BW2240" s="43"/>
      <c r="BX2240" s="43"/>
      <c r="BY2240" s="43"/>
      <c r="BZ2240" s="43"/>
      <c r="CA2240" s="43"/>
      <c r="CB2240" s="43"/>
      <c r="CC2240" s="43"/>
      <c r="CD2240" s="43"/>
      <c r="CE2240" s="43"/>
      <c r="CF2240" s="43"/>
      <c r="CG2240" s="43"/>
    </row>
    <row r="2241" spans="10:85" x14ac:dyDescent="0.2"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43"/>
      <c r="AI2241" s="43"/>
      <c r="AJ2241" s="43"/>
      <c r="AK2241" s="43"/>
      <c r="AL2241" s="43"/>
      <c r="AM2241" s="43"/>
      <c r="AN2241" s="43"/>
      <c r="AO2241" s="43"/>
      <c r="AP2241" s="43"/>
      <c r="AQ2241" s="43"/>
      <c r="AR2241" s="43"/>
      <c r="AS2241" s="43"/>
      <c r="AT2241" s="43"/>
      <c r="AU2241" s="43"/>
      <c r="AV2241" s="43"/>
      <c r="AW2241" s="43"/>
      <c r="AX2241" s="43"/>
      <c r="AY2241" s="43"/>
      <c r="AZ2241" s="43"/>
      <c r="BA2241" s="43"/>
      <c r="BB2241" s="43"/>
      <c r="BC2241" s="43"/>
      <c r="BD2241" s="43"/>
      <c r="BE2241" s="43"/>
      <c r="BF2241" s="43"/>
      <c r="BG2241" s="43"/>
      <c r="BH2241" s="43"/>
      <c r="BI2241" s="43"/>
      <c r="BJ2241" s="43"/>
      <c r="BK2241" s="43"/>
      <c r="BL2241" s="43"/>
      <c r="BM2241" s="43"/>
      <c r="BN2241" s="43"/>
      <c r="BO2241" s="43"/>
      <c r="BP2241" s="43"/>
      <c r="BQ2241" s="43"/>
      <c r="BR2241" s="43"/>
      <c r="BS2241" s="43"/>
      <c r="BT2241" s="43"/>
      <c r="BU2241" s="43"/>
      <c r="BV2241" s="43"/>
      <c r="BW2241" s="43"/>
      <c r="BX2241" s="43"/>
      <c r="BY2241" s="43"/>
      <c r="BZ2241" s="43"/>
      <c r="CA2241" s="43"/>
      <c r="CB2241" s="43"/>
      <c r="CC2241" s="43"/>
      <c r="CD2241" s="43"/>
      <c r="CE2241" s="43"/>
      <c r="CF2241" s="43"/>
      <c r="CG2241" s="43"/>
    </row>
    <row r="2242" spans="10:85" x14ac:dyDescent="0.2"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43"/>
      <c r="AI2242" s="43"/>
      <c r="AJ2242" s="43"/>
      <c r="AK2242" s="43"/>
      <c r="AL2242" s="43"/>
      <c r="AM2242" s="43"/>
      <c r="AN2242" s="43"/>
      <c r="AO2242" s="43"/>
      <c r="AP2242" s="43"/>
      <c r="AQ2242" s="43"/>
      <c r="AR2242" s="43"/>
      <c r="AS2242" s="43"/>
      <c r="AT2242" s="43"/>
      <c r="AU2242" s="43"/>
      <c r="AV2242" s="43"/>
      <c r="AW2242" s="43"/>
      <c r="AX2242" s="43"/>
      <c r="AY2242" s="43"/>
      <c r="AZ2242" s="43"/>
      <c r="BA2242" s="43"/>
      <c r="BB2242" s="43"/>
      <c r="BC2242" s="43"/>
      <c r="BD2242" s="43"/>
      <c r="BE2242" s="43"/>
      <c r="BF2242" s="43"/>
      <c r="BG2242" s="43"/>
      <c r="BH2242" s="43"/>
      <c r="BI2242" s="43"/>
      <c r="BJ2242" s="43"/>
      <c r="BK2242" s="43"/>
      <c r="BL2242" s="43"/>
      <c r="BM2242" s="43"/>
      <c r="BN2242" s="43"/>
      <c r="BO2242" s="43"/>
      <c r="BP2242" s="43"/>
      <c r="BQ2242" s="43"/>
      <c r="BR2242" s="43"/>
      <c r="BS2242" s="43"/>
      <c r="BT2242" s="43"/>
      <c r="BU2242" s="43"/>
      <c r="BV2242" s="43"/>
      <c r="BW2242" s="43"/>
      <c r="BX2242" s="43"/>
      <c r="BY2242" s="43"/>
      <c r="BZ2242" s="43"/>
      <c r="CA2242" s="43"/>
      <c r="CB2242" s="43"/>
      <c r="CC2242" s="43"/>
      <c r="CD2242" s="43"/>
      <c r="CE2242" s="43"/>
      <c r="CF2242" s="43"/>
      <c r="CG2242" s="43"/>
    </row>
    <row r="2243" spans="10:85" x14ac:dyDescent="0.2"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43"/>
      <c r="AI2243" s="43"/>
      <c r="AJ2243" s="43"/>
      <c r="AK2243" s="43"/>
      <c r="AL2243" s="43"/>
      <c r="AM2243" s="43"/>
      <c r="AN2243" s="43"/>
      <c r="AO2243" s="43"/>
      <c r="AP2243" s="43"/>
      <c r="AQ2243" s="43"/>
      <c r="AR2243" s="43"/>
      <c r="AS2243" s="43"/>
      <c r="AT2243" s="43"/>
      <c r="AU2243" s="43"/>
      <c r="AV2243" s="43"/>
      <c r="AW2243" s="43"/>
      <c r="AX2243" s="43"/>
      <c r="AY2243" s="43"/>
      <c r="AZ2243" s="43"/>
      <c r="BA2243" s="43"/>
      <c r="BB2243" s="43"/>
      <c r="BC2243" s="43"/>
      <c r="BD2243" s="43"/>
      <c r="BE2243" s="43"/>
      <c r="BF2243" s="43"/>
      <c r="BG2243" s="43"/>
      <c r="BH2243" s="43"/>
      <c r="BI2243" s="43"/>
      <c r="BJ2243" s="43"/>
      <c r="BK2243" s="43"/>
      <c r="BL2243" s="43"/>
      <c r="BM2243" s="43"/>
      <c r="BN2243" s="43"/>
      <c r="BO2243" s="43"/>
      <c r="BP2243" s="43"/>
      <c r="BQ2243" s="43"/>
      <c r="BR2243" s="43"/>
      <c r="BS2243" s="43"/>
      <c r="BT2243" s="43"/>
      <c r="BU2243" s="43"/>
      <c r="BV2243" s="43"/>
      <c r="BW2243" s="43"/>
      <c r="BX2243" s="43"/>
      <c r="BY2243" s="43"/>
      <c r="BZ2243" s="43"/>
      <c r="CA2243" s="43"/>
      <c r="CB2243" s="43"/>
      <c r="CC2243" s="43"/>
      <c r="CD2243" s="43"/>
      <c r="CE2243" s="43"/>
      <c r="CF2243" s="43"/>
      <c r="CG2243" s="43"/>
    </row>
    <row r="2244" spans="10:85" x14ac:dyDescent="0.2"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43"/>
      <c r="AI2244" s="43"/>
      <c r="AJ2244" s="43"/>
      <c r="AK2244" s="43"/>
      <c r="AL2244" s="43"/>
      <c r="AM2244" s="43"/>
      <c r="AN2244" s="43"/>
      <c r="AO2244" s="43"/>
      <c r="AP2244" s="43"/>
      <c r="AQ2244" s="43"/>
      <c r="AR2244" s="43"/>
      <c r="AS2244" s="43"/>
      <c r="AT2244" s="43"/>
      <c r="AU2244" s="43"/>
      <c r="AV2244" s="43"/>
      <c r="AW2244" s="43"/>
      <c r="AX2244" s="43"/>
      <c r="AY2244" s="43"/>
      <c r="AZ2244" s="43"/>
      <c r="BA2244" s="43"/>
      <c r="BB2244" s="43"/>
      <c r="BC2244" s="43"/>
      <c r="BD2244" s="43"/>
      <c r="BE2244" s="43"/>
      <c r="BF2244" s="43"/>
      <c r="BG2244" s="43"/>
      <c r="BH2244" s="43"/>
      <c r="BI2244" s="43"/>
      <c r="BJ2244" s="43"/>
      <c r="BK2244" s="43"/>
      <c r="BL2244" s="43"/>
      <c r="BM2244" s="43"/>
      <c r="BN2244" s="43"/>
      <c r="BO2244" s="43"/>
      <c r="BP2244" s="43"/>
      <c r="BQ2244" s="43"/>
      <c r="BR2244" s="43"/>
      <c r="BS2244" s="43"/>
      <c r="BT2244" s="43"/>
      <c r="BU2244" s="43"/>
      <c r="BV2244" s="43"/>
      <c r="BW2244" s="43"/>
      <c r="BX2244" s="43"/>
      <c r="BY2244" s="43"/>
      <c r="BZ2244" s="43"/>
      <c r="CA2244" s="43"/>
      <c r="CB2244" s="43"/>
      <c r="CC2244" s="43"/>
      <c r="CD2244" s="43"/>
      <c r="CE2244" s="43"/>
      <c r="CF2244" s="43"/>
      <c r="CG2244" s="43"/>
    </row>
    <row r="2245" spans="10:85" x14ac:dyDescent="0.2"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43"/>
      <c r="AI2245" s="43"/>
      <c r="AJ2245" s="43"/>
      <c r="AK2245" s="43"/>
      <c r="AL2245" s="43"/>
      <c r="AM2245" s="43"/>
      <c r="AN2245" s="43"/>
      <c r="AO2245" s="43"/>
      <c r="AP2245" s="43"/>
      <c r="AQ2245" s="43"/>
      <c r="AR2245" s="43"/>
      <c r="AS2245" s="43"/>
      <c r="AT2245" s="43"/>
      <c r="AU2245" s="43"/>
      <c r="AV2245" s="43"/>
      <c r="AW2245" s="43"/>
      <c r="AX2245" s="43"/>
      <c r="AY2245" s="43"/>
      <c r="AZ2245" s="43"/>
      <c r="BA2245" s="43"/>
      <c r="BB2245" s="43"/>
      <c r="BC2245" s="43"/>
      <c r="BD2245" s="43"/>
      <c r="BE2245" s="43"/>
      <c r="BF2245" s="43"/>
      <c r="BG2245" s="43"/>
      <c r="BH2245" s="43"/>
      <c r="BI2245" s="43"/>
      <c r="BJ2245" s="43"/>
      <c r="BK2245" s="43"/>
      <c r="BL2245" s="43"/>
      <c r="BM2245" s="43"/>
      <c r="BN2245" s="43"/>
      <c r="BO2245" s="43"/>
      <c r="BP2245" s="43"/>
      <c r="BQ2245" s="43"/>
      <c r="BR2245" s="43"/>
      <c r="BS2245" s="43"/>
      <c r="BT2245" s="43"/>
      <c r="BU2245" s="43"/>
      <c r="BV2245" s="43"/>
      <c r="BW2245" s="43"/>
      <c r="BX2245" s="43"/>
      <c r="BY2245" s="43"/>
      <c r="BZ2245" s="43"/>
      <c r="CA2245" s="43"/>
      <c r="CB2245" s="43"/>
      <c r="CC2245" s="43"/>
      <c r="CD2245" s="43"/>
      <c r="CE2245" s="43"/>
      <c r="CF2245" s="43"/>
      <c r="CG2245" s="43"/>
    </row>
    <row r="2246" spans="10:85" x14ac:dyDescent="0.2"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43"/>
      <c r="AI2246" s="43"/>
      <c r="AJ2246" s="43"/>
      <c r="AK2246" s="43"/>
      <c r="AL2246" s="43"/>
      <c r="AM2246" s="43"/>
      <c r="AN2246" s="43"/>
      <c r="AO2246" s="43"/>
      <c r="AP2246" s="43"/>
      <c r="AQ2246" s="43"/>
      <c r="AR2246" s="43"/>
      <c r="AS2246" s="43"/>
      <c r="AT2246" s="43"/>
      <c r="AU2246" s="43"/>
      <c r="AV2246" s="43"/>
      <c r="AW2246" s="43"/>
      <c r="AX2246" s="43"/>
      <c r="AY2246" s="43"/>
      <c r="AZ2246" s="43"/>
      <c r="BA2246" s="43"/>
      <c r="BB2246" s="43"/>
      <c r="BC2246" s="43"/>
      <c r="BD2246" s="43"/>
      <c r="BE2246" s="43"/>
      <c r="BF2246" s="43"/>
      <c r="BG2246" s="43"/>
      <c r="BH2246" s="43"/>
      <c r="BI2246" s="43"/>
      <c r="BJ2246" s="43"/>
      <c r="BK2246" s="43"/>
      <c r="BL2246" s="43"/>
      <c r="BM2246" s="43"/>
      <c r="BN2246" s="43"/>
      <c r="BO2246" s="43"/>
      <c r="BP2246" s="43"/>
      <c r="BQ2246" s="43"/>
      <c r="BR2246" s="43"/>
      <c r="BS2246" s="43"/>
      <c r="BT2246" s="43"/>
      <c r="BU2246" s="43"/>
      <c r="BV2246" s="43"/>
      <c r="BW2246" s="43"/>
      <c r="BX2246" s="43"/>
      <c r="BY2246" s="43"/>
      <c r="BZ2246" s="43"/>
      <c r="CA2246" s="43"/>
      <c r="CB2246" s="43"/>
      <c r="CC2246" s="43"/>
      <c r="CD2246" s="43"/>
      <c r="CE2246" s="43"/>
      <c r="CF2246" s="43"/>
      <c r="CG2246" s="43"/>
    </row>
    <row r="2247" spans="10:85" x14ac:dyDescent="0.2"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43"/>
      <c r="AI2247" s="43"/>
      <c r="AJ2247" s="43"/>
      <c r="AK2247" s="43"/>
      <c r="AL2247" s="43"/>
      <c r="AM2247" s="43"/>
      <c r="AN2247" s="43"/>
      <c r="AO2247" s="43"/>
      <c r="AP2247" s="43"/>
      <c r="AQ2247" s="43"/>
      <c r="AR2247" s="43"/>
      <c r="AS2247" s="43"/>
      <c r="AT2247" s="43"/>
      <c r="AU2247" s="43"/>
      <c r="AV2247" s="43"/>
      <c r="AW2247" s="43"/>
      <c r="AX2247" s="43"/>
      <c r="AY2247" s="43"/>
      <c r="AZ2247" s="43"/>
      <c r="BA2247" s="43"/>
      <c r="BB2247" s="43"/>
      <c r="BC2247" s="43"/>
      <c r="BD2247" s="43"/>
      <c r="BE2247" s="43"/>
      <c r="BF2247" s="43"/>
      <c r="BG2247" s="43"/>
      <c r="BH2247" s="43"/>
      <c r="BI2247" s="43"/>
      <c r="BJ2247" s="43"/>
      <c r="BK2247" s="43"/>
      <c r="BL2247" s="43"/>
      <c r="BM2247" s="43"/>
      <c r="BN2247" s="43"/>
      <c r="BO2247" s="43"/>
      <c r="BP2247" s="43"/>
      <c r="BQ2247" s="43"/>
      <c r="BR2247" s="43"/>
      <c r="BS2247" s="43"/>
      <c r="BT2247" s="43"/>
      <c r="BU2247" s="43"/>
      <c r="BV2247" s="43"/>
      <c r="BW2247" s="43"/>
      <c r="BX2247" s="43"/>
      <c r="BY2247" s="43"/>
      <c r="BZ2247" s="43"/>
      <c r="CA2247" s="43"/>
      <c r="CB2247" s="43"/>
      <c r="CC2247" s="43"/>
      <c r="CD2247" s="43"/>
      <c r="CE2247" s="43"/>
      <c r="CF2247" s="43"/>
      <c r="CG2247" s="43"/>
    </row>
    <row r="2248" spans="10:85" x14ac:dyDescent="0.2"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43"/>
      <c r="AI2248" s="43"/>
      <c r="AJ2248" s="43"/>
      <c r="AK2248" s="43"/>
      <c r="AL2248" s="43"/>
      <c r="AM2248" s="43"/>
      <c r="AN2248" s="43"/>
      <c r="AO2248" s="43"/>
      <c r="AP2248" s="43"/>
      <c r="AQ2248" s="43"/>
      <c r="AR2248" s="43"/>
      <c r="AS2248" s="43"/>
      <c r="AT2248" s="43"/>
      <c r="AU2248" s="43"/>
      <c r="AV2248" s="43"/>
      <c r="AW2248" s="43"/>
      <c r="AX2248" s="43"/>
      <c r="AY2248" s="43"/>
      <c r="AZ2248" s="43"/>
      <c r="BA2248" s="43"/>
      <c r="BB2248" s="43"/>
      <c r="BC2248" s="43"/>
      <c r="BD2248" s="43"/>
      <c r="BE2248" s="43"/>
      <c r="BF2248" s="43"/>
      <c r="BG2248" s="43"/>
      <c r="BH2248" s="43"/>
      <c r="BI2248" s="43"/>
      <c r="BJ2248" s="43"/>
      <c r="BK2248" s="43"/>
      <c r="BL2248" s="43"/>
      <c r="BM2248" s="43"/>
      <c r="BN2248" s="43"/>
      <c r="BO2248" s="43"/>
      <c r="BP2248" s="43"/>
      <c r="BQ2248" s="43"/>
      <c r="BR2248" s="43"/>
      <c r="BS2248" s="43"/>
      <c r="BT2248" s="43"/>
      <c r="BU2248" s="43"/>
      <c r="BV2248" s="43"/>
      <c r="BW2248" s="43"/>
      <c r="BX2248" s="43"/>
      <c r="BY2248" s="43"/>
      <c r="BZ2248" s="43"/>
      <c r="CA2248" s="43"/>
      <c r="CB2248" s="43"/>
      <c r="CC2248" s="43"/>
      <c r="CD2248" s="43"/>
      <c r="CE2248" s="43"/>
      <c r="CF2248" s="43"/>
      <c r="CG2248" s="43"/>
    </row>
    <row r="2249" spans="10:85" x14ac:dyDescent="0.2"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43"/>
      <c r="AI2249" s="43"/>
      <c r="AJ2249" s="43"/>
      <c r="AK2249" s="43"/>
      <c r="AL2249" s="43"/>
      <c r="AM2249" s="43"/>
      <c r="AN2249" s="43"/>
      <c r="AO2249" s="43"/>
      <c r="AP2249" s="43"/>
      <c r="AQ2249" s="43"/>
      <c r="AR2249" s="43"/>
      <c r="AS2249" s="43"/>
      <c r="AT2249" s="43"/>
      <c r="AU2249" s="43"/>
      <c r="AV2249" s="43"/>
      <c r="AW2249" s="43"/>
      <c r="AX2249" s="43"/>
      <c r="AY2249" s="43"/>
      <c r="AZ2249" s="43"/>
      <c r="BA2249" s="43"/>
      <c r="BB2249" s="43"/>
      <c r="BC2249" s="43"/>
      <c r="BD2249" s="43"/>
      <c r="BE2249" s="43"/>
      <c r="BF2249" s="43"/>
      <c r="BG2249" s="43"/>
      <c r="BH2249" s="43"/>
      <c r="BI2249" s="43"/>
      <c r="BJ2249" s="43"/>
      <c r="BK2249" s="43"/>
      <c r="BL2249" s="43"/>
      <c r="BM2249" s="43"/>
      <c r="BN2249" s="43"/>
      <c r="BO2249" s="43"/>
      <c r="BP2249" s="43"/>
      <c r="BQ2249" s="43"/>
      <c r="BR2249" s="43"/>
      <c r="BS2249" s="43"/>
      <c r="BT2249" s="43"/>
      <c r="BU2249" s="43"/>
      <c r="BV2249" s="43"/>
      <c r="BW2249" s="43"/>
      <c r="BX2249" s="43"/>
      <c r="BY2249" s="43"/>
      <c r="BZ2249" s="43"/>
      <c r="CA2249" s="43"/>
      <c r="CB2249" s="43"/>
      <c r="CC2249" s="43"/>
      <c r="CD2249" s="43"/>
      <c r="CE2249" s="43"/>
      <c r="CF2249" s="43"/>
      <c r="CG2249" s="43"/>
    </row>
    <row r="2250" spans="10:85" x14ac:dyDescent="0.2"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43"/>
      <c r="AI2250" s="43"/>
      <c r="AJ2250" s="43"/>
      <c r="AK2250" s="43"/>
      <c r="AL2250" s="43"/>
      <c r="AM2250" s="43"/>
      <c r="AN2250" s="43"/>
      <c r="AO2250" s="43"/>
      <c r="AP2250" s="43"/>
      <c r="AQ2250" s="43"/>
      <c r="AR2250" s="43"/>
      <c r="AS2250" s="43"/>
      <c r="AT2250" s="43"/>
      <c r="AU2250" s="43"/>
      <c r="AV2250" s="43"/>
      <c r="AW2250" s="43"/>
      <c r="AX2250" s="43"/>
      <c r="AY2250" s="43"/>
      <c r="AZ2250" s="43"/>
      <c r="BA2250" s="43"/>
      <c r="BB2250" s="43"/>
      <c r="BC2250" s="43"/>
      <c r="BD2250" s="43"/>
      <c r="BE2250" s="43"/>
      <c r="BF2250" s="43"/>
      <c r="BG2250" s="43"/>
      <c r="BH2250" s="43"/>
      <c r="BI2250" s="43"/>
      <c r="BJ2250" s="43"/>
      <c r="BK2250" s="43"/>
      <c r="BL2250" s="43"/>
      <c r="BM2250" s="43"/>
      <c r="BN2250" s="43"/>
      <c r="BO2250" s="43"/>
      <c r="BP2250" s="43"/>
      <c r="BQ2250" s="43"/>
      <c r="BR2250" s="43"/>
      <c r="BS2250" s="43"/>
      <c r="BT2250" s="43"/>
      <c r="BU2250" s="43"/>
      <c r="BV2250" s="43"/>
      <c r="BW2250" s="43"/>
      <c r="BX2250" s="43"/>
      <c r="BY2250" s="43"/>
      <c r="BZ2250" s="43"/>
      <c r="CA2250" s="43"/>
      <c r="CB2250" s="43"/>
      <c r="CC2250" s="43"/>
      <c r="CD2250" s="43"/>
      <c r="CE2250" s="43"/>
      <c r="CF2250" s="43"/>
      <c r="CG2250" s="43"/>
    </row>
    <row r="2251" spans="10:85" x14ac:dyDescent="0.2"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43"/>
      <c r="AI2251" s="43"/>
      <c r="AJ2251" s="43"/>
      <c r="AK2251" s="43"/>
      <c r="AL2251" s="43"/>
      <c r="AM2251" s="43"/>
      <c r="AN2251" s="43"/>
      <c r="AO2251" s="43"/>
      <c r="AP2251" s="43"/>
      <c r="AQ2251" s="43"/>
      <c r="AR2251" s="43"/>
      <c r="AS2251" s="43"/>
      <c r="AT2251" s="43"/>
      <c r="AU2251" s="43"/>
      <c r="AV2251" s="43"/>
      <c r="AW2251" s="43"/>
      <c r="AX2251" s="43"/>
      <c r="AY2251" s="43"/>
      <c r="AZ2251" s="43"/>
      <c r="BA2251" s="43"/>
      <c r="BB2251" s="43"/>
      <c r="BC2251" s="43"/>
      <c r="BD2251" s="43"/>
      <c r="BE2251" s="43"/>
      <c r="BF2251" s="43"/>
      <c r="BG2251" s="43"/>
      <c r="BH2251" s="43"/>
      <c r="BI2251" s="43"/>
      <c r="BJ2251" s="43"/>
      <c r="BK2251" s="43"/>
      <c r="BL2251" s="43"/>
      <c r="BM2251" s="43"/>
      <c r="BN2251" s="43"/>
      <c r="BO2251" s="43"/>
      <c r="BP2251" s="43"/>
      <c r="BQ2251" s="43"/>
      <c r="BR2251" s="43"/>
      <c r="BS2251" s="43"/>
      <c r="BT2251" s="43"/>
      <c r="BU2251" s="43"/>
      <c r="BV2251" s="43"/>
      <c r="BW2251" s="43"/>
      <c r="BX2251" s="43"/>
      <c r="BY2251" s="43"/>
      <c r="BZ2251" s="43"/>
      <c r="CA2251" s="43"/>
      <c r="CB2251" s="43"/>
      <c r="CC2251" s="43"/>
      <c r="CD2251" s="43"/>
      <c r="CE2251" s="43"/>
      <c r="CF2251" s="43"/>
      <c r="CG2251" s="43"/>
    </row>
    <row r="2252" spans="10:85" x14ac:dyDescent="0.2"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43"/>
      <c r="AI2252" s="43"/>
      <c r="AJ2252" s="43"/>
      <c r="AK2252" s="43"/>
      <c r="AL2252" s="43"/>
      <c r="AM2252" s="43"/>
      <c r="AN2252" s="43"/>
      <c r="AO2252" s="43"/>
      <c r="AP2252" s="43"/>
      <c r="AQ2252" s="43"/>
      <c r="AR2252" s="43"/>
      <c r="AS2252" s="43"/>
      <c r="AT2252" s="43"/>
      <c r="AU2252" s="43"/>
      <c r="AV2252" s="43"/>
      <c r="AW2252" s="43"/>
      <c r="AX2252" s="43"/>
      <c r="AY2252" s="43"/>
      <c r="AZ2252" s="43"/>
      <c r="BA2252" s="43"/>
      <c r="BB2252" s="43"/>
      <c r="BC2252" s="43"/>
      <c r="BD2252" s="43"/>
      <c r="BE2252" s="43"/>
      <c r="BF2252" s="43"/>
      <c r="BG2252" s="43"/>
      <c r="BH2252" s="43"/>
      <c r="BI2252" s="43"/>
      <c r="BJ2252" s="43"/>
      <c r="BK2252" s="43"/>
      <c r="BL2252" s="43"/>
      <c r="BM2252" s="43"/>
      <c r="BN2252" s="43"/>
      <c r="BO2252" s="43"/>
      <c r="BP2252" s="43"/>
      <c r="BQ2252" s="43"/>
      <c r="BR2252" s="43"/>
      <c r="BS2252" s="43"/>
      <c r="BT2252" s="43"/>
      <c r="BU2252" s="43"/>
      <c r="BV2252" s="43"/>
      <c r="BW2252" s="43"/>
      <c r="BX2252" s="43"/>
      <c r="BY2252" s="43"/>
      <c r="BZ2252" s="43"/>
      <c r="CA2252" s="43"/>
      <c r="CB2252" s="43"/>
      <c r="CC2252" s="43"/>
      <c r="CD2252" s="43"/>
      <c r="CE2252" s="43"/>
      <c r="CF2252" s="43"/>
      <c r="CG2252" s="43"/>
    </row>
    <row r="2253" spans="10:85" x14ac:dyDescent="0.2"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43"/>
      <c r="AI2253" s="43"/>
      <c r="AJ2253" s="43"/>
      <c r="AK2253" s="43"/>
      <c r="AL2253" s="43"/>
      <c r="AM2253" s="43"/>
      <c r="AN2253" s="43"/>
      <c r="AO2253" s="43"/>
      <c r="AP2253" s="43"/>
      <c r="AQ2253" s="43"/>
      <c r="AR2253" s="43"/>
      <c r="AS2253" s="43"/>
      <c r="AT2253" s="43"/>
      <c r="AU2253" s="43"/>
      <c r="AV2253" s="43"/>
      <c r="AW2253" s="43"/>
      <c r="AX2253" s="43"/>
      <c r="AY2253" s="43"/>
      <c r="AZ2253" s="43"/>
      <c r="BA2253" s="43"/>
      <c r="BB2253" s="43"/>
      <c r="BC2253" s="43"/>
      <c r="BD2253" s="43"/>
      <c r="BE2253" s="43"/>
      <c r="BF2253" s="43"/>
      <c r="BG2253" s="43"/>
      <c r="BH2253" s="43"/>
      <c r="BI2253" s="43"/>
      <c r="BJ2253" s="43"/>
      <c r="BK2253" s="43"/>
      <c r="BL2253" s="43"/>
      <c r="BM2253" s="43"/>
      <c r="BN2253" s="43"/>
      <c r="BO2253" s="43"/>
      <c r="BP2253" s="43"/>
      <c r="BQ2253" s="43"/>
      <c r="BR2253" s="43"/>
      <c r="BS2253" s="43"/>
      <c r="BT2253" s="43"/>
      <c r="BU2253" s="43"/>
      <c r="BV2253" s="43"/>
      <c r="BW2253" s="43"/>
      <c r="BX2253" s="43"/>
      <c r="BY2253" s="43"/>
      <c r="BZ2253" s="43"/>
      <c r="CA2253" s="43"/>
      <c r="CB2253" s="43"/>
      <c r="CC2253" s="43"/>
      <c r="CD2253" s="43"/>
      <c r="CE2253" s="43"/>
      <c r="CF2253" s="43"/>
      <c r="CG2253" s="43"/>
    </row>
    <row r="2254" spans="10:85" x14ac:dyDescent="0.2"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43"/>
      <c r="AI2254" s="43"/>
      <c r="AJ2254" s="43"/>
      <c r="AK2254" s="43"/>
      <c r="AL2254" s="43"/>
      <c r="AM2254" s="43"/>
      <c r="AN2254" s="43"/>
      <c r="AO2254" s="43"/>
      <c r="AP2254" s="43"/>
      <c r="AQ2254" s="43"/>
      <c r="AR2254" s="43"/>
      <c r="AS2254" s="43"/>
      <c r="AT2254" s="43"/>
      <c r="AU2254" s="43"/>
      <c r="AV2254" s="43"/>
      <c r="AW2254" s="43"/>
      <c r="AX2254" s="43"/>
      <c r="AY2254" s="43"/>
      <c r="AZ2254" s="43"/>
      <c r="BA2254" s="43"/>
      <c r="BB2254" s="43"/>
      <c r="BC2254" s="43"/>
      <c r="BD2254" s="43"/>
      <c r="BE2254" s="43"/>
      <c r="BF2254" s="43"/>
      <c r="BG2254" s="43"/>
      <c r="BH2254" s="43"/>
      <c r="BI2254" s="43"/>
      <c r="BJ2254" s="43"/>
      <c r="BK2254" s="43"/>
      <c r="BL2254" s="43"/>
      <c r="BM2254" s="43"/>
      <c r="BN2254" s="43"/>
      <c r="BO2254" s="43"/>
      <c r="BP2254" s="43"/>
      <c r="BQ2254" s="43"/>
      <c r="BR2254" s="43"/>
      <c r="BS2254" s="43"/>
      <c r="BT2254" s="43"/>
      <c r="BU2254" s="43"/>
      <c r="BV2254" s="43"/>
      <c r="BW2254" s="43"/>
      <c r="BX2254" s="43"/>
      <c r="BY2254" s="43"/>
      <c r="BZ2254" s="43"/>
      <c r="CA2254" s="43"/>
      <c r="CB2254" s="43"/>
      <c r="CC2254" s="43"/>
      <c r="CD2254" s="43"/>
      <c r="CE2254" s="43"/>
      <c r="CF2254" s="43"/>
      <c r="CG2254" s="43"/>
    </row>
    <row r="2255" spans="10:85" x14ac:dyDescent="0.2"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43"/>
      <c r="AI2255" s="43"/>
      <c r="AJ2255" s="43"/>
      <c r="AK2255" s="43"/>
      <c r="AL2255" s="43"/>
      <c r="AM2255" s="43"/>
      <c r="AN2255" s="43"/>
      <c r="AO2255" s="43"/>
      <c r="AP2255" s="43"/>
      <c r="AQ2255" s="43"/>
      <c r="AR2255" s="43"/>
      <c r="AS2255" s="43"/>
      <c r="AT2255" s="43"/>
      <c r="AU2255" s="43"/>
      <c r="AV2255" s="43"/>
      <c r="AW2255" s="43"/>
      <c r="AX2255" s="43"/>
      <c r="AY2255" s="43"/>
      <c r="AZ2255" s="43"/>
      <c r="BA2255" s="43"/>
      <c r="BB2255" s="43"/>
      <c r="BC2255" s="43"/>
      <c r="BD2255" s="43"/>
      <c r="BE2255" s="43"/>
      <c r="BF2255" s="43"/>
      <c r="BG2255" s="43"/>
      <c r="BH2255" s="43"/>
      <c r="BI2255" s="43"/>
      <c r="BJ2255" s="43"/>
      <c r="BK2255" s="43"/>
      <c r="BL2255" s="43"/>
      <c r="BM2255" s="43"/>
      <c r="BN2255" s="43"/>
      <c r="BO2255" s="43"/>
      <c r="BP2255" s="43"/>
      <c r="BQ2255" s="43"/>
      <c r="BR2255" s="43"/>
      <c r="BS2255" s="43"/>
      <c r="BT2255" s="43"/>
      <c r="BU2255" s="43"/>
      <c r="BV2255" s="43"/>
      <c r="BW2255" s="43"/>
      <c r="BX2255" s="43"/>
      <c r="BY2255" s="43"/>
      <c r="BZ2255" s="43"/>
      <c r="CA2255" s="43"/>
      <c r="CB2255" s="43"/>
      <c r="CC2255" s="43"/>
      <c r="CD2255" s="43"/>
      <c r="CE2255" s="43"/>
      <c r="CF2255" s="43"/>
      <c r="CG2255" s="43"/>
    </row>
    <row r="2256" spans="10:85" x14ac:dyDescent="0.2"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43"/>
      <c r="AI2256" s="43"/>
      <c r="AJ2256" s="43"/>
      <c r="AK2256" s="43"/>
      <c r="AL2256" s="43"/>
      <c r="AM2256" s="43"/>
      <c r="AN2256" s="43"/>
      <c r="AO2256" s="43"/>
      <c r="AP2256" s="43"/>
      <c r="AQ2256" s="43"/>
      <c r="AR2256" s="43"/>
      <c r="AS2256" s="43"/>
      <c r="AT2256" s="43"/>
      <c r="AU2256" s="43"/>
      <c r="AV2256" s="43"/>
      <c r="AW2256" s="43"/>
      <c r="AX2256" s="43"/>
      <c r="AY2256" s="43"/>
      <c r="AZ2256" s="43"/>
      <c r="BA2256" s="43"/>
      <c r="BB2256" s="43"/>
      <c r="BC2256" s="43"/>
      <c r="BD2256" s="43"/>
      <c r="BE2256" s="43"/>
      <c r="BF2256" s="43"/>
      <c r="BG2256" s="43"/>
      <c r="BH2256" s="43"/>
      <c r="BI2256" s="43"/>
      <c r="BJ2256" s="43"/>
      <c r="BK2256" s="43"/>
      <c r="BL2256" s="43"/>
      <c r="BM2256" s="43"/>
      <c r="BN2256" s="43"/>
      <c r="BO2256" s="43"/>
      <c r="BP2256" s="43"/>
      <c r="BQ2256" s="43"/>
      <c r="BR2256" s="43"/>
      <c r="BS2256" s="43"/>
      <c r="BT2256" s="43"/>
      <c r="BU2256" s="43"/>
      <c r="BV2256" s="43"/>
      <c r="BW2256" s="43"/>
      <c r="BX2256" s="43"/>
      <c r="BY2256" s="43"/>
      <c r="BZ2256" s="43"/>
      <c r="CA2256" s="43"/>
      <c r="CB2256" s="43"/>
      <c r="CC2256" s="43"/>
      <c r="CD2256" s="43"/>
      <c r="CE2256" s="43"/>
      <c r="CF2256" s="43"/>
      <c r="CG2256" s="43"/>
    </row>
    <row r="2257" spans="10:85" x14ac:dyDescent="0.2"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43"/>
      <c r="AI2257" s="43"/>
      <c r="AJ2257" s="43"/>
      <c r="AK2257" s="43"/>
      <c r="AL2257" s="43"/>
      <c r="AM2257" s="43"/>
      <c r="AN2257" s="43"/>
      <c r="AO2257" s="43"/>
      <c r="AP2257" s="43"/>
      <c r="AQ2257" s="43"/>
      <c r="AR2257" s="43"/>
      <c r="AS2257" s="43"/>
      <c r="AT2257" s="43"/>
      <c r="AU2257" s="43"/>
      <c r="AV2257" s="43"/>
      <c r="AW2257" s="43"/>
      <c r="AX2257" s="43"/>
      <c r="AY2257" s="43"/>
      <c r="AZ2257" s="43"/>
      <c r="BA2257" s="43"/>
      <c r="BB2257" s="43"/>
      <c r="BC2257" s="43"/>
      <c r="BD2257" s="43"/>
      <c r="BE2257" s="43"/>
      <c r="BF2257" s="43"/>
      <c r="BG2257" s="43"/>
      <c r="BH2257" s="43"/>
      <c r="BI2257" s="43"/>
      <c r="BJ2257" s="43"/>
      <c r="BK2257" s="43"/>
      <c r="BL2257" s="43"/>
      <c r="BM2257" s="43"/>
      <c r="BN2257" s="43"/>
      <c r="BO2257" s="43"/>
      <c r="BP2257" s="43"/>
      <c r="BQ2257" s="43"/>
      <c r="BR2257" s="43"/>
      <c r="BS2257" s="43"/>
      <c r="BT2257" s="43"/>
      <c r="BU2257" s="43"/>
      <c r="BV2257" s="43"/>
      <c r="BW2257" s="43"/>
      <c r="BX2257" s="43"/>
      <c r="BY2257" s="43"/>
      <c r="BZ2257" s="43"/>
      <c r="CA2257" s="43"/>
      <c r="CB2257" s="43"/>
      <c r="CC2257" s="43"/>
      <c r="CD2257" s="43"/>
      <c r="CE2257" s="43"/>
      <c r="CF2257" s="43"/>
      <c r="CG2257" s="43"/>
    </row>
    <row r="2258" spans="10:85" x14ac:dyDescent="0.2"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43"/>
      <c r="AI2258" s="43"/>
      <c r="AJ2258" s="43"/>
      <c r="AK2258" s="43"/>
      <c r="AL2258" s="43"/>
      <c r="AM2258" s="43"/>
      <c r="AN2258" s="43"/>
      <c r="AO2258" s="43"/>
      <c r="AP2258" s="43"/>
      <c r="AQ2258" s="43"/>
      <c r="AR2258" s="43"/>
      <c r="AS2258" s="43"/>
      <c r="AT2258" s="43"/>
      <c r="AU2258" s="43"/>
      <c r="AV2258" s="43"/>
      <c r="AW2258" s="43"/>
      <c r="AX2258" s="43"/>
      <c r="AY2258" s="43"/>
      <c r="AZ2258" s="43"/>
      <c r="BA2258" s="43"/>
      <c r="BB2258" s="43"/>
      <c r="BC2258" s="43"/>
      <c r="BD2258" s="43"/>
      <c r="BE2258" s="43"/>
      <c r="BF2258" s="43"/>
      <c r="BG2258" s="43"/>
      <c r="BH2258" s="43"/>
      <c r="BI2258" s="43"/>
      <c r="BJ2258" s="43"/>
      <c r="BK2258" s="43"/>
      <c r="BL2258" s="43"/>
      <c r="BM2258" s="43"/>
      <c r="BN2258" s="43"/>
      <c r="BO2258" s="43"/>
      <c r="BP2258" s="43"/>
      <c r="BQ2258" s="43"/>
      <c r="BR2258" s="43"/>
      <c r="BS2258" s="43"/>
      <c r="BT2258" s="43"/>
      <c r="BU2258" s="43"/>
      <c r="BV2258" s="43"/>
      <c r="BW2258" s="43"/>
      <c r="BX2258" s="43"/>
      <c r="BY2258" s="43"/>
      <c r="BZ2258" s="43"/>
      <c r="CA2258" s="43"/>
      <c r="CB2258" s="43"/>
      <c r="CC2258" s="43"/>
      <c r="CD2258" s="43"/>
      <c r="CE2258" s="43"/>
      <c r="CF2258" s="43"/>
      <c r="CG2258" s="43"/>
    </row>
    <row r="2259" spans="10:85" x14ac:dyDescent="0.2"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43"/>
      <c r="AI2259" s="43"/>
      <c r="AJ2259" s="43"/>
      <c r="AK2259" s="43"/>
      <c r="AL2259" s="43"/>
      <c r="AM2259" s="43"/>
      <c r="AN2259" s="43"/>
      <c r="AO2259" s="43"/>
      <c r="AP2259" s="43"/>
      <c r="AQ2259" s="43"/>
      <c r="AR2259" s="43"/>
      <c r="AS2259" s="43"/>
      <c r="AT2259" s="43"/>
      <c r="AU2259" s="43"/>
      <c r="AV2259" s="43"/>
      <c r="AW2259" s="43"/>
      <c r="AX2259" s="43"/>
      <c r="AY2259" s="43"/>
      <c r="AZ2259" s="43"/>
      <c r="BA2259" s="43"/>
      <c r="BB2259" s="43"/>
      <c r="BC2259" s="43"/>
      <c r="BD2259" s="43"/>
      <c r="BE2259" s="43"/>
      <c r="BF2259" s="43"/>
      <c r="BG2259" s="43"/>
      <c r="BH2259" s="43"/>
      <c r="BI2259" s="43"/>
      <c r="BJ2259" s="43"/>
      <c r="BK2259" s="43"/>
      <c r="BL2259" s="43"/>
      <c r="BM2259" s="43"/>
      <c r="BN2259" s="43"/>
      <c r="BO2259" s="43"/>
      <c r="BP2259" s="43"/>
      <c r="BQ2259" s="43"/>
      <c r="BR2259" s="43"/>
      <c r="BS2259" s="43"/>
      <c r="BT2259" s="43"/>
      <c r="BU2259" s="43"/>
      <c r="BV2259" s="43"/>
      <c r="BW2259" s="43"/>
      <c r="BX2259" s="43"/>
      <c r="BY2259" s="43"/>
      <c r="BZ2259" s="43"/>
      <c r="CA2259" s="43"/>
      <c r="CB2259" s="43"/>
      <c r="CC2259" s="43"/>
      <c r="CD2259" s="43"/>
      <c r="CE2259" s="43"/>
      <c r="CF2259" s="43"/>
      <c r="CG2259" s="43"/>
    </row>
    <row r="2260" spans="10:85" x14ac:dyDescent="0.2"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43"/>
      <c r="AI2260" s="43"/>
      <c r="AJ2260" s="43"/>
      <c r="AK2260" s="43"/>
      <c r="AL2260" s="43"/>
      <c r="AM2260" s="43"/>
      <c r="AN2260" s="43"/>
      <c r="AO2260" s="43"/>
      <c r="AP2260" s="43"/>
      <c r="AQ2260" s="43"/>
      <c r="AR2260" s="43"/>
      <c r="AS2260" s="43"/>
      <c r="AT2260" s="43"/>
      <c r="AU2260" s="43"/>
      <c r="AV2260" s="43"/>
      <c r="AW2260" s="43"/>
      <c r="AX2260" s="43"/>
      <c r="AY2260" s="43"/>
      <c r="AZ2260" s="43"/>
      <c r="BA2260" s="43"/>
      <c r="BB2260" s="43"/>
      <c r="BC2260" s="43"/>
      <c r="BD2260" s="43"/>
      <c r="BE2260" s="43"/>
      <c r="BF2260" s="43"/>
      <c r="BG2260" s="43"/>
      <c r="BH2260" s="43"/>
      <c r="BI2260" s="43"/>
      <c r="BJ2260" s="43"/>
      <c r="BK2260" s="43"/>
      <c r="BL2260" s="43"/>
      <c r="BM2260" s="43"/>
      <c r="BN2260" s="43"/>
      <c r="BO2260" s="43"/>
      <c r="BP2260" s="43"/>
      <c r="BQ2260" s="43"/>
      <c r="BR2260" s="43"/>
      <c r="BS2260" s="43"/>
      <c r="BT2260" s="43"/>
      <c r="BU2260" s="43"/>
      <c r="BV2260" s="43"/>
      <c r="BW2260" s="43"/>
      <c r="BX2260" s="43"/>
      <c r="BY2260" s="43"/>
      <c r="BZ2260" s="43"/>
      <c r="CA2260" s="43"/>
      <c r="CB2260" s="43"/>
      <c r="CC2260" s="43"/>
      <c r="CD2260" s="43"/>
      <c r="CE2260" s="43"/>
      <c r="CF2260" s="43"/>
      <c r="CG2260" s="43"/>
    </row>
    <row r="2261" spans="10:85" x14ac:dyDescent="0.2"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43"/>
      <c r="AI2261" s="43"/>
      <c r="AJ2261" s="43"/>
      <c r="AK2261" s="43"/>
      <c r="AL2261" s="43"/>
      <c r="AM2261" s="43"/>
      <c r="AN2261" s="43"/>
      <c r="AO2261" s="43"/>
      <c r="AP2261" s="43"/>
      <c r="AQ2261" s="43"/>
      <c r="AR2261" s="43"/>
      <c r="AS2261" s="43"/>
      <c r="AT2261" s="43"/>
      <c r="AU2261" s="43"/>
      <c r="AV2261" s="43"/>
      <c r="AW2261" s="43"/>
      <c r="AX2261" s="43"/>
      <c r="AY2261" s="43"/>
      <c r="AZ2261" s="43"/>
      <c r="BA2261" s="43"/>
      <c r="BB2261" s="43"/>
      <c r="BC2261" s="43"/>
      <c r="BD2261" s="43"/>
      <c r="BE2261" s="43"/>
      <c r="BF2261" s="43"/>
      <c r="BG2261" s="43"/>
      <c r="BH2261" s="43"/>
      <c r="BI2261" s="43"/>
      <c r="BJ2261" s="43"/>
      <c r="BK2261" s="43"/>
      <c r="BL2261" s="43"/>
      <c r="BM2261" s="43"/>
      <c r="BN2261" s="43"/>
      <c r="BO2261" s="43"/>
      <c r="BP2261" s="43"/>
      <c r="BQ2261" s="43"/>
      <c r="BR2261" s="43"/>
      <c r="BS2261" s="43"/>
      <c r="BT2261" s="43"/>
      <c r="BU2261" s="43"/>
      <c r="BV2261" s="43"/>
      <c r="BW2261" s="43"/>
      <c r="BX2261" s="43"/>
      <c r="BY2261" s="43"/>
      <c r="BZ2261" s="43"/>
      <c r="CA2261" s="43"/>
      <c r="CB2261" s="43"/>
      <c r="CC2261" s="43"/>
      <c r="CD2261" s="43"/>
      <c r="CE2261" s="43"/>
      <c r="CF2261" s="43"/>
      <c r="CG2261" s="43"/>
    </row>
    <row r="2262" spans="10:85" x14ac:dyDescent="0.2"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43"/>
      <c r="AI2262" s="43"/>
      <c r="AJ2262" s="43"/>
      <c r="AK2262" s="43"/>
      <c r="AL2262" s="43"/>
      <c r="AM2262" s="43"/>
      <c r="AN2262" s="43"/>
      <c r="AO2262" s="43"/>
      <c r="AP2262" s="43"/>
      <c r="AQ2262" s="43"/>
      <c r="AR2262" s="43"/>
      <c r="AS2262" s="43"/>
      <c r="AT2262" s="43"/>
      <c r="AU2262" s="43"/>
      <c r="AV2262" s="43"/>
      <c r="AW2262" s="43"/>
      <c r="AX2262" s="43"/>
      <c r="AY2262" s="43"/>
      <c r="AZ2262" s="43"/>
      <c r="BA2262" s="43"/>
      <c r="BB2262" s="43"/>
      <c r="BC2262" s="43"/>
      <c r="BD2262" s="43"/>
      <c r="BE2262" s="43"/>
      <c r="BF2262" s="43"/>
      <c r="BG2262" s="43"/>
      <c r="BH2262" s="43"/>
      <c r="BI2262" s="43"/>
      <c r="BJ2262" s="43"/>
      <c r="BK2262" s="43"/>
      <c r="BL2262" s="43"/>
      <c r="BM2262" s="43"/>
      <c r="BN2262" s="43"/>
      <c r="BO2262" s="43"/>
      <c r="BP2262" s="43"/>
      <c r="BQ2262" s="43"/>
      <c r="BR2262" s="43"/>
      <c r="BS2262" s="43"/>
      <c r="BT2262" s="43"/>
      <c r="BU2262" s="43"/>
      <c r="BV2262" s="43"/>
      <c r="BW2262" s="43"/>
      <c r="BX2262" s="43"/>
      <c r="BY2262" s="43"/>
      <c r="BZ2262" s="43"/>
      <c r="CA2262" s="43"/>
      <c r="CB2262" s="43"/>
      <c r="CC2262" s="43"/>
      <c r="CD2262" s="43"/>
      <c r="CE2262" s="43"/>
      <c r="CF2262" s="43"/>
      <c r="CG2262" s="43"/>
    </row>
    <row r="2263" spans="10:85" x14ac:dyDescent="0.2"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43"/>
      <c r="AI2263" s="43"/>
      <c r="AJ2263" s="43"/>
      <c r="AK2263" s="43"/>
      <c r="AL2263" s="43"/>
      <c r="AM2263" s="43"/>
      <c r="AN2263" s="43"/>
      <c r="AO2263" s="43"/>
      <c r="AP2263" s="43"/>
      <c r="AQ2263" s="43"/>
      <c r="AR2263" s="43"/>
      <c r="AS2263" s="43"/>
      <c r="AT2263" s="43"/>
      <c r="AU2263" s="43"/>
      <c r="AV2263" s="43"/>
      <c r="AW2263" s="43"/>
      <c r="AX2263" s="43"/>
      <c r="AY2263" s="43"/>
      <c r="AZ2263" s="43"/>
      <c r="BA2263" s="43"/>
      <c r="BB2263" s="43"/>
      <c r="BC2263" s="43"/>
      <c r="BD2263" s="43"/>
      <c r="BE2263" s="43"/>
      <c r="BF2263" s="43"/>
      <c r="BG2263" s="43"/>
      <c r="BH2263" s="43"/>
      <c r="BI2263" s="43"/>
      <c r="BJ2263" s="43"/>
      <c r="BK2263" s="43"/>
      <c r="BL2263" s="43"/>
      <c r="BM2263" s="43"/>
      <c r="BN2263" s="43"/>
      <c r="BO2263" s="43"/>
      <c r="BP2263" s="43"/>
      <c r="BQ2263" s="43"/>
      <c r="BR2263" s="43"/>
      <c r="BS2263" s="43"/>
      <c r="BT2263" s="43"/>
      <c r="BU2263" s="43"/>
      <c r="BV2263" s="43"/>
      <c r="BW2263" s="43"/>
      <c r="BX2263" s="43"/>
      <c r="BY2263" s="43"/>
      <c r="BZ2263" s="43"/>
      <c r="CA2263" s="43"/>
      <c r="CB2263" s="43"/>
      <c r="CC2263" s="43"/>
      <c r="CD2263" s="43"/>
      <c r="CE2263" s="43"/>
      <c r="CF2263" s="43"/>
      <c r="CG2263" s="43"/>
    </row>
    <row r="2264" spans="10:85" x14ac:dyDescent="0.2"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43"/>
      <c r="AI2264" s="43"/>
      <c r="AJ2264" s="43"/>
      <c r="AK2264" s="43"/>
      <c r="AL2264" s="43"/>
      <c r="AM2264" s="43"/>
      <c r="AN2264" s="43"/>
      <c r="AO2264" s="43"/>
      <c r="AP2264" s="43"/>
      <c r="AQ2264" s="43"/>
      <c r="AR2264" s="43"/>
      <c r="AS2264" s="43"/>
      <c r="AT2264" s="43"/>
      <c r="AU2264" s="43"/>
      <c r="AV2264" s="43"/>
      <c r="AW2264" s="43"/>
      <c r="AX2264" s="43"/>
      <c r="AY2264" s="43"/>
      <c r="AZ2264" s="43"/>
      <c r="BA2264" s="43"/>
      <c r="BB2264" s="43"/>
      <c r="BC2264" s="43"/>
      <c r="BD2264" s="43"/>
      <c r="BE2264" s="43"/>
      <c r="BF2264" s="43"/>
      <c r="BG2264" s="43"/>
      <c r="BH2264" s="43"/>
      <c r="BI2264" s="43"/>
      <c r="BJ2264" s="43"/>
      <c r="BK2264" s="43"/>
      <c r="BL2264" s="43"/>
      <c r="BM2264" s="43"/>
      <c r="BN2264" s="43"/>
      <c r="BO2264" s="43"/>
      <c r="BP2264" s="43"/>
      <c r="BQ2264" s="43"/>
      <c r="BR2264" s="43"/>
      <c r="BS2264" s="43"/>
      <c r="BT2264" s="43"/>
      <c r="BU2264" s="43"/>
      <c r="BV2264" s="43"/>
      <c r="BW2264" s="43"/>
      <c r="BX2264" s="43"/>
      <c r="BY2264" s="43"/>
      <c r="BZ2264" s="43"/>
      <c r="CA2264" s="43"/>
      <c r="CB2264" s="43"/>
      <c r="CC2264" s="43"/>
      <c r="CD2264" s="43"/>
      <c r="CE2264" s="43"/>
      <c r="CF2264" s="43"/>
      <c r="CG2264" s="43"/>
    </row>
    <row r="2265" spans="10:85" x14ac:dyDescent="0.2"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43"/>
      <c r="AI2265" s="43"/>
      <c r="AJ2265" s="43"/>
      <c r="AK2265" s="43"/>
      <c r="AL2265" s="43"/>
      <c r="AM2265" s="43"/>
      <c r="AN2265" s="43"/>
      <c r="AO2265" s="43"/>
      <c r="AP2265" s="43"/>
      <c r="AQ2265" s="43"/>
      <c r="AR2265" s="43"/>
      <c r="AS2265" s="43"/>
      <c r="AT2265" s="43"/>
      <c r="AU2265" s="43"/>
      <c r="AV2265" s="43"/>
      <c r="AW2265" s="43"/>
      <c r="AX2265" s="43"/>
      <c r="AY2265" s="43"/>
      <c r="AZ2265" s="43"/>
      <c r="BA2265" s="43"/>
      <c r="BB2265" s="43"/>
      <c r="BC2265" s="43"/>
      <c r="BD2265" s="43"/>
      <c r="BE2265" s="43"/>
      <c r="BF2265" s="43"/>
      <c r="BG2265" s="43"/>
      <c r="BH2265" s="43"/>
      <c r="BI2265" s="43"/>
      <c r="BJ2265" s="43"/>
      <c r="BK2265" s="43"/>
      <c r="BL2265" s="43"/>
      <c r="BM2265" s="43"/>
      <c r="BN2265" s="43"/>
      <c r="BO2265" s="43"/>
      <c r="BP2265" s="43"/>
      <c r="BQ2265" s="43"/>
      <c r="BR2265" s="43"/>
      <c r="BS2265" s="43"/>
      <c r="BT2265" s="43"/>
      <c r="BU2265" s="43"/>
      <c r="BV2265" s="43"/>
      <c r="BW2265" s="43"/>
      <c r="BX2265" s="43"/>
      <c r="BY2265" s="43"/>
      <c r="BZ2265" s="43"/>
      <c r="CA2265" s="43"/>
      <c r="CB2265" s="43"/>
      <c r="CC2265" s="43"/>
      <c r="CD2265" s="43"/>
      <c r="CE2265" s="43"/>
      <c r="CF2265" s="43"/>
      <c r="CG2265" s="43"/>
    </row>
    <row r="2266" spans="10:85" x14ac:dyDescent="0.2"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43"/>
      <c r="AI2266" s="43"/>
      <c r="AJ2266" s="43"/>
      <c r="AK2266" s="43"/>
      <c r="AL2266" s="43"/>
      <c r="AM2266" s="43"/>
      <c r="AN2266" s="43"/>
      <c r="AO2266" s="43"/>
      <c r="AP2266" s="43"/>
      <c r="AQ2266" s="43"/>
      <c r="AR2266" s="43"/>
      <c r="AS2266" s="43"/>
      <c r="AT2266" s="43"/>
      <c r="AU2266" s="43"/>
      <c r="AV2266" s="43"/>
      <c r="AW2266" s="43"/>
      <c r="AX2266" s="43"/>
      <c r="AY2266" s="43"/>
      <c r="AZ2266" s="43"/>
      <c r="BA2266" s="43"/>
      <c r="BB2266" s="43"/>
      <c r="BC2266" s="43"/>
      <c r="BD2266" s="43"/>
      <c r="BE2266" s="43"/>
      <c r="BF2266" s="43"/>
      <c r="BG2266" s="43"/>
      <c r="BH2266" s="43"/>
      <c r="BI2266" s="43"/>
      <c r="BJ2266" s="43"/>
      <c r="BK2266" s="43"/>
      <c r="BL2266" s="43"/>
      <c r="BM2266" s="43"/>
      <c r="BN2266" s="43"/>
      <c r="BO2266" s="43"/>
      <c r="BP2266" s="43"/>
      <c r="BQ2266" s="43"/>
      <c r="BR2266" s="43"/>
      <c r="BS2266" s="43"/>
      <c r="BT2266" s="43"/>
      <c r="BU2266" s="43"/>
      <c r="BV2266" s="43"/>
      <c r="BW2266" s="43"/>
      <c r="BX2266" s="43"/>
      <c r="BY2266" s="43"/>
      <c r="BZ2266" s="43"/>
      <c r="CA2266" s="43"/>
      <c r="CB2266" s="43"/>
      <c r="CC2266" s="43"/>
      <c r="CD2266" s="43"/>
      <c r="CE2266" s="43"/>
      <c r="CF2266" s="43"/>
      <c r="CG2266" s="43"/>
    </row>
    <row r="2267" spans="10:85" x14ac:dyDescent="0.2"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43"/>
      <c r="AI2267" s="43"/>
      <c r="AJ2267" s="43"/>
      <c r="AK2267" s="43"/>
      <c r="AL2267" s="43"/>
      <c r="AM2267" s="43"/>
      <c r="AN2267" s="43"/>
      <c r="AO2267" s="43"/>
      <c r="AP2267" s="43"/>
      <c r="AQ2267" s="43"/>
      <c r="AR2267" s="43"/>
      <c r="AS2267" s="43"/>
      <c r="AT2267" s="43"/>
      <c r="AU2267" s="43"/>
      <c r="AV2267" s="43"/>
      <c r="AW2267" s="43"/>
      <c r="AX2267" s="43"/>
      <c r="AY2267" s="43"/>
      <c r="AZ2267" s="43"/>
      <c r="BA2267" s="43"/>
      <c r="BB2267" s="43"/>
      <c r="BC2267" s="43"/>
      <c r="BD2267" s="43"/>
      <c r="BE2267" s="43"/>
      <c r="BF2267" s="43"/>
      <c r="BG2267" s="43"/>
      <c r="BH2267" s="43"/>
      <c r="BI2267" s="43"/>
      <c r="BJ2267" s="43"/>
      <c r="BK2267" s="43"/>
      <c r="BL2267" s="43"/>
      <c r="BM2267" s="43"/>
      <c r="BN2267" s="43"/>
      <c r="BO2267" s="43"/>
      <c r="BP2267" s="43"/>
      <c r="BQ2267" s="43"/>
      <c r="BR2267" s="43"/>
      <c r="BS2267" s="43"/>
      <c r="BT2267" s="43"/>
      <c r="BU2267" s="43"/>
      <c r="BV2267" s="43"/>
      <c r="BW2267" s="43"/>
      <c r="BX2267" s="43"/>
      <c r="BY2267" s="43"/>
      <c r="BZ2267" s="43"/>
      <c r="CA2267" s="43"/>
      <c r="CB2267" s="43"/>
      <c r="CC2267" s="43"/>
      <c r="CD2267" s="43"/>
      <c r="CE2267" s="43"/>
      <c r="CF2267" s="43"/>
      <c r="CG2267" s="43"/>
    </row>
    <row r="2268" spans="10:85" x14ac:dyDescent="0.2"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43"/>
      <c r="AI2268" s="43"/>
      <c r="AJ2268" s="43"/>
      <c r="AK2268" s="43"/>
      <c r="AL2268" s="43"/>
      <c r="AM2268" s="43"/>
      <c r="AN2268" s="43"/>
      <c r="AO2268" s="43"/>
      <c r="AP2268" s="43"/>
      <c r="AQ2268" s="43"/>
      <c r="AR2268" s="43"/>
      <c r="AS2268" s="43"/>
      <c r="AT2268" s="43"/>
      <c r="AU2268" s="43"/>
      <c r="AV2268" s="43"/>
      <c r="AW2268" s="43"/>
      <c r="AX2268" s="43"/>
      <c r="AY2268" s="43"/>
      <c r="AZ2268" s="43"/>
      <c r="BA2268" s="43"/>
      <c r="BB2268" s="43"/>
      <c r="BC2268" s="43"/>
      <c r="BD2268" s="43"/>
      <c r="BE2268" s="43"/>
      <c r="BF2268" s="43"/>
      <c r="BG2268" s="43"/>
      <c r="BH2268" s="43"/>
      <c r="BI2268" s="43"/>
      <c r="BJ2268" s="43"/>
      <c r="BK2268" s="43"/>
      <c r="BL2268" s="43"/>
      <c r="BM2268" s="43"/>
      <c r="BN2268" s="43"/>
      <c r="BO2268" s="43"/>
      <c r="BP2268" s="43"/>
      <c r="BQ2268" s="43"/>
      <c r="BR2268" s="43"/>
      <c r="BS2268" s="43"/>
      <c r="BT2268" s="43"/>
      <c r="BU2268" s="43"/>
      <c r="BV2268" s="43"/>
      <c r="BW2268" s="43"/>
      <c r="BX2268" s="43"/>
      <c r="BY2268" s="43"/>
      <c r="BZ2268" s="43"/>
      <c r="CA2268" s="43"/>
      <c r="CB2268" s="43"/>
      <c r="CC2268" s="43"/>
      <c r="CD2268" s="43"/>
      <c r="CE2268" s="43"/>
      <c r="CF2268" s="43"/>
      <c r="CG2268" s="43"/>
    </row>
    <row r="2269" spans="10:85" x14ac:dyDescent="0.2"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43"/>
      <c r="AI2269" s="43"/>
      <c r="AJ2269" s="43"/>
      <c r="AK2269" s="43"/>
      <c r="AL2269" s="43"/>
      <c r="AM2269" s="43"/>
      <c r="AN2269" s="43"/>
      <c r="AO2269" s="43"/>
      <c r="AP2269" s="43"/>
      <c r="AQ2269" s="43"/>
      <c r="AR2269" s="43"/>
      <c r="AS2269" s="43"/>
      <c r="AT2269" s="43"/>
      <c r="AU2269" s="43"/>
      <c r="AV2269" s="43"/>
      <c r="AW2269" s="43"/>
      <c r="AX2269" s="43"/>
      <c r="AY2269" s="43"/>
      <c r="AZ2269" s="43"/>
      <c r="BA2269" s="43"/>
      <c r="BB2269" s="43"/>
      <c r="BC2269" s="43"/>
      <c r="BD2269" s="43"/>
      <c r="BE2269" s="43"/>
      <c r="BF2269" s="43"/>
      <c r="BG2269" s="43"/>
      <c r="BH2269" s="43"/>
      <c r="BI2269" s="43"/>
      <c r="BJ2269" s="43"/>
      <c r="BK2269" s="43"/>
      <c r="BL2269" s="43"/>
      <c r="BM2269" s="43"/>
      <c r="BN2269" s="43"/>
      <c r="BO2269" s="43"/>
      <c r="BP2269" s="43"/>
      <c r="BQ2269" s="43"/>
      <c r="BR2269" s="43"/>
      <c r="BS2269" s="43"/>
      <c r="BT2269" s="43"/>
      <c r="BU2269" s="43"/>
      <c r="BV2269" s="43"/>
      <c r="BW2269" s="43"/>
      <c r="BX2269" s="43"/>
      <c r="BY2269" s="43"/>
      <c r="BZ2269" s="43"/>
      <c r="CA2269" s="43"/>
      <c r="CB2269" s="43"/>
      <c r="CC2269" s="43"/>
      <c r="CD2269" s="43"/>
      <c r="CE2269" s="43"/>
      <c r="CF2269" s="43"/>
      <c r="CG2269" s="43"/>
    </row>
    <row r="2270" spans="10:85" x14ac:dyDescent="0.2"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43"/>
      <c r="AI2270" s="43"/>
      <c r="AJ2270" s="43"/>
      <c r="AK2270" s="43"/>
      <c r="AL2270" s="43"/>
      <c r="AM2270" s="43"/>
      <c r="AN2270" s="43"/>
      <c r="AO2270" s="43"/>
      <c r="AP2270" s="43"/>
      <c r="AQ2270" s="43"/>
      <c r="AR2270" s="43"/>
      <c r="AS2270" s="43"/>
      <c r="AT2270" s="43"/>
      <c r="AU2270" s="43"/>
      <c r="AV2270" s="43"/>
      <c r="AW2270" s="43"/>
      <c r="AX2270" s="43"/>
      <c r="AY2270" s="43"/>
      <c r="AZ2270" s="43"/>
      <c r="BA2270" s="43"/>
      <c r="BB2270" s="43"/>
      <c r="BC2270" s="43"/>
      <c r="BD2270" s="43"/>
      <c r="BE2270" s="43"/>
      <c r="BF2270" s="43"/>
      <c r="BG2270" s="43"/>
      <c r="BH2270" s="43"/>
      <c r="BI2270" s="43"/>
      <c r="BJ2270" s="43"/>
      <c r="BK2270" s="43"/>
      <c r="BL2270" s="43"/>
      <c r="BM2270" s="43"/>
      <c r="BN2270" s="43"/>
      <c r="BO2270" s="43"/>
      <c r="BP2270" s="43"/>
      <c r="BQ2270" s="43"/>
      <c r="BR2270" s="43"/>
      <c r="BS2270" s="43"/>
      <c r="BT2270" s="43"/>
      <c r="BU2270" s="43"/>
      <c r="BV2270" s="43"/>
      <c r="BW2270" s="43"/>
      <c r="BX2270" s="43"/>
      <c r="BY2270" s="43"/>
      <c r="BZ2270" s="43"/>
      <c r="CA2270" s="43"/>
      <c r="CB2270" s="43"/>
      <c r="CC2270" s="43"/>
      <c r="CD2270" s="43"/>
      <c r="CE2270" s="43"/>
      <c r="CF2270" s="43"/>
      <c r="CG2270" s="43"/>
    </row>
    <row r="2271" spans="10:85" x14ac:dyDescent="0.2"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43"/>
      <c r="AI2271" s="43"/>
      <c r="AJ2271" s="43"/>
      <c r="AK2271" s="43"/>
      <c r="AL2271" s="43"/>
      <c r="AM2271" s="43"/>
      <c r="AN2271" s="43"/>
      <c r="AO2271" s="43"/>
      <c r="AP2271" s="43"/>
      <c r="AQ2271" s="43"/>
      <c r="AR2271" s="43"/>
      <c r="AS2271" s="43"/>
      <c r="AT2271" s="43"/>
      <c r="AU2271" s="43"/>
      <c r="AV2271" s="43"/>
      <c r="AW2271" s="43"/>
      <c r="AX2271" s="43"/>
      <c r="AY2271" s="43"/>
      <c r="AZ2271" s="43"/>
      <c r="BA2271" s="43"/>
      <c r="BB2271" s="43"/>
      <c r="BC2271" s="43"/>
      <c r="BD2271" s="43"/>
      <c r="BE2271" s="43"/>
      <c r="BF2271" s="43"/>
      <c r="BG2271" s="43"/>
      <c r="BH2271" s="43"/>
      <c r="BI2271" s="43"/>
      <c r="BJ2271" s="43"/>
      <c r="BK2271" s="43"/>
      <c r="BL2271" s="43"/>
      <c r="BM2271" s="43"/>
      <c r="BN2271" s="43"/>
      <c r="BO2271" s="43"/>
      <c r="BP2271" s="43"/>
      <c r="BQ2271" s="43"/>
      <c r="BR2271" s="43"/>
      <c r="BS2271" s="43"/>
      <c r="BT2271" s="43"/>
      <c r="BU2271" s="43"/>
      <c r="BV2271" s="43"/>
      <c r="BW2271" s="43"/>
      <c r="BX2271" s="43"/>
      <c r="BY2271" s="43"/>
      <c r="BZ2271" s="43"/>
      <c r="CA2271" s="43"/>
      <c r="CB2271" s="43"/>
      <c r="CC2271" s="43"/>
      <c r="CD2271" s="43"/>
      <c r="CE2271" s="43"/>
      <c r="CF2271" s="43"/>
      <c r="CG2271" s="43"/>
    </row>
    <row r="2272" spans="10:85" x14ac:dyDescent="0.2"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43"/>
      <c r="AI2272" s="43"/>
      <c r="AJ2272" s="43"/>
      <c r="AK2272" s="43"/>
      <c r="AL2272" s="43"/>
      <c r="AM2272" s="43"/>
      <c r="AN2272" s="43"/>
      <c r="AO2272" s="43"/>
      <c r="AP2272" s="43"/>
      <c r="AQ2272" s="43"/>
      <c r="AR2272" s="43"/>
      <c r="AS2272" s="43"/>
      <c r="AT2272" s="43"/>
      <c r="AU2272" s="43"/>
      <c r="AV2272" s="43"/>
      <c r="AW2272" s="43"/>
      <c r="AX2272" s="43"/>
      <c r="AY2272" s="43"/>
      <c r="AZ2272" s="43"/>
      <c r="BA2272" s="43"/>
      <c r="BB2272" s="43"/>
      <c r="BC2272" s="43"/>
      <c r="BD2272" s="43"/>
      <c r="BE2272" s="43"/>
      <c r="BF2272" s="43"/>
      <c r="BG2272" s="43"/>
      <c r="BH2272" s="43"/>
      <c r="BI2272" s="43"/>
      <c r="BJ2272" s="43"/>
      <c r="BK2272" s="43"/>
      <c r="BL2272" s="43"/>
      <c r="BM2272" s="43"/>
      <c r="BN2272" s="43"/>
      <c r="BO2272" s="43"/>
      <c r="BP2272" s="43"/>
      <c r="BQ2272" s="43"/>
      <c r="BR2272" s="43"/>
      <c r="BS2272" s="43"/>
      <c r="BT2272" s="43"/>
      <c r="BU2272" s="43"/>
      <c r="BV2272" s="43"/>
      <c r="BW2272" s="43"/>
      <c r="BX2272" s="43"/>
      <c r="BY2272" s="43"/>
      <c r="BZ2272" s="43"/>
      <c r="CA2272" s="43"/>
      <c r="CB2272" s="43"/>
      <c r="CC2272" s="43"/>
      <c r="CD2272" s="43"/>
      <c r="CE2272" s="43"/>
      <c r="CF2272" s="43"/>
      <c r="CG2272" s="43"/>
    </row>
    <row r="2273" spans="10:85" x14ac:dyDescent="0.2"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43"/>
      <c r="AI2273" s="43"/>
      <c r="AJ2273" s="43"/>
      <c r="AK2273" s="43"/>
      <c r="AL2273" s="43"/>
      <c r="AM2273" s="43"/>
      <c r="AN2273" s="43"/>
      <c r="AO2273" s="43"/>
      <c r="AP2273" s="43"/>
      <c r="AQ2273" s="43"/>
      <c r="AR2273" s="43"/>
      <c r="AS2273" s="43"/>
      <c r="AT2273" s="43"/>
      <c r="AU2273" s="43"/>
      <c r="AV2273" s="43"/>
      <c r="AW2273" s="43"/>
      <c r="AX2273" s="43"/>
      <c r="AY2273" s="43"/>
      <c r="AZ2273" s="43"/>
      <c r="BA2273" s="43"/>
      <c r="BB2273" s="43"/>
      <c r="BC2273" s="43"/>
      <c r="BD2273" s="43"/>
      <c r="BE2273" s="43"/>
      <c r="BF2273" s="43"/>
      <c r="BG2273" s="43"/>
      <c r="BH2273" s="43"/>
      <c r="BI2273" s="43"/>
      <c r="BJ2273" s="43"/>
      <c r="BK2273" s="43"/>
      <c r="BL2273" s="43"/>
      <c r="BM2273" s="43"/>
      <c r="BN2273" s="43"/>
      <c r="BO2273" s="43"/>
      <c r="BP2273" s="43"/>
      <c r="BQ2273" s="43"/>
      <c r="BR2273" s="43"/>
      <c r="BS2273" s="43"/>
      <c r="BT2273" s="43"/>
      <c r="BU2273" s="43"/>
      <c r="BV2273" s="43"/>
      <c r="BW2273" s="43"/>
      <c r="BX2273" s="43"/>
      <c r="BY2273" s="43"/>
      <c r="BZ2273" s="43"/>
      <c r="CA2273" s="43"/>
      <c r="CB2273" s="43"/>
      <c r="CC2273" s="43"/>
      <c r="CD2273" s="43"/>
      <c r="CE2273" s="43"/>
      <c r="CF2273" s="43"/>
      <c r="CG2273" s="43"/>
    </row>
    <row r="2274" spans="10:85" x14ac:dyDescent="0.2"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43"/>
      <c r="AI2274" s="43"/>
      <c r="AJ2274" s="43"/>
      <c r="AK2274" s="43"/>
      <c r="AL2274" s="43"/>
      <c r="AM2274" s="43"/>
      <c r="AN2274" s="43"/>
      <c r="AO2274" s="43"/>
      <c r="AP2274" s="43"/>
      <c r="AQ2274" s="43"/>
      <c r="AR2274" s="43"/>
      <c r="AS2274" s="43"/>
      <c r="AT2274" s="43"/>
      <c r="AU2274" s="43"/>
      <c r="AV2274" s="43"/>
      <c r="AW2274" s="43"/>
      <c r="AX2274" s="43"/>
      <c r="AY2274" s="43"/>
      <c r="AZ2274" s="43"/>
      <c r="BA2274" s="43"/>
      <c r="BB2274" s="43"/>
      <c r="BC2274" s="43"/>
      <c r="BD2274" s="43"/>
      <c r="BE2274" s="43"/>
      <c r="BF2274" s="43"/>
      <c r="BG2274" s="43"/>
      <c r="BH2274" s="43"/>
      <c r="BI2274" s="43"/>
      <c r="BJ2274" s="43"/>
      <c r="BK2274" s="43"/>
      <c r="BL2274" s="43"/>
      <c r="BM2274" s="43"/>
      <c r="BN2274" s="43"/>
      <c r="BO2274" s="43"/>
      <c r="BP2274" s="43"/>
      <c r="BQ2274" s="43"/>
      <c r="BR2274" s="43"/>
      <c r="BS2274" s="43"/>
      <c r="BT2274" s="43"/>
      <c r="BU2274" s="43"/>
      <c r="BV2274" s="43"/>
      <c r="BW2274" s="43"/>
      <c r="BX2274" s="43"/>
      <c r="BY2274" s="43"/>
      <c r="BZ2274" s="43"/>
      <c r="CA2274" s="43"/>
      <c r="CB2274" s="43"/>
      <c r="CC2274" s="43"/>
      <c r="CD2274" s="43"/>
      <c r="CE2274" s="43"/>
      <c r="CF2274" s="43"/>
      <c r="CG2274" s="43"/>
    </row>
    <row r="2275" spans="10:85" x14ac:dyDescent="0.2"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43"/>
      <c r="AI2275" s="43"/>
      <c r="AJ2275" s="43"/>
      <c r="AK2275" s="43"/>
      <c r="AL2275" s="43"/>
      <c r="AM2275" s="43"/>
      <c r="AN2275" s="43"/>
      <c r="AO2275" s="43"/>
      <c r="AP2275" s="43"/>
      <c r="AQ2275" s="43"/>
      <c r="AR2275" s="43"/>
      <c r="AS2275" s="43"/>
      <c r="AT2275" s="43"/>
      <c r="AU2275" s="43"/>
      <c r="AV2275" s="43"/>
      <c r="AW2275" s="43"/>
      <c r="AX2275" s="43"/>
      <c r="AY2275" s="43"/>
      <c r="AZ2275" s="43"/>
      <c r="BA2275" s="43"/>
      <c r="BB2275" s="43"/>
      <c r="BC2275" s="43"/>
      <c r="BD2275" s="43"/>
      <c r="BE2275" s="43"/>
      <c r="BF2275" s="43"/>
      <c r="BG2275" s="43"/>
      <c r="BH2275" s="43"/>
      <c r="BI2275" s="43"/>
      <c r="BJ2275" s="43"/>
      <c r="BK2275" s="43"/>
      <c r="BL2275" s="43"/>
      <c r="BM2275" s="43"/>
      <c r="BN2275" s="43"/>
      <c r="BO2275" s="43"/>
      <c r="BP2275" s="43"/>
      <c r="BQ2275" s="43"/>
      <c r="BR2275" s="43"/>
      <c r="BS2275" s="43"/>
      <c r="BT2275" s="43"/>
      <c r="BU2275" s="43"/>
      <c r="BV2275" s="43"/>
      <c r="BW2275" s="43"/>
      <c r="BX2275" s="43"/>
      <c r="BY2275" s="43"/>
      <c r="BZ2275" s="43"/>
      <c r="CA2275" s="43"/>
      <c r="CB2275" s="43"/>
      <c r="CC2275" s="43"/>
      <c r="CD2275" s="43"/>
      <c r="CE2275" s="43"/>
      <c r="CF2275" s="43"/>
      <c r="CG2275" s="43"/>
    </row>
    <row r="2276" spans="10:85" x14ac:dyDescent="0.2"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43"/>
      <c r="AI2276" s="43"/>
      <c r="AJ2276" s="43"/>
      <c r="AK2276" s="43"/>
      <c r="AL2276" s="43"/>
      <c r="AM2276" s="43"/>
      <c r="AN2276" s="43"/>
      <c r="AO2276" s="43"/>
      <c r="AP2276" s="43"/>
      <c r="AQ2276" s="43"/>
      <c r="AR2276" s="43"/>
      <c r="AS2276" s="43"/>
      <c r="AT2276" s="43"/>
      <c r="AU2276" s="43"/>
      <c r="AV2276" s="43"/>
      <c r="AW2276" s="43"/>
      <c r="AX2276" s="43"/>
      <c r="AY2276" s="43"/>
      <c r="AZ2276" s="43"/>
      <c r="BA2276" s="43"/>
      <c r="BB2276" s="43"/>
      <c r="BC2276" s="43"/>
      <c r="BD2276" s="43"/>
      <c r="BE2276" s="43"/>
      <c r="BF2276" s="43"/>
      <c r="BG2276" s="43"/>
      <c r="BH2276" s="43"/>
      <c r="BI2276" s="43"/>
      <c r="BJ2276" s="43"/>
      <c r="BK2276" s="43"/>
      <c r="BL2276" s="43"/>
      <c r="BM2276" s="43"/>
      <c r="BN2276" s="43"/>
      <c r="BO2276" s="43"/>
      <c r="BP2276" s="43"/>
      <c r="BQ2276" s="43"/>
      <c r="BR2276" s="43"/>
      <c r="BS2276" s="43"/>
      <c r="BT2276" s="43"/>
      <c r="BU2276" s="43"/>
      <c r="BV2276" s="43"/>
      <c r="BW2276" s="43"/>
      <c r="BX2276" s="43"/>
      <c r="BY2276" s="43"/>
      <c r="BZ2276" s="43"/>
      <c r="CA2276" s="43"/>
      <c r="CB2276" s="43"/>
      <c r="CC2276" s="43"/>
      <c r="CD2276" s="43"/>
      <c r="CE2276" s="43"/>
      <c r="CF2276" s="43"/>
      <c r="CG2276" s="43"/>
    </row>
    <row r="2277" spans="10:85" x14ac:dyDescent="0.2"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43"/>
      <c r="AI2277" s="43"/>
      <c r="AJ2277" s="43"/>
      <c r="AK2277" s="43"/>
      <c r="AL2277" s="43"/>
      <c r="AM2277" s="43"/>
      <c r="AN2277" s="43"/>
      <c r="AO2277" s="43"/>
      <c r="AP2277" s="43"/>
      <c r="AQ2277" s="43"/>
      <c r="AR2277" s="43"/>
      <c r="AS2277" s="43"/>
      <c r="AT2277" s="43"/>
      <c r="AU2277" s="43"/>
      <c r="AV2277" s="43"/>
      <c r="AW2277" s="43"/>
      <c r="AX2277" s="43"/>
      <c r="AY2277" s="43"/>
      <c r="AZ2277" s="43"/>
      <c r="BA2277" s="43"/>
      <c r="BB2277" s="43"/>
      <c r="BC2277" s="43"/>
      <c r="BD2277" s="43"/>
      <c r="BE2277" s="43"/>
      <c r="BF2277" s="43"/>
      <c r="BG2277" s="43"/>
      <c r="BH2277" s="43"/>
      <c r="BI2277" s="43"/>
      <c r="BJ2277" s="43"/>
      <c r="BK2277" s="43"/>
      <c r="BL2277" s="43"/>
      <c r="BM2277" s="43"/>
      <c r="BN2277" s="43"/>
      <c r="BO2277" s="43"/>
      <c r="BP2277" s="43"/>
      <c r="BQ2277" s="43"/>
      <c r="BR2277" s="43"/>
      <c r="BS2277" s="43"/>
      <c r="BT2277" s="43"/>
      <c r="BU2277" s="43"/>
      <c r="BV2277" s="43"/>
      <c r="BW2277" s="43"/>
      <c r="BX2277" s="43"/>
      <c r="BY2277" s="43"/>
      <c r="BZ2277" s="43"/>
      <c r="CA2277" s="43"/>
      <c r="CB2277" s="43"/>
      <c r="CC2277" s="43"/>
      <c r="CD2277" s="43"/>
      <c r="CE2277" s="43"/>
      <c r="CF2277" s="43"/>
      <c r="CG2277" s="43"/>
    </row>
    <row r="2278" spans="10:85" x14ac:dyDescent="0.2"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43"/>
      <c r="AI2278" s="43"/>
      <c r="AJ2278" s="43"/>
      <c r="AK2278" s="43"/>
      <c r="AL2278" s="43"/>
      <c r="AM2278" s="43"/>
      <c r="AN2278" s="43"/>
      <c r="AO2278" s="43"/>
      <c r="AP2278" s="43"/>
      <c r="AQ2278" s="43"/>
      <c r="AR2278" s="43"/>
      <c r="AS2278" s="43"/>
      <c r="AT2278" s="43"/>
      <c r="AU2278" s="43"/>
      <c r="AV2278" s="43"/>
      <c r="AW2278" s="43"/>
      <c r="AX2278" s="43"/>
      <c r="AY2278" s="43"/>
      <c r="AZ2278" s="43"/>
      <c r="BA2278" s="43"/>
      <c r="BB2278" s="43"/>
      <c r="BC2278" s="43"/>
      <c r="BD2278" s="43"/>
      <c r="BE2278" s="43"/>
      <c r="BF2278" s="43"/>
      <c r="BG2278" s="43"/>
      <c r="BH2278" s="43"/>
      <c r="BI2278" s="43"/>
      <c r="BJ2278" s="43"/>
      <c r="BK2278" s="43"/>
      <c r="BL2278" s="43"/>
      <c r="BM2278" s="43"/>
      <c r="BN2278" s="43"/>
      <c r="BO2278" s="43"/>
      <c r="BP2278" s="43"/>
      <c r="BQ2278" s="43"/>
      <c r="BR2278" s="43"/>
      <c r="BS2278" s="43"/>
      <c r="BT2278" s="43"/>
      <c r="BU2278" s="43"/>
      <c r="BV2278" s="43"/>
      <c r="BW2278" s="43"/>
      <c r="BX2278" s="43"/>
      <c r="BY2278" s="43"/>
      <c r="BZ2278" s="43"/>
      <c r="CA2278" s="43"/>
      <c r="CB2278" s="43"/>
      <c r="CC2278" s="43"/>
      <c r="CD2278" s="43"/>
      <c r="CE2278" s="43"/>
      <c r="CF2278" s="43"/>
      <c r="CG2278" s="43"/>
    </row>
    <row r="2279" spans="10:85" x14ac:dyDescent="0.2"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43"/>
      <c r="AI2279" s="43"/>
      <c r="AJ2279" s="43"/>
      <c r="AK2279" s="43"/>
      <c r="AL2279" s="43"/>
      <c r="AM2279" s="43"/>
      <c r="AN2279" s="43"/>
      <c r="AO2279" s="43"/>
      <c r="AP2279" s="43"/>
      <c r="AQ2279" s="43"/>
      <c r="AR2279" s="43"/>
      <c r="AS2279" s="43"/>
      <c r="AT2279" s="43"/>
      <c r="AU2279" s="43"/>
      <c r="AV2279" s="43"/>
      <c r="AW2279" s="43"/>
      <c r="AX2279" s="43"/>
      <c r="AY2279" s="43"/>
      <c r="AZ2279" s="43"/>
      <c r="BA2279" s="43"/>
      <c r="BB2279" s="43"/>
      <c r="BC2279" s="43"/>
      <c r="BD2279" s="43"/>
      <c r="BE2279" s="43"/>
      <c r="BF2279" s="43"/>
      <c r="BG2279" s="43"/>
      <c r="BH2279" s="43"/>
      <c r="BI2279" s="43"/>
      <c r="BJ2279" s="43"/>
      <c r="BK2279" s="43"/>
      <c r="BL2279" s="43"/>
      <c r="BM2279" s="43"/>
      <c r="BN2279" s="43"/>
      <c r="BO2279" s="43"/>
      <c r="BP2279" s="43"/>
      <c r="BQ2279" s="43"/>
      <c r="BR2279" s="43"/>
      <c r="BS2279" s="43"/>
      <c r="BT2279" s="43"/>
      <c r="BU2279" s="43"/>
      <c r="BV2279" s="43"/>
      <c r="BW2279" s="43"/>
      <c r="BX2279" s="43"/>
      <c r="BY2279" s="43"/>
      <c r="BZ2279" s="43"/>
      <c r="CA2279" s="43"/>
      <c r="CB2279" s="43"/>
      <c r="CC2279" s="43"/>
      <c r="CD2279" s="43"/>
      <c r="CE2279" s="43"/>
      <c r="CF2279" s="43"/>
      <c r="CG2279" s="43"/>
    </row>
    <row r="2280" spans="10:85" x14ac:dyDescent="0.2"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43"/>
      <c r="AI2280" s="43"/>
      <c r="AJ2280" s="43"/>
      <c r="AK2280" s="43"/>
      <c r="AL2280" s="43"/>
      <c r="AM2280" s="43"/>
      <c r="AN2280" s="43"/>
      <c r="AO2280" s="43"/>
      <c r="AP2280" s="43"/>
      <c r="AQ2280" s="43"/>
      <c r="AR2280" s="43"/>
      <c r="AS2280" s="43"/>
      <c r="AT2280" s="43"/>
      <c r="AU2280" s="43"/>
      <c r="AV2280" s="43"/>
      <c r="AW2280" s="43"/>
      <c r="AX2280" s="43"/>
      <c r="AY2280" s="43"/>
      <c r="AZ2280" s="43"/>
      <c r="BA2280" s="43"/>
      <c r="BB2280" s="43"/>
      <c r="BC2280" s="43"/>
      <c r="BD2280" s="43"/>
      <c r="BE2280" s="43"/>
      <c r="BF2280" s="43"/>
      <c r="BG2280" s="43"/>
      <c r="BH2280" s="43"/>
      <c r="BI2280" s="43"/>
      <c r="BJ2280" s="43"/>
      <c r="BK2280" s="43"/>
      <c r="BL2280" s="43"/>
      <c r="BM2280" s="43"/>
      <c r="BN2280" s="43"/>
      <c r="BO2280" s="43"/>
      <c r="BP2280" s="43"/>
      <c r="BQ2280" s="43"/>
      <c r="BR2280" s="43"/>
      <c r="BS2280" s="43"/>
      <c r="BT2280" s="43"/>
      <c r="BU2280" s="43"/>
      <c r="BV2280" s="43"/>
      <c r="BW2280" s="43"/>
      <c r="BX2280" s="43"/>
      <c r="BY2280" s="43"/>
      <c r="BZ2280" s="43"/>
      <c r="CA2280" s="43"/>
      <c r="CB2280" s="43"/>
      <c r="CC2280" s="43"/>
      <c r="CD2280" s="43"/>
      <c r="CE2280" s="43"/>
      <c r="CF2280" s="43"/>
      <c r="CG2280" s="43"/>
    </row>
    <row r="2281" spans="10:85" x14ac:dyDescent="0.2"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43"/>
      <c r="AI2281" s="43"/>
      <c r="AJ2281" s="43"/>
      <c r="AK2281" s="43"/>
      <c r="AL2281" s="43"/>
      <c r="AM2281" s="43"/>
      <c r="AN2281" s="43"/>
      <c r="AO2281" s="43"/>
      <c r="AP2281" s="43"/>
      <c r="AQ2281" s="43"/>
      <c r="AR2281" s="43"/>
      <c r="AS2281" s="43"/>
      <c r="AT2281" s="43"/>
      <c r="AU2281" s="43"/>
      <c r="AV2281" s="43"/>
      <c r="AW2281" s="43"/>
      <c r="AX2281" s="43"/>
      <c r="AY2281" s="43"/>
      <c r="AZ2281" s="43"/>
      <c r="BA2281" s="43"/>
      <c r="BB2281" s="43"/>
      <c r="BC2281" s="43"/>
      <c r="BD2281" s="43"/>
      <c r="BE2281" s="43"/>
      <c r="BF2281" s="43"/>
      <c r="BG2281" s="43"/>
      <c r="BH2281" s="43"/>
      <c r="BI2281" s="43"/>
      <c r="BJ2281" s="43"/>
      <c r="BK2281" s="43"/>
      <c r="BL2281" s="43"/>
      <c r="BM2281" s="43"/>
      <c r="BN2281" s="43"/>
      <c r="BO2281" s="43"/>
      <c r="BP2281" s="43"/>
      <c r="BQ2281" s="43"/>
      <c r="BR2281" s="43"/>
      <c r="BS2281" s="43"/>
      <c r="BT2281" s="43"/>
      <c r="BU2281" s="43"/>
      <c r="BV2281" s="43"/>
      <c r="BW2281" s="43"/>
      <c r="BX2281" s="43"/>
      <c r="BY2281" s="43"/>
      <c r="BZ2281" s="43"/>
      <c r="CA2281" s="43"/>
      <c r="CB2281" s="43"/>
      <c r="CC2281" s="43"/>
      <c r="CD2281" s="43"/>
      <c r="CE2281" s="43"/>
      <c r="CF2281" s="43"/>
      <c r="CG2281" s="43"/>
    </row>
    <row r="2282" spans="10:85" x14ac:dyDescent="0.2"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43"/>
      <c r="AI2282" s="43"/>
      <c r="AJ2282" s="43"/>
      <c r="AK2282" s="43"/>
      <c r="AL2282" s="43"/>
      <c r="AM2282" s="43"/>
      <c r="AN2282" s="43"/>
      <c r="AO2282" s="43"/>
      <c r="AP2282" s="43"/>
      <c r="AQ2282" s="43"/>
      <c r="AR2282" s="43"/>
      <c r="AS2282" s="43"/>
      <c r="AT2282" s="43"/>
      <c r="AU2282" s="43"/>
      <c r="AV2282" s="43"/>
      <c r="AW2282" s="43"/>
      <c r="AX2282" s="43"/>
      <c r="AY2282" s="43"/>
      <c r="AZ2282" s="43"/>
      <c r="BA2282" s="43"/>
      <c r="BB2282" s="43"/>
      <c r="BC2282" s="43"/>
      <c r="BD2282" s="43"/>
      <c r="BE2282" s="43"/>
      <c r="BF2282" s="43"/>
      <c r="BG2282" s="43"/>
      <c r="BH2282" s="43"/>
      <c r="BI2282" s="43"/>
      <c r="BJ2282" s="43"/>
      <c r="BK2282" s="43"/>
      <c r="BL2282" s="43"/>
      <c r="BM2282" s="43"/>
      <c r="BN2282" s="43"/>
      <c r="BO2282" s="43"/>
      <c r="BP2282" s="43"/>
      <c r="BQ2282" s="43"/>
      <c r="BR2282" s="43"/>
      <c r="BS2282" s="43"/>
      <c r="BT2282" s="43"/>
      <c r="BU2282" s="43"/>
      <c r="BV2282" s="43"/>
      <c r="BW2282" s="43"/>
      <c r="BX2282" s="43"/>
      <c r="BY2282" s="43"/>
      <c r="BZ2282" s="43"/>
      <c r="CA2282" s="43"/>
      <c r="CB2282" s="43"/>
      <c r="CC2282" s="43"/>
      <c r="CD2282" s="43"/>
      <c r="CE2282" s="43"/>
      <c r="CF2282" s="43"/>
      <c r="CG2282" s="43"/>
    </row>
    <row r="2283" spans="10:85" x14ac:dyDescent="0.2"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43"/>
      <c r="AI2283" s="43"/>
      <c r="AJ2283" s="43"/>
      <c r="AK2283" s="43"/>
      <c r="AL2283" s="43"/>
      <c r="AM2283" s="43"/>
      <c r="AN2283" s="43"/>
      <c r="AO2283" s="43"/>
      <c r="AP2283" s="43"/>
      <c r="AQ2283" s="43"/>
      <c r="AR2283" s="43"/>
      <c r="AS2283" s="43"/>
      <c r="AT2283" s="43"/>
      <c r="AU2283" s="43"/>
      <c r="AV2283" s="43"/>
      <c r="AW2283" s="43"/>
      <c r="AX2283" s="43"/>
      <c r="AY2283" s="43"/>
      <c r="AZ2283" s="43"/>
      <c r="BA2283" s="43"/>
      <c r="BB2283" s="43"/>
      <c r="BC2283" s="43"/>
      <c r="BD2283" s="43"/>
      <c r="BE2283" s="43"/>
      <c r="BF2283" s="43"/>
      <c r="BG2283" s="43"/>
      <c r="BH2283" s="43"/>
      <c r="BI2283" s="43"/>
      <c r="BJ2283" s="43"/>
      <c r="BK2283" s="43"/>
      <c r="BL2283" s="43"/>
      <c r="BM2283" s="43"/>
      <c r="BN2283" s="43"/>
      <c r="BO2283" s="43"/>
      <c r="BP2283" s="43"/>
      <c r="BQ2283" s="43"/>
      <c r="BR2283" s="43"/>
      <c r="BS2283" s="43"/>
      <c r="BT2283" s="43"/>
      <c r="BU2283" s="43"/>
      <c r="BV2283" s="43"/>
      <c r="BW2283" s="43"/>
      <c r="BX2283" s="43"/>
      <c r="BY2283" s="43"/>
      <c r="BZ2283" s="43"/>
      <c r="CA2283" s="43"/>
      <c r="CB2283" s="43"/>
      <c r="CC2283" s="43"/>
      <c r="CD2283" s="43"/>
      <c r="CE2283" s="43"/>
      <c r="CF2283" s="43"/>
      <c r="CG2283" s="43"/>
    </row>
    <row r="2284" spans="10:85" x14ac:dyDescent="0.2"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43"/>
      <c r="AI2284" s="43"/>
      <c r="AJ2284" s="43"/>
      <c r="AK2284" s="43"/>
      <c r="AL2284" s="43"/>
      <c r="AM2284" s="43"/>
      <c r="AN2284" s="43"/>
      <c r="AO2284" s="43"/>
      <c r="AP2284" s="43"/>
      <c r="AQ2284" s="43"/>
      <c r="AR2284" s="43"/>
      <c r="AS2284" s="43"/>
      <c r="AT2284" s="43"/>
      <c r="AU2284" s="43"/>
      <c r="AV2284" s="43"/>
      <c r="AW2284" s="43"/>
      <c r="AX2284" s="43"/>
      <c r="AY2284" s="43"/>
      <c r="AZ2284" s="43"/>
      <c r="BA2284" s="43"/>
      <c r="BB2284" s="43"/>
      <c r="BC2284" s="43"/>
      <c r="BD2284" s="43"/>
      <c r="BE2284" s="43"/>
      <c r="BF2284" s="43"/>
      <c r="BG2284" s="43"/>
      <c r="BH2284" s="43"/>
      <c r="BI2284" s="43"/>
      <c r="BJ2284" s="43"/>
      <c r="BK2284" s="43"/>
      <c r="BL2284" s="43"/>
      <c r="BM2284" s="43"/>
      <c r="BN2284" s="43"/>
      <c r="BO2284" s="43"/>
      <c r="BP2284" s="43"/>
      <c r="BQ2284" s="43"/>
      <c r="BR2284" s="43"/>
      <c r="BS2284" s="43"/>
      <c r="BT2284" s="43"/>
      <c r="BU2284" s="43"/>
      <c r="BV2284" s="43"/>
      <c r="BW2284" s="43"/>
      <c r="BX2284" s="43"/>
      <c r="BY2284" s="43"/>
      <c r="BZ2284" s="43"/>
      <c r="CA2284" s="43"/>
      <c r="CB2284" s="43"/>
      <c r="CC2284" s="43"/>
      <c r="CD2284" s="43"/>
      <c r="CE2284" s="43"/>
      <c r="CF2284" s="43"/>
      <c r="CG2284" s="43"/>
    </row>
    <row r="2285" spans="10:85" x14ac:dyDescent="0.2"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43"/>
      <c r="AI2285" s="43"/>
      <c r="AJ2285" s="43"/>
      <c r="AK2285" s="43"/>
      <c r="AL2285" s="43"/>
      <c r="AM2285" s="43"/>
      <c r="AN2285" s="43"/>
      <c r="AO2285" s="43"/>
      <c r="AP2285" s="43"/>
      <c r="AQ2285" s="43"/>
      <c r="AR2285" s="43"/>
      <c r="AS2285" s="43"/>
      <c r="AT2285" s="43"/>
      <c r="AU2285" s="43"/>
      <c r="AV2285" s="43"/>
      <c r="AW2285" s="43"/>
      <c r="AX2285" s="43"/>
      <c r="AY2285" s="43"/>
      <c r="AZ2285" s="43"/>
      <c r="BA2285" s="43"/>
      <c r="BB2285" s="43"/>
      <c r="BC2285" s="43"/>
      <c r="BD2285" s="43"/>
      <c r="BE2285" s="43"/>
      <c r="BF2285" s="43"/>
      <c r="BG2285" s="43"/>
      <c r="BH2285" s="43"/>
      <c r="BI2285" s="43"/>
      <c r="BJ2285" s="43"/>
      <c r="BK2285" s="43"/>
      <c r="BL2285" s="43"/>
      <c r="BM2285" s="43"/>
      <c r="BN2285" s="43"/>
      <c r="BO2285" s="43"/>
      <c r="BP2285" s="43"/>
      <c r="BQ2285" s="43"/>
      <c r="BR2285" s="43"/>
      <c r="BS2285" s="43"/>
      <c r="BT2285" s="43"/>
      <c r="BU2285" s="43"/>
      <c r="BV2285" s="43"/>
      <c r="BW2285" s="43"/>
      <c r="BX2285" s="43"/>
      <c r="BY2285" s="43"/>
      <c r="BZ2285" s="43"/>
      <c r="CA2285" s="43"/>
      <c r="CB2285" s="43"/>
      <c r="CC2285" s="43"/>
      <c r="CD2285" s="43"/>
      <c r="CE2285" s="43"/>
      <c r="CF2285" s="43"/>
      <c r="CG2285" s="43"/>
    </row>
    <row r="2286" spans="10:85" x14ac:dyDescent="0.2"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43"/>
      <c r="AI2286" s="43"/>
      <c r="AJ2286" s="43"/>
      <c r="AK2286" s="43"/>
      <c r="AL2286" s="43"/>
      <c r="AM2286" s="43"/>
      <c r="AN2286" s="43"/>
      <c r="AO2286" s="43"/>
      <c r="AP2286" s="43"/>
      <c r="AQ2286" s="43"/>
      <c r="AR2286" s="43"/>
      <c r="AS2286" s="43"/>
      <c r="AT2286" s="43"/>
      <c r="AU2286" s="43"/>
      <c r="AV2286" s="43"/>
      <c r="AW2286" s="43"/>
      <c r="AX2286" s="43"/>
      <c r="AY2286" s="43"/>
      <c r="AZ2286" s="43"/>
      <c r="BA2286" s="43"/>
      <c r="BB2286" s="43"/>
      <c r="BC2286" s="43"/>
      <c r="BD2286" s="43"/>
      <c r="BE2286" s="43"/>
      <c r="BF2286" s="43"/>
      <c r="BG2286" s="43"/>
      <c r="BH2286" s="43"/>
      <c r="BI2286" s="43"/>
      <c r="BJ2286" s="43"/>
      <c r="BK2286" s="43"/>
      <c r="BL2286" s="43"/>
      <c r="BM2286" s="43"/>
      <c r="BN2286" s="43"/>
      <c r="BO2286" s="43"/>
      <c r="BP2286" s="43"/>
      <c r="BQ2286" s="43"/>
      <c r="BR2286" s="43"/>
      <c r="BS2286" s="43"/>
      <c r="BT2286" s="43"/>
      <c r="BU2286" s="43"/>
      <c r="BV2286" s="43"/>
      <c r="BW2286" s="43"/>
      <c r="BX2286" s="43"/>
      <c r="BY2286" s="43"/>
      <c r="BZ2286" s="43"/>
      <c r="CA2286" s="43"/>
      <c r="CB2286" s="43"/>
      <c r="CC2286" s="43"/>
      <c r="CD2286" s="43"/>
      <c r="CE2286" s="43"/>
      <c r="CF2286" s="43"/>
      <c r="CG2286" s="43"/>
    </row>
    <row r="2287" spans="10:85" x14ac:dyDescent="0.2"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43"/>
      <c r="AI2287" s="43"/>
      <c r="AJ2287" s="43"/>
      <c r="AK2287" s="43"/>
      <c r="AL2287" s="43"/>
      <c r="AM2287" s="43"/>
      <c r="AN2287" s="43"/>
      <c r="AO2287" s="43"/>
      <c r="AP2287" s="43"/>
      <c r="AQ2287" s="43"/>
      <c r="AR2287" s="43"/>
      <c r="AS2287" s="43"/>
      <c r="AT2287" s="43"/>
      <c r="AU2287" s="43"/>
      <c r="AV2287" s="43"/>
      <c r="AW2287" s="43"/>
      <c r="AX2287" s="43"/>
      <c r="AY2287" s="43"/>
      <c r="AZ2287" s="43"/>
      <c r="BA2287" s="43"/>
      <c r="BB2287" s="43"/>
      <c r="BC2287" s="43"/>
      <c r="BD2287" s="43"/>
      <c r="BE2287" s="43"/>
      <c r="BF2287" s="43"/>
      <c r="BG2287" s="43"/>
      <c r="BH2287" s="43"/>
      <c r="BI2287" s="43"/>
      <c r="BJ2287" s="43"/>
      <c r="BK2287" s="43"/>
      <c r="BL2287" s="43"/>
      <c r="BM2287" s="43"/>
      <c r="BN2287" s="43"/>
      <c r="BO2287" s="43"/>
      <c r="BP2287" s="43"/>
      <c r="BQ2287" s="43"/>
      <c r="BR2287" s="43"/>
      <c r="BS2287" s="43"/>
      <c r="BT2287" s="43"/>
      <c r="BU2287" s="43"/>
      <c r="BV2287" s="43"/>
      <c r="BW2287" s="43"/>
      <c r="BX2287" s="43"/>
      <c r="BY2287" s="43"/>
      <c r="BZ2287" s="43"/>
      <c r="CA2287" s="43"/>
      <c r="CB2287" s="43"/>
      <c r="CC2287" s="43"/>
      <c r="CD2287" s="43"/>
      <c r="CE2287" s="43"/>
      <c r="CF2287" s="43"/>
      <c r="CG2287" s="43"/>
    </row>
    <row r="2288" spans="10:85" x14ac:dyDescent="0.2"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43"/>
      <c r="AI2288" s="43"/>
      <c r="AJ2288" s="43"/>
      <c r="AK2288" s="43"/>
      <c r="AL2288" s="43"/>
      <c r="AM2288" s="43"/>
      <c r="AN2288" s="43"/>
      <c r="AO2288" s="43"/>
      <c r="AP2288" s="43"/>
      <c r="AQ2288" s="43"/>
      <c r="AR2288" s="43"/>
      <c r="AS2288" s="43"/>
      <c r="AT2288" s="43"/>
      <c r="AU2288" s="43"/>
      <c r="AV2288" s="43"/>
      <c r="AW2288" s="43"/>
      <c r="AX2288" s="43"/>
      <c r="AY2288" s="43"/>
      <c r="AZ2288" s="43"/>
      <c r="BA2288" s="43"/>
      <c r="BB2288" s="43"/>
      <c r="BC2288" s="43"/>
      <c r="BD2288" s="43"/>
      <c r="BE2288" s="43"/>
      <c r="BF2288" s="43"/>
      <c r="BG2288" s="43"/>
      <c r="BH2288" s="43"/>
      <c r="BI2288" s="43"/>
      <c r="BJ2288" s="43"/>
      <c r="BK2288" s="43"/>
      <c r="BL2288" s="43"/>
      <c r="BM2288" s="43"/>
      <c r="BN2288" s="43"/>
      <c r="BO2288" s="43"/>
      <c r="BP2288" s="43"/>
      <c r="BQ2288" s="43"/>
      <c r="BR2288" s="43"/>
      <c r="BS2288" s="43"/>
      <c r="BT2288" s="43"/>
      <c r="BU2288" s="43"/>
      <c r="BV2288" s="43"/>
      <c r="BW2288" s="43"/>
      <c r="BX2288" s="43"/>
      <c r="BY2288" s="43"/>
      <c r="BZ2288" s="43"/>
      <c r="CA2288" s="43"/>
      <c r="CB2288" s="43"/>
      <c r="CC2288" s="43"/>
      <c r="CD2288" s="43"/>
      <c r="CE2288" s="43"/>
      <c r="CF2288" s="43"/>
      <c r="CG2288" s="43"/>
    </row>
    <row r="2289" spans="10:85" x14ac:dyDescent="0.2"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43"/>
      <c r="AI2289" s="43"/>
      <c r="AJ2289" s="43"/>
      <c r="AK2289" s="43"/>
      <c r="AL2289" s="43"/>
      <c r="AM2289" s="43"/>
      <c r="AN2289" s="43"/>
      <c r="AO2289" s="43"/>
      <c r="AP2289" s="43"/>
      <c r="AQ2289" s="43"/>
      <c r="AR2289" s="43"/>
      <c r="AS2289" s="43"/>
      <c r="AT2289" s="43"/>
      <c r="AU2289" s="43"/>
      <c r="AV2289" s="43"/>
      <c r="AW2289" s="43"/>
      <c r="AX2289" s="43"/>
      <c r="AY2289" s="43"/>
      <c r="AZ2289" s="43"/>
      <c r="BA2289" s="43"/>
      <c r="BB2289" s="43"/>
      <c r="BC2289" s="43"/>
      <c r="BD2289" s="43"/>
      <c r="BE2289" s="43"/>
      <c r="BF2289" s="43"/>
      <c r="BG2289" s="43"/>
      <c r="BH2289" s="43"/>
      <c r="BI2289" s="43"/>
      <c r="BJ2289" s="43"/>
      <c r="BK2289" s="43"/>
      <c r="BL2289" s="43"/>
      <c r="BM2289" s="43"/>
      <c r="BN2289" s="43"/>
      <c r="BO2289" s="43"/>
      <c r="BP2289" s="43"/>
      <c r="BQ2289" s="43"/>
      <c r="BR2289" s="43"/>
      <c r="BS2289" s="43"/>
      <c r="BT2289" s="43"/>
      <c r="BU2289" s="43"/>
      <c r="BV2289" s="43"/>
      <c r="BW2289" s="43"/>
      <c r="BX2289" s="43"/>
      <c r="BY2289" s="43"/>
      <c r="BZ2289" s="43"/>
      <c r="CA2289" s="43"/>
      <c r="CB2289" s="43"/>
      <c r="CC2289" s="43"/>
      <c r="CD2289" s="43"/>
      <c r="CE2289" s="43"/>
      <c r="CF2289" s="43"/>
      <c r="CG2289" s="43"/>
    </row>
    <row r="2290" spans="10:85" x14ac:dyDescent="0.2"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43"/>
      <c r="AI2290" s="43"/>
      <c r="AJ2290" s="43"/>
      <c r="AK2290" s="43"/>
      <c r="AL2290" s="43"/>
      <c r="AM2290" s="43"/>
      <c r="AN2290" s="43"/>
      <c r="AO2290" s="43"/>
      <c r="AP2290" s="43"/>
      <c r="AQ2290" s="43"/>
      <c r="AR2290" s="43"/>
      <c r="AS2290" s="43"/>
      <c r="AT2290" s="43"/>
      <c r="AU2290" s="43"/>
      <c r="AV2290" s="43"/>
      <c r="AW2290" s="43"/>
      <c r="AX2290" s="43"/>
      <c r="AY2290" s="43"/>
      <c r="AZ2290" s="43"/>
      <c r="BA2290" s="43"/>
      <c r="BB2290" s="43"/>
      <c r="BC2290" s="43"/>
      <c r="BD2290" s="43"/>
      <c r="BE2290" s="43"/>
      <c r="BF2290" s="43"/>
      <c r="BG2290" s="43"/>
      <c r="BH2290" s="43"/>
      <c r="BI2290" s="43"/>
      <c r="BJ2290" s="43"/>
      <c r="BK2290" s="43"/>
      <c r="BL2290" s="43"/>
      <c r="BM2290" s="43"/>
      <c r="BN2290" s="43"/>
      <c r="BO2290" s="43"/>
      <c r="BP2290" s="43"/>
      <c r="BQ2290" s="43"/>
      <c r="BR2290" s="43"/>
      <c r="BS2290" s="43"/>
      <c r="BT2290" s="43"/>
      <c r="BU2290" s="43"/>
      <c r="BV2290" s="43"/>
      <c r="BW2290" s="43"/>
      <c r="BX2290" s="43"/>
      <c r="BY2290" s="43"/>
      <c r="BZ2290" s="43"/>
      <c r="CA2290" s="43"/>
      <c r="CB2290" s="43"/>
      <c r="CC2290" s="43"/>
      <c r="CD2290" s="43"/>
      <c r="CE2290" s="43"/>
      <c r="CF2290" s="43"/>
      <c r="CG2290" s="43"/>
    </row>
    <row r="2291" spans="10:85" x14ac:dyDescent="0.2"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43"/>
      <c r="AI2291" s="43"/>
      <c r="AJ2291" s="43"/>
      <c r="AK2291" s="43"/>
      <c r="AL2291" s="43"/>
      <c r="AM2291" s="43"/>
      <c r="AN2291" s="43"/>
      <c r="AO2291" s="43"/>
      <c r="AP2291" s="43"/>
      <c r="AQ2291" s="43"/>
      <c r="AR2291" s="43"/>
      <c r="AS2291" s="43"/>
      <c r="AT2291" s="43"/>
      <c r="AU2291" s="43"/>
      <c r="AV2291" s="43"/>
      <c r="AW2291" s="43"/>
      <c r="AX2291" s="43"/>
      <c r="AY2291" s="43"/>
      <c r="AZ2291" s="43"/>
      <c r="BA2291" s="43"/>
      <c r="BB2291" s="43"/>
      <c r="BC2291" s="43"/>
      <c r="BD2291" s="43"/>
      <c r="BE2291" s="43"/>
      <c r="BF2291" s="43"/>
      <c r="BG2291" s="43"/>
      <c r="BH2291" s="43"/>
      <c r="BI2291" s="43"/>
      <c r="BJ2291" s="43"/>
      <c r="BK2291" s="43"/>
      <c r="BL2291" s="43"/>
      <c r="BM2291" s="43"/>
      <c r="BN2291" s="43"/>
      <c r="BO2291" s="43"/>
      <c r="BP2291" s="43"/>
      <c r="BQ2291" s="43"/>
      <c r="BR2291" s="43"/>
      <c r="BS2291" s="43"/>
      <c r="BT2291" s="43"/>
      <c r="BU2291" s="43"/>
      <c r="BV2291" s="43"/>
      <c r="BW2291" s="43"/>
      <c r="BX2291" s="43"/>
      <c r="BY2291" s="43"/>
      <c r="BZ2291" s="43"/>
      <c r="CA2291" s="43"/>
      <c r="CB2291" s="43"/>
      <c r="CC2291" s="43"/>
      <c r="CD2291" s="43"/>
      <c r="CE2291" s="43"/>
      <c r="CF2291" s="43"/>
      <c r="CG2291" s="43"/>
    </row>
    <row r="2292" spans="10:85" x14ac:dyDescent="0.2"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43"/>
      <c r="AI2292" s="43"/>
      <c r="AJ2292" s="43"/>
      <c r="AK2292" s="43"/>
      <c r="AL2292" s="43"/>
      <c r="AM2292" s="43"/>
      <c r="AN2292" s="43"/>
      <c r="AO2292" s="43"/>
      <c r="AP2292" s="43"/>
      <c r="AQ2292" s="43"/>
      <c r="AR2292" s="43"/>
      <c r="AS2292" s="43"/>
      <c r="AT2292" s="43"/>
      <c r="AU2292" s="43"/>
      <c r="AV2292" s="43"/>
      <c r="AW2292" s="43"/>
      <c r="AX2292" s="43"/>
      <c r="AY2292" s="43"/>
      <c r="AZ2292" s="43"/>
      <c r="BA2292" s="43"/>
      <c r="BB2292" s="43"/>
      <c r="BC2292" s="43"/>
      <c r="BD2292" s="43"/>
      <c r="BE2292" s="43"/>
      <c r="BF2292" s="43"/>
      <c r="BG2292" s="43"/>
      <c r="BH2292" s="43"/>
      <c r="BI2292" s="43"/>
      <c r="BJ2292" s="43"/>
      <c r="BK2292" s="43"/>
      <c r="BL2292" s="43"/>
      <c r="BM2292" s="43"/>
      <c r="BN2292" s="43"/>
      <c r="BO2292" s="43"/>
      <c r="BP2292" s="43"/>
      <c r="BQ2292" s="43"/>
      <c r="BR2292" s="43"/>
      <c r="BS2292" s="43"/>
      <c r="BT2292" s="43"/>
      <c r="BU2292" s="43"/>
      <c r="BV2292" s="43"/>
      <c r="BW2292" s="43"/>
      <c r="BX2292" s="43"/>
      <c r="BY2292" s="43"/>
      <c r="BZ2292" s="43"/>
      <c r="CA2292" s="43"/>
      <c r="CB2292" s="43"/>
      <c r="CC2292" s="43"/>
      <c r="CD2292" s="43"/>
      <c r="CE2292" s="43"/>
      <c r="CF2292" s="43"/>
      <c r="CG2292" s="43"/>
    </row>
    <row r="2293" spans="10:85" x14ac:dyDescent="0.2"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43"/>
      <c r="AI2293" s="43"/>
      <c r="AJ2293" s="43"/>
      <c r="AK2293" s="43"/>
      <c r="AL2293" s="43"/>
      <c r="AM2293" s="43"/>
      <c r="AN2293" s="43"/>
      <c r="AO2293" s="43"/>
      <c r="AP2293" s="43"/>
      <c r="AQ2293" s="43"/>
      <c r="AR2293" s="43"/>
      <c r="AS2293" s="43"/>
      <c r="AT2293" s="43"/>
      <c r="AU2293" s="43"/>
      <c r="AV2293" s="43"/>
      <c r="AW2293" s="43"/>
      <c r="AX2293" s="43"/>
      <c r="AY2293" s="43"/>
      <c r="AZ2293" s="43"/>
      <c r="BA2293" s="43"/>
      <c r="BB2293" s="43"/>
      <c r="BC2293" s="43"/>
      <c r="BD2293" s="43"/>
      <c r="BE2293" s="43"/>
      <c r="BF2293" s="43"/>
      <c r="BG2293" s="43"/>
      <c r="BH2293" s="43"/>
      <c r="BI2293" s="43"/>
      <c r="BJ2293" s="43"/>
      <c r="BK2293" s="43"/>
      <c r="BL2293" s="43"/>
      <c r="BM2293" s="43"/>
      <c r="BN2293" s="43"/>
      <c r="BO2293" s="43"/>
      <c r="BP2293" s="43"/>
      <c r="BQ2293" s="43"/>
      <c r="BR2293" s="43"/>
      <c r="BS2293" s="43"/>
      <c r="BT2293" s="43"/>
      <c r="BU2293" s="43"/>
      <c r="BV2293" s="43"/>
      <c r="BW2293" s="43"/>
      <c r="BX2293" s="43"/>
      <c r="BY2293" s="43"/>
      <c r="BZ2293" s="43"/>
      <c r="CA2293" s="43"/>
      <c r="CB2293" s="43"/>
      <c r="CC2293" s="43"/>
      <c r="CD2293" s="43"/>
      <c r="CE2293" s="43"/>
      <c r="CF2293" s="43"/>
      <c r="CG2293" s="43"/>
    </row>
    <row r="2294" spans="10:85" x14ac:dyDescent="0.2"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43"/>
      <c r="AI2294" s="43"/>
      <c r="AJ2294" s="43"/>
      <c r="AK2294" s="43"/>
      <c r="AL2294" s="43"/>
      <c r="AM2294" s="43"/>
      <c r="AN2294" s="43"/>
      <c r="AO2294" s="43"/>
      <c r="AP2294" s="43"/>
      <c r="AQ2294" s="43"/>
      <c r="AR2294" s="43"/>
      <c r="AS2294" s="43"/>
      <c r="AT2294" s="43"/>
      <c r="AU2294" s="43"/>
      <c r="AV2294" s="43"/>
      <c r="AW2294" s="43"/>
      <c r="AX2294" s="43"/>
      <c r="AY2294" s="43"/>
      <c r="AZ2294" s="43"/>
      <c r="BA2294" s="43"/>
      <c r="BB2294" s="43"/>
      <c r="BC2294" s="43"/>
      <c r="BD2294" s="43"/>
      <c r="BE2294" s="43"/>
      <c r="BF2294" s="43"/>
      <c r="BG2294" s="43"/>
      <c r="BH2294" s="43"/>
      <c r="BI2294" s="43"/>
      <c r="BJ2294" s="43"/>
      <c r="BK2294" s="43"/>
      <c r="BL2294" s="43"/>
      <c r="BM2294" s="43"/>
      <c r="BN2294" s="43"/>
      <c r="BO2294" s="43"/>
      <c r="BP2294" s="43"/>
      <c r="BQ2294" s="43"/>
      <c r="BR2294" s="43"/>
      <c r="BS2294" s="43"/>
      <c r="BT2294" s="43"/>
      <c r="BU2294" s="43"/>
      <c r="BV2294" s="43"/>
      <c r="BW2294" s="43"/>
      <c r="BX2294" s="43"/>
      <c r="BY2294" s="43"/>
      <c r="BZ2294" s="43"/>
      <c r="CA2294" s="43"/>
      <c r="CB2294" s="43"/>
      <c r="CC2294" s="43"/>
      <c r="CD2294" s="43"/>
      <c r="CE2294" s="43"/>
      <c r="CF2294" s="43"/>
      <c r="CG2294" s="43"/>
    </row>
    <row r="2295" spans="10:85" x14ac:dyDescent="0.2"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43"/>
      <c r="AI2295" s="43"/>
      <c r="AJ2295" s="43"/>
      <c r="AK2295" s="43"/>
      <c r="AL2295" s="43"/>
      <c r="AM2295" s="43"/>
      <c r="AN2295" s="43"/>
      <c r="AO2295" s="43"/>
      <c r="AP2295" s="43"/>
      <c r="AQ2295" s="43"/>
      <c r="AR2295" s="43"/>
      <c r="AS2295" s="43"/>
      <c r="AT2295" s="43"/>
      <c r="AU2295" s="43"/>
      <c r="AV2295" s="43"/>
      <c r="AW2295" s="43"/>
      <c r="AX2295" s="43"/>
      <c r="AY2295" s="43"/>
      <c r="AZ2295" s="43"/>
      <c r="BA2295" s="43"/>
      <c r="BB2295" s="43"/>
      <c r="BC2295" s="43"/>
      <c r="BD2295" s="43"/>
      <c r="BE2295" s="43"/>
      <c r="BF2295" s="43"/>
      <c r="BG2295" s="43"/>
      <c r="BH2295" s="43"/>
      <c r="BI2295" s="43"/>
      <c r="BJ2295" s="43"/>
      <c r="BK2295" s="43"/>
      <c r="BL2295" s="43"/>
      <c r="BM2295" s="43"/>
      <c r="BN2295" s="43"/>
      <c r="BO2295" s="43"/>
      <c r="BP2295" s="43"/>
      <c r="BQ2295" s="43"/>
      <c r="BR2295" s="43"/>
      <c r="BS2295" s="43"/>
      <c r="BT2295" s="43"/>
      <c r="BU2295" s="43"/>
      <c r="BV2295" s="43"/>
      <c r="BW2295" s="43"/>
      <c r="BX2295" s="43"/>
      <c r="BY2295" s="43"/>
      <c r="BZ2295" s="43"/>
      <c r="CA2295" s="43"/>
      <c r="CB2295" s="43"/>
      <c r="CC2295" s="43"/>
      <c r="CD2295" s="43"/>
      <c r="CE2295" s="43"/>
      <c r="CF2295" s="43"/>
      <c r="CG2295" s="43"/>
    </row>
    <row r="2296" spans="10:85" x14ac:dyDescent="0.2"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43"/>
      <c r="AI2296" s="43"/>
      <c r="AJ2296" s="43"/>
      <c r="AK2296" s="43"/>
      <c r="AL2296" s="43"/>
      <c r="AM2296" s="43"/>
      <c r="AN2296" s="43"/>
      <c r="AO2296" s="43"/>
      <c r="AP2296" s="43"/>
      <c r="AQ2296" s="43"/>
      <c r="AR2296" s="43"/>
      <c r="AS2296" s="43"/>
      <c r="AT2296" s="43"/>
      <c r="AU2296" s="43"/>
      <c r="AV2296" s="43"/>
      <c r="AW2296" s="43"/>
      <c r="AX2296" s="43"/>
      <c r="AY2296" s="43"/>
      <c r="AZ2296" s="43"/>
      <c r="BA2296" s="43"/>
      <c r="BB2296" s="43"/>
      <c r="BC2296" s="43"/>
      <c r="BD2296" s="43"/>
      <c r="BE2296" s="43"/>
      <c r="BF2296" s="43"/>
      <c r="BG2296" s="43"/>
      <c r="BH2296" s="43"/>
      <c r="BI2296" s="43"/>
      <c r="BJ2296" s="43"/>
      <c r="BK2296" s="43"/>
      <c r="BL2296" s="43"/>
      <c r="BM2296" s="43"/>
      <c r="BN2296" s="43"/>
      <c r="BO2296" s="43"/>
      <c r="BP2296" s="43"/>
      <c r="BQ2296" s="43"/>
      <c r="BR2296" s="43"/>
      <c r="BS2296" s="43"/>
      <c r="BT2296" s="43"/>
      <c r="BU2296" s="43"/>
      <c r="BV2296" s="43"/>
      <c r="BW2296" s="43"/>
      <c r="BX2296" s="43"/>
      <c r="BY2296" s="43"/>
      <c r="BZ2296" s="43"/>
      <c r="CA2296" s="43"/>
      <c r="CB2296" s="43"/>
      <c r="CC2296" s="43"/>
      <c r="CD2296" s="43"/>
      <c r="CE2296" s="43"/>
      <c r="CF2296" s="43"/>
      <c r="CG2296" s="43"/>
    </row>
    <row r="2297" spans="10:85" x14ac:dyDescent="0.2"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43"/>
      <c r="AI2297" s="43"/>
      <c r="AJ2297" s="43"/>
      <c r="AK2297" s="43"/>
      <c r="AL2297" s="43"/>
      <c r="AM2297" s="43"/>
      <c r="AN2297" s="43"/>
      <c r="AO2297" s="43"/>
      <c r="AP2297" s="43"/>
      <c r="AQ2297" s="43"/>
      <c r="AR2297" s="43"/>
      <c r="AS2297" s="43"/>
      <c r="AT2297" s="43"/>
      <c r="AU2297" s="43"/>
      <c r="AV2297" s="43"/>
      <c r="AW2297" s="43"/>
      <c r="AX2297" s="43"/>
      <c r="AY2297" s="43"/>
      <c r="AZ2297" s="43"/>
      <c r="BA2297" s="43"/>
      <c r="BB2297" s="43"/>
      <c r="BC2297" s="43"/>
      <c r="BD2297" s="43"/>
      <c r="BE2297" s="43"/>
      <c r="BF2297" s="43"/>
      <c r="BG2297" s="43"/>
      <c r="BH2297" s="43"/>
      <c r="BI2297" s="43"/>
      <c r="BJ2297" s="43"/>
      <c r="BK2297" s="43"/>
      <c r="BL2297" s="43"/>
      <c r="BM2297" s="43"/>
      <c r="BN2297" s="43"/>
      <c r="BO2297" s="43"/>
      <c r="BP2297" s="43"/>
      <c r="BQ2297" s="43"/>
      <c r="BR2297" s="43"/>
      <c r="BS2297" s="43"/>
      <c r="BT2297" s="43"/>
      <c r="BU2297" s="43"/>
      <c r="BV2297" s="43"/>
      <c r="BW2297" s="43"/>
      <c r="BX2297" s="43"/>
      <c r="BY2297" s="43"/>
      <c r="BZ2297" s="43"/>
      <c r="CA2297" s="43"/>
      <c r="CB2297" s="43"/>
      <c r="CC2297" s="43"/>
      <c r="CD2297" s="43"/>
      <c r="CE2297" s="43"/>
      <c r="CF2297" s="43"/>
      <c r="CG2297" s="43"/>
    </row>
    <row r="2298" spans="10:85" x14ac:dyDescent="0.2"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43"/>
      <c r="AI2298" s="43"/>
      <c r="AJ2298" s="43"/>
      <c r="AK2298" s="43"/>
      <c r="AL2298" s="43"/>
      <c r="AM2298" s="43"/>
      <c r="AN2298" s="43"/>
      <c r="AO2298" s="43"/>
      <c r="AP2298" s="43"/>
      <c r="AQ2298" s="43"/>
      <c r="AR2298" s="43"/>
      <c r="AS2298" s="43"/>
      <c r="AT2298" s="43"/>
      <c r="AU2298" s="43"/>
      <c r="AV2298" s="43"/>
      <c r="AW2298" s="43"/>
      <c r="AX2298" s="43"/>
      <c r="AY2298" s="43"/>
      <c r="AZ2298" s="43"/>
      <c r="BA2298" s="43"/>
      <c r="BB2298" s="43"/>
      <c r="BC2298" s="43"/>
      <c r="BD2298" s="43"/>
      <c r="BE2298" s="43"/>
      <c r="BF2298" s="43"/>
      <c r="BG2298" s="43"/>
      <c r="BH2298" s="43"/>
      <c r="BI2298" s="43"/>
      <c r="BJ2298" s="43"/>
      <c r="BK2298" s="43"/>
      <c r="BL2298" s="43"/>
      <c r="BM2298" s="43"/>
      <c r="BN2298" s="43"/>
      <c r="BO2298" s="43"/>
      <c r="BP2298" s="43"/>
      <c r="BQ2298" s="43"/>
      <c r="BR2298" s="43"/>
      <c r="BS2298" s="43"/>
      <c r="BT2298" s="43"/>
      <c r="BU2298" s="43"/>
      <c r="BV2298" s="43"/>
      <c r="BW2298" s="43"/>
      <c r="BX2298" s="43"/>
      <c r="BY2298" s="43"/>
      <c r="BZ2298" s="43"/>
      <c r="CA2298" s="43"/>
      <c r="CB2298" s="43"/>
      <c r="CC2298" s="43"/>
      <c r="CD2298" s="43"/>
      <c r="CE2298" s="43"/>
      <c r="CF2298" s="43"/>
      <c r="CG2298" s="43"/>
    </row>
    <row r="2299" spans="10:85" x14ac:dyDescent="0.2"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43"/>
      <c r="AI2299" s="43"/>
      <c r="AJ2299" s="43"/>
      <c r="AK2299" s="43"/>
      <c r="AL2299" s="43"/>
      <c r="AM2299" s="43"/>
      <c r="AN2299" s="43"/>
      <c r="AO2299" s="43"/>
      <c r="AP2299" s="43"/>
      <c r="AQ2299" s="43"/>
      <c r="AR2299" s="43"/>
      <c r="AS2299" s="43"/>
      <c r="AT2299" s="43"/>
      <c r="AU2299" s="43"/>
      <c r="AV2299" s="43"/>
      <c r="AW2299" s="43"/>
      <c r="AX2299" s="43"/>
      <c r="AY2299" s="43"/>
      <c r="AZ2299" s="43"/>
      <c r="BA2299" s="43"/>
      <c r="BB2299" s="43"/>
      <c r="BC2299" s="43"/>
      <c r="BD2299" s="43"/>
      <c r="BE2299" s="43"/>
      <c r="BF2299" s="43"/>
      <c r="BG2299" s="43"/>
      <c r="BH2299" s="43"/>
      <c r="BI2299" s="43"/>
      <c r="BJ2299" s="43"/>
      <c r="BK2299" s="43"/>
      <c r="BL2299" s="43"/>
      <c r="BM2299" s="43"/>
      <c r="BN2299" s="43"/>
      <c r="BO2299" s="43"/>
      <c r="BP2299" s="43"/>
      <c r="BQ2299" s="43"/>
      <c r="BR2299" s="43"/>
      <c r="BS2299" s="43"/>
      <c r="BT2299" s="43"/>
      <c r="BU2299" s="43"/>
      <c r="BV2299" s="43"/>
      <c r="BW2299" s="43"/>
      <c r="BX2299" s="43"/>
      <c r="BY2299" s="43"/>
      <c r="BZ2299" s="43"/>
      <c r="CA2299" s="43"/>
      <c r="CB2299" s="43"/>
      <c r="CC2299" s="43"/>
      <c r="CD2299" s="43"/>
      <c r="CE2299" s="43"/>
      <c r="CF2299" s="43"/>
      <c r="CG2299" s="43"/>
    </row>
    <row r="2300" spans="10:85" x14ac:dyDescent="0.2"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43"/>
      <c r="AI2300" s="43"/>
      <c r="AJ2300" s="43"/>
      <c r="AK2300" s="43"/>
      <c r="AL2300" s="43"/>
      <c r="AM2300" s="43"/>
      <c r="AN2300" s="43"/>
      <c r="AO2300" s="43"/>
      <c r="AP2300" s="43"/>
      <c r="AQ2300" s="43"/>
      <c r="AR2300" s="43"/>
      <c r="AS2300" s="43"/>
      <c r="AT2300" s="43"/>
      <c r="AU2300" s="43"/>
      <c r="AV2300" s="43"/>
      <c r="AW2300" s="43"/>
      <c r="AX2300" s="43"/>
      <c r="AY2300" s="43"/>
      <c r="AZ2300" s="43"/>
      <c r="BA2300" s="43"/>
      <c r="BB2300" s="43"/>
      <c r="BC2300" s="43"/>
      <c r="BD2300" s="43"/>
      <c r="BE2300" s="43"/>
      <c r="BF2300" s="43"/>
      <c r="BG2300" s="43"/>
      <c r="BH2300" s="43"/>
      <c r="BI2300" s="43"/>
      <c r="BJ2300" s="43"/>
      <c r="BK2300" s="43"/>
      <c r="BL2300" s="43"/>
      <c r="BM2300" s="43"/>
      <c r="BN2300" s="43"/>
      <c r="BO2300" s="43"/>
      <c r="BP2300" s="43"/>
      <c r="BQ2300" s="43"/>
      <c r="BR2300" s="43"/>
      <c r="BS2300" s="43"/>
      <c r="BT2300" s="43"/>
      <c r="BU2300" s="43"/>
      <c r="BV2300" s="43"/>
      <c r="BW2300" s="43"/>
      <c r="BX2300" s="43"/>
      <c r="BY2300" s="43"/>
      <c r="BZ2300" s="43"/>
      <c r="CA2300" s="43"/>
      <c r="CB2300" s="43"/>
      <c r="CC2300" s="43"/>
      <c r="CD2300" s="43"/>
      <c r="CE2300" s="43"/>
      <c r="CF2300" s="43"/>
      <c r="CG2300" s="43"/>
    </row>
    <row r="2301" spans="10:85" x14ac:dyDescent="0.2"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43"/>
      <c r="AI2301" s="43"/>
      <c r="AJ2301" s="43"/>
      <c r="AK2301" s="43"/>
      <c r="AL2301" s="43"/>
      <c r="AM2301" s="43"/>
      <c r="AN2301" s="43"/>
      <c r="AO2301" s="43"/>
      <c r="AP2301" s="43"/>
      <c r="AQ2301" s="43"/>
      <c r="AR2301" s="43"/>
      <c r="AS2301" s="43"/>
      <c r="AT2301" s="43"/>
      <c r="AU2301" s="43"/>
      <c r="AV2301" s="43"/>
      <c r="AW2301" s="43"/>
      <c r="AX2301" s="43"/>
      <c r="AY2301" s="43"/>
      <c r="AZ2301" s="43"/>
      <c r="BA2301" s="43"/>
      <c r="BB2301" s="43"/>
      <c r="BC2301" s="43"/>
      <c r="BD2301" s="43"/>
      <c r="BE2301" s="43"/>
      <c r="BF2301" s="43"/>
      <c r="BG2301" s="43"/>
      <c r="BH2301" s="43"/>
      <c r="BI2301" s="43"/>
      <c r="BJ2301" s="43"/>
      <c r="BK2301" s="43"/>
      <c r="BL2301" s="43"/>
      <c r="BM2301" s="43"/>
      <c r="BN2301" s="43"/>
      <c r="BO2301" s="43"/>
      <c r="BP2301" s="43"/>
      <c r="BQ2301" s="43"/>
      <c r="BR2301" s="43"/>
      <c r="BS2301" s="43"/>
      <c r="BT2301" s="43"/>
      <c r="BU2301" s="43"/>
      <c r="BV2301" s="43"/>
      <c r="BW2301" s="43"/>
      <c r="BX2301" s="43"/>
      <c r="BY2301" s="43"/>
      <c r="BZ2301" s="43"/>
      <c r="CA2301" s="43"/>
      <c r="CB2301" s="43"/>
      <c r="CC2301" s="43"/>
      <c r="CD2301" s="43"/>
      <c r="CE2301" s="43"/>
      <c r="CF2301" s="43"/>
      <c r="CG2301" s="43"/>
    </row>
    <row r="2302" spans="10:85" x14ac:dyDescent="0.2"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43"/>
      <c r="AI2302" s="43"/>
      <c r="AJ2302" s="43"/>
      <c r="AK2302" s="43"/>
      <c r="AL2302" s="43"/>
      <c r="AM2302" s="43"/>
      <c r="AN2302" s="43"/>
      <c r="AO2302" s="43"/>
      <c r="AP2302" s="43"/>
      <c r="AQ2302" s="43"/>
      <c r="AR2302" s="43"/>
      <c r="AS2302" s="43"/>
      <c r="AT2302" s="43"/>
      <c r="AU2302" s="43"/>
      <c r="AV2302" s="43"/>
      <c r="AW2302" s="43"/>
      <c r="AX2302" s="43"/>
      <c r="AY2302" s="43"/>
      <c r="AZ2302" s="43"/>
      <c r="BA2302" s="43"/>
      <c r="BB2302" s="43"/>
      <c r="BC2302" s="43"/>
      <c r="BD2302" s="43"/>
      <c r="BE2302" s="43"/>
      <c r="BF2302" s="43"/>
      <c r="BG2302" s="43"/>
      <c r="BH2302" s="43"/>
      <c r="BI2302" s="43"/>
      <c r="BJ2302" s="43"/>
      <c r="BK2302" s="43"/>
      <c r="BL2302" s="43"/>
      <c r="BM2302" s="43"/>
      <c r="BN2302" s="43"/>
      <c r="BO2302" s="43"/>
      <c r="BP2302" s="43"/>
      <c r="BQ2302" s="43"/>
      <c r="BR2302" s="43"/>
      <c r="BS2302" s="43"/>
      <c r="BT2302" s="43"/>
      <c r="BU2302" s="43"/>
      <c r="BV2302" s="43"/>
      <c r="BW2302" s="43"/>
      <c r="BX2302" s="43"/>
      <c r="BY2302" s="43"/>
      <c r="BZ2302" s="43"/>
      <c r="CA2302" s="43"/>
      <c r="CB2302" s="43"/>
      <c r="CC2302" s="43"/>
      <c r="CD2302" s="43"/>
      <c r="CE2302" s="43"/>
      <c r="CF2302" s="43"/>
      <c r="CG2302" s="43"/>
    </row>
    <row r="2303" spans="10:85" x14ac:dyDescent="0.2"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43"/>
      <c r="AI2303" s="43"/>
      <c r="AJ2303" s="43"/>
      <c r="AK2303" s="43"/>
      <c r="AL2303" s="43"/>
      <c r="AM2303" s="43"/>
      <c r="AN2303" s="43"/>
      <c r="AO2303" s="43"/>
      <c r="AP2303" s="43"/>
      <c r="AQ2303" s="43"/>
      <c r="AR2303" s="43"/>
      <c r="AS2303" s="43"/>
      <c r="AT2303" s="43"/>
      <c r="AU2303" s="43"/>
      <c r="AV2303" s="43"/>
      <c r="AW2303" s="43"/>
      <c r="AX2303" s="43"/>
      <c r="AY2303" s="43"/>
      <c r="AZ2303" s="43"/>
      <c r="BA2303" s="43"/>
      <c r="BB2303" s="43"/>
      <c r="BC2303" s="43"/>
      <c r="BD2303" s="43"/>
      <c r="BE2303" s="43"/>
      <c r="BF2303" s="43"/>
      <c r="BG2303" s="43"/>
      <c r="BH2303" s="43"/>
      <c r="BI2303" s="43"/>
      <c r="BJ2303" s="43"/>
      <c r="BK2303" s="43"/>
      <c r="BL2303" s="43"/>
      <c r="BM2303" s="43"/>
      <c r="BN2303" s="43"/>
      <c r="BO2303" s="43"/>
      <c r="BP2303" s="43"/>
      <c r="BQ2303" s="43"/>
      <c r="BR2303" s="43"/>
      <c r="BS2303" s="43"/>
      <c r="BT2303" s="43"/>
      <c r="BU2303" s="43"/>
      <c r="BV2303" s="43"/>
      <c r="BW2303" s="43"/>
      <c r="BX2303" s="43"/>
      <c r="BY2303" s="43"/>
      <c r="BZ2303" s="43"/>
      <c r="CA2303" s="43"/>
      <c r="CB2303" s="43"/>
      <c r="CC2303" s="43"/>
      <c r="CD2303" s="43"/>
      <c r="CE2303" s="43"/>
      <c r="CF2303" s="43"/>
      <c r="CG2303" s="43"/>
    </row>
    <row r="2304" spans="10:85" x14ac:dyDescent="0.2"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43"/>
      <c r="AI2304" s="43"/>
      <c r="AJ2304" s="43"/>
      <c r="AK2304" s="43"/>
      <c r="AL2304" s="43"/>
      <c r="AM2304" s="43"/>
      <c r="AN2304" s="43"/>
      <c r="AO2304" s="43"/>
      <c r="AP2304" s="43"/>
      <c r="AQ2304" s="43"/>
      <c r="AR2304" s="43"/>
      <c r="AS2304" s="43"/>
      <c r="AT2304" s="43"/>
      <c r="AU2304" s="43"/>
      <c r="AV2304" s="43"/>
      <c r="AW2304" s="43"/>
      <c r="AX2304" s="43"/>
      <c r="AY2304" s="43"/>
      <c r="AZ2304" s="43"/>
      <c r="BA2304" s="43"/>
      <c r="BB2304" s="43"/>
      <c r="BC2304" s="43"/>
      <c r="BD2304" s="43"/>
      <c r="BE2304" s="43"/>
      <c r="BF2304" s="43"/>
      <c r="BG2304" s="43"/>
      <c r="BH2304" s="43"/>
      <c r="BI2304" s="43"/>
      <c r="BJ2304" s="43"/>
      <c r="BK2304" s="43"/>
      <c r="BL2304" s="43"/>
      <c r="BM2304" s="43"/>
      <c r="BN2304" s="43"/>
      <c r="BO2304" s="43"/>
      <c r="BP2304" s="43"/>
      <c r="BQ2304" s="43"/>
      <c r="BR2304" s="43"/>
      <c r="BS2304" s="43"/>
      <c r="BT2304" s="43"/>
      <c r="BU2304" s="43"/>
      <c r="BV2304" s="43"/>
      <c r="BW2304" s="43"/>
      <c r="BX2304" s="43"/>
      <c r="BY2304" s="43"/>
      <c r="BZ2304" s="43"/>
      <c r="CA2304" s="43"/>
      <c r="CB2304" s="43"/>
      <c r="CC2304" s="43"/>
      <c r="CD2304" s="43"/>
      <c r="CE2304" s="43"/>
      <c r="CF2304" s="43"/>
      <c r="CG2304" s="43"/>
    </row>
    <row r="2305" spans="10:85" x14ac:dyDescent="0.2"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43"/>
      <c r="AI2305" s="43"/>
      <c r="AJ2305" s="43"/>
      <c r="AK2305" s="43"/>
      <c r="AL2305" s="43"/>
      <c r="AM2305" s="43"/>
      <c r="AN2305" s="43"/>
      <c r="AO2305" s="43"/>
      <c r="AP2305" s="43"/>
      <c r="AQ2305" s="43"/>
      <c r="AR2305" s="43"/>
      <c r="AS2305" s="43"/>
      <c r="AT2305" s="43"/>
      <c r="AU2305" s="43"/>
      <c r="AV2305" s="43"/>
      <c r="AW2305" s="43"/>
      <c r="AX2305" s="43"/>
      <c r="AY2305" s="43"/>
      <c r="AZ2305" s="43"/>
      <c r="BA2305" s="43"/>
      <c r="BB2305" s="43"/>
      <c r="BC2305" s="43"/>
      <c r="BD2305" s="43"/>
      <c r="BE2305" s="43"/>
      <c r="BF2305" s="43"/>
      <c r="BG2305" s="43"/>
      <c r="BH2305" s="43"/>
      <c r="BI2305" s="43"/>
      <c r="BJ2305" s="43"/>
      <c r="BK2305" s="43"/>
      <c r="BL2305" s="43"/>
      <c r="BM2305" s="43"/>
      <c r="BN2305" s="43"/>
      <c r="BO2305" s="43"/>
      <c r="BP2305" s="43"/>
      <c r="BQ2305" s="43"/>
      <c r="BR2305" s="43"/>
      <c r="BS2305" s="43"/>
      <c r="BT2305" s="43"/>
      <c r="BU2305" s="43"/>
      <c r="BV2305" s="43"/>
      <c r="BW2305" s="43"/>
      <c r="BX2305" s="43"/>
      <c r="BY2305" s="43"/>
      <c r="BZ2305" s="43"/>
      <c r="CA2305" s="43"/>
      <c r="CB2305" s="43"/>
      <c r="CC2305" s="43"/>
      <c r="CD2305" s="43"/>
      <c r="CE2305" s="43"/>
      <c r="CF2305" s="43"/>
      <c r="CG2305" s="43"/>
    </row>
    <row r="2306" spans="10:85" x14ac:dyDescent="0.2"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43"/>
      <c r="AI2306" s="43"/>
      <c r="AJ2306" s="43"/>
      <c r="AK2306" s="43"/>
      <c r="AL2306" s="43"/>
      <c r="AM2306" s="43"/>
      <c r="AN2306" s="43"/>
      <c r="AO2306" s="43"/>
      <c r="AP2306" s="43"/>
      <c r="AQ2306" s="43"/>
      <c r="AR2306" s="43"/>
      <c r="AS2306" s="43"/>
      <c r="AT2306" s="43"/>
      <c r="AU2306" s="43"/>
      <c r="AV2306" s="43"/>
      <c r="AW2306" s="43"/>
      <c r="AX2306" s="43"/>
      <c r="AY2306" s="43"/>
      <c r="AZ2306" s="43"/>
      <c r="BA2306" s="43"/>
      <c r="BB2306" s="43"/>
      <c r="BC2306" s="43"/>
      <c r="BD2306" s="43"/>
      <c r="BE2306" s="43"/>
      <c r="BF2306" s="43"/>
      <c r="BG2306" s="43"/>
      <c r="BH2306" s="43"/>
      <c r="BI2306" s="43"/>
      <c r="BJ2306" s="43"/>
      <c r="BK2306" s="43"/>
      <c r="BL2306" s="43"/>
      <c r="BM2306" s="43"/>
      <c r="BN2306" s="43"/>
      <c r="BO2306" s="43"/>
      <c r="BP2306" s="43"/>
      <c r="BQ2306" s="43"/>
      <c r="BR2306" s="43"/>
      <c r="BS2306" s="43"/>
      <c r="BT2306" s="43"/>
      <c r="BU2306" s="43"/>
      <c r="BV2306" s="43"/>
      <c r="BW2306" s="43"/>
      <c r="BX2306" s="43"/>
      <c r="BY2306" s="43"/>
      <c r="BZ2306" s="43"/>
      <c r="CA2306" s="43"/>
      <c r="CB2306" s="43"/>
      <c r="CC2306" s="43"/>
      <c r="CD2306" s="43"/>
      <c r="CE2306" s="43"/>
      <c r="CF2306" s="43"/>
      <c r="CG2306" s="43"/>
    </row>
    <row r="2307" spans="10:85" x14ac:dyDescent="0.2"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43"/>
      <c r="AI2307" s="43"/>
      <c r="AJ2307" s="43"/>
      <c r="AK2307" s="43"/>
      <c r="AL2307" s="43"/>
      <c r="AM2307" s="43"/>
      <c r="AN2307" s="43"/>
      <c r="AO2307" s="43"/>
      <c r="AP2307" s="43"/>
      <c r="AQ2307" s="43"/>
      <c r="AR2307" s="43"/>
      <c r="AS2307" s="43"/>
      <c r="AT2307" s="43"/>
      <c r="AU2307" s="43"/>
      <c r="AV2307" s="43"/>
      <c r="AW2307" s="43"/>
      <c r="AX2307" s="43"/>
      <c r="AY2307" s="43"/>
      <c r="AZ2307" s="43"/>
      <c r="BA2307" s="43"/>
      <c r="BB2307" s="43"/>
      <c r="BC2307" s="43"/>
      <c r="BD2307" s="43"/>
      <c r="BE2307" s="43"/>
      <c r="BF2307" s="43"/>
      <c r="BG2307" s="43"/>
      <c r="BH2307" s="43"/>
      <c r="BI2307" s="43"/>
      <c r="BJ2307" s="43"/>
      <c r="BK2307" s="43"/>
      <c r="BL2307" s="43"/>
      <c r="BM2307" s="43"/>
      <c r="BN2307" s="43"/>
      <c r="BO2307" s="43"/>
      <c r="BP2307" s="43"/>
      <c r="BQ2307" s="43"/>
      <c r="BR2307" s="43"/>
      <c r="BS2307" s="43"/>
      <c r="BT2307" s="43"/>
      <c r="BU2307" s="43"/>
      <c r="BV2307" s="43"/>
      <c r="BW2307" s="43"/>
      <c r="BX2307" s="43"/>
      <c r="BY2307" s="43"/>
      <c r="BZ2307" s="43"/>
      <c r="CA2307" s="43"/>
      <c r="CB2307" s="43"/>
      <c r="CC2307" s="43"/>
      <c r="CD2307" s="43"/>
      <c r="CE2307" s="43"/>
      <c r="CF2307" s="43"/>
      <c r="CG2307" s="43"/>
    </row>
    <row r="2308" spans="10:85" x14ac:dyDescent="0.2"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43"/>
      <c r="AI2308" s="43"/>
      <c r="AJ2308" s="43"/>
      <c r="AK2308" s="43"/>
      <c r="AL2308" s="43"/>
      <c r="AM2308" s="43"/>
      <c r="AN2308" s="43"/>
      <c r="AO2308" s="43"/>
      <c r="AP2308" s="43"/>
      <c r="AQ2308" s="43"/>
      <c r="AR2308" s="43"/>
      <c r="AS2308" s="43"/>
      <c r="AT2308" s="43"/>
      <c r="AU2308" s="43"/>
      <c r="AV2308" s="43"/>
      <c r="AW2308" s="43"/>
      <c r="AX2308" s="43"/>
      <c r="AY2308" s="43"/>
      <c r="AZ2308" s="43"/>
      <c r="BA2308" s="43"/>
      <c r="BB2308" s="43"/>
      <c r="BC2308" s="43"/>
      <c r="BD2308" s="43"/>
      <c r="BE2308" s="43"/>
      <c r="BF2308" s="43"/>
      <c r="BG2308" s="43"/>
      <c r="BH2308" s="43"/>
      <c r="BI2308" s="43"/>
      <c r="BJ2308" s="43"/>
      <c r="BK2308" s="43"/>
      <c r="BL2308" s="43"/>
      <c r="BM2308" s="43"/>
      <c r="BN2308" s="43"/>
      <c r="BO2308" s="43"/>
      <c r="BP2308" s="43"/>
      <c r="BQ2308" s="43"/>
      <c r="BR2308" s="43"/>
      <c r="BS2308" s="43"/>
      <c r="BT2308" s="43"/>
      <c r="BU2308" s="43"/>
      <c r="BV2308" s="43"/>
      <c r="BW2308" s="43"/>
      <c r="BX2308" s="43"/>
      <c r="BY2308" s="43"/>
      <c r="BZ2308" s="43"/>
      <c r="CA2308" s="43"/>
      <c r="CB2308" s="43"/>
      <c r="CC2308" s="43"/>
      <c r="CD2308" s="43"/>
      <c r="CE2308" s="43"/>
      <c r="CF2308" s="43"/>
      <c r="CG2308" s="43"/>
    </row>
    <row r="2309" spans="10:85" x14ac:dyDescent="0.2"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43"/>
      <c r="AI2309" s="43"/>
      <c r="AJ2309" s="43"/>
      <c r="AK2309" s="43"/>
      <c r="AL2309" s="43"/>
      <c r="AM2309" s="43"/>
      <c r="AN2309" s="43"/>
      <c r="AO2309" s="43"/>
      <c r="AP2309" s="43"/>
      <c r="AQ2309" s="43"/>
      <c r="AR2309" s="43"/>
      <c r="AS2309" s="43"/>
      <c r="AT2309" s="43"/>
      <c r="AU2309" s="43"/>
      <c r="AV2309" s="43"/>
      <c r="AW2309" s="43"/>
      <c r="AX2309" s="43"/>
      <c r="AY2309" s="43"/>
      <c r="AZ2309" s="43"/>
      <c r="BA2309" s="43"/>
      <c r="BB2309" s="43"/>
      <c r="BC2309" s="43"/>
      <c r="BD2309" s="43"/>
      <c r="BE2309" s="43"/>
      <c r="BF2309" s="43"/>
      <c r="BG2309" s="43"/>
      <c r="BH2309" s="43"/>
      <c r="BI2309" s="43"/>
      <c r="BJ2309" s="43"/>
      <c r="BK2309" s="43"/>
      <c r="BL2309" s="43"/>
      <c r="BM2309" s="43"/>
      <c r="BN2309" s="43"/>
      <c r="BO2309" s="43"/>
      <c r="BP2309" s="43"/>
      <c r="BQ2309" s="43"/>
      <c r="BR2309" s="43"/>
      <c r="BS2309" s="43"/>
      <c r="BT2309" s="43"/>
      <c r="BU2309" s="43"/>
      <c r="BV2309" s="43"/>
      <c r="BW2309" s="43"/>
      <c r="BX2309" s="43"/>
      <c r="BY2309" s="43"/>
      <c r="BZ2309" s="43"/>
      <c r="CA2309" s="43"/>
      <c r="CB2309" s="43"/>
      <c r="CC2309" s="43"/>
      <c r="CD2309" s="43"/>
      <c r="CE2309" s="43"/>
      <c r="CF2309" s="43"/>
      <c r="CG2309" s="43"/>
    </row>
    <row r="2310" spans="10:85" x14ac:dyDescent="0.2"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43"/>
      <c r="AI2310" s="43"/>
      <c r="AJ2310" s="43"/>
      <c r="AK2310" s="43"/>
      <c r="AL2310" s="43"/>
      <c r="AM2310" s="43"/>
      <c r="AN2310" s="43"/>
      <c r="AO2310" s="43"/>
      <c r="AP2310" s="43"/>
      <c r="AQ2310" s="43"/>
      <c r="AR2310" s="43"/>
      <c r="AS2310" s="43"/>
      <c r="AT2310" s="43"/>
      <c r="AU2310" s="43"/>
      <c r="AV2310" s="43"/>
      <c r="AW2310" s="43"/>
      <c r="AX2310" s="43"/>
      <c r="AY2310" s="43"/>
      <c r="AZ2310" s="43"/>
      <c r="BA2310" s="43"/>
      <c r="BB2310" s="43"/>
      <c r="BC2310" s="43"/>
      <c r="BD2310" s="43"/>
      <c r="BE2310" s="43"/>
      <c r="BF2310" s="43"/>
      <c r="BG2310" s="43"/>
      <c r="BH2310" s="43"/>
      <c r="BI2310" s="43"/>
      <c r="BJ2310" s="43"/>
      <c r="BK2310" s="43"/>
      <c r="BL2310" s="43"/>
      <c r="BM2310" s="43"/>
      <c r="BN2310" s="43"/>
      <c r="BO2310" s="43"/>
      <c r="BP2310" s="43"/>
      <c r="BQ2310" s="43"/>
      <c r="BR2310" s="43"/>
      <c r="BS2310" s="43"/>
      <c r="BT2310" s="43"/>
      <c r="BU2310" s="43"/>
      <c r="BV2310" s="43"/>
      <c r="BW2310" s="43"/>
      <c r="BX2310" s="43"/>
      <c r="BY2310" s="43"/>
      <c r="BZ2310" s="43"/>
      <c r="CA2310" s="43"/>
      <c r="CB2310" s="43"/>
      <c r="CC2310" s="43"/>
      <c r="CD2310" s="43"/>
      <c r="CE2310" s="43"/>
      <c r="CF2310" s="43"/>
      <c r="CG2310" s="43"/>
    </row>
    <row r="2311" spans="10:85" x14ac:dyDescent="0.2"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43"/>
      <c r="AI2311" s="43"/>
      <c r="AJ2311" s="43"/>
      <c r="AK2311" s="43"/>
      <c r="AL2311" s="43"/>
      <c r="AM2311" s="43"/>
      <c r="AN2311" s="43"/>
      <c r="AO2311" s="43"/>
      <c r="AP2311" s="43"/>
      <c r="AQ2311" s="43"/>
      <c r="AR2311" s="43"/>
      <c r="AS2311" s="43"/>
      <c r="AT2311" s="43"/>
      <c r="AU2311" s="43"/>
      <c r="AV2311" s="43"/>
      <c r="AW2311" s="43"/>
      <c r="AX2311" s="43"/>
      <c r="AY2311" s="43"/>
      <c r="AZ2311" s="43"/>
      <c r="BA2311" s="43"/>
      <c r="BB2311" s="43"/>
      <c r="BC2311" s="43"/>
      <c r="BD2311" s="43"/>
      <c r="BE2311" s="43"/>
      <c r="BF2311" s="43"/>
      <c r="BG2311" s="43"/>
      <c r="BH2311" s="43"/>
      <c r="BI2311" s="43"/>
      <c r="BJ2311" s="43"/>
      <c r="BK2311" s="43"/>
      <c r="BL2311" s="43"/>
      <c r="BM2311" s="43"/>
      <c r="BN2311" s="43"/>
      <c r="BO2311" s="43"/>
      <c r="BP2311" s="43"/>
      <c r="BQ2311" s="43"/>
      <c r="BR2311" s="43"/>
      <c r="BS2311" s="43"/>
      <c r="BT2311" s="43"/>
      <c r="BU2311" s="43"/>
      <c r="BV2311" s="43"/>
      <c r="BW2311" s="43"/>
      <c r="BX2311" s="43"/>
      <c r="BY2311" s="43"/>
      <c r="BZ2311" s="43"/>
      <c r="CA2311" s="43"/>
      <c r="CB2311" s="43"/>
      <c r="CC2311" s="43"/>
      <c r="CD2311" s="43"/>
      <c r="CE2311" s="43"/>
      <c r="CF2311" s="43"/>
      <c r="CG2311" s="43"/>
    </row>
    <row r="2312" spans="10:85" x14ac:dyDescent="0.2"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43"/>
      <c r="AI2312" s="43"/>
      <c r="AJ2312" s="43"/>
      <c r="AK2312" s="43"/>
      <c r="AL2312" s="43"/>
      <c r="AM2312" s="43"/>
      <c r="AN2312" s="43"/>
      <c r="AO2312" s="43"/>
      <c r="AP2312" s="43"/>
      <c r="AQ2312" s="43"/>
      <c r="AR2312" s="43"/>
      <c r="AS2312" s="43"/>
      <c r="AT2312" s="43"/>
      <c r="AU2312" s="43"/>
      <c r="AV2312" s="43"/>
      <c r="AW2312" s="43"/>
      <c r="AX2312" s="43"/>
      <c r="AY2312" s="43"/>
      <c r="AZ2312" s="43"/>
      <c r="BA2312" s="43"/>
      <c r="BB2312" s="43"/>
      <c r="BC2312" s="43"/>
      <c r="BD2312" s="43"/>
      <c r="BE2312" s="43"/>
      <c r="BF2312" s="43"/>
      <c r="BG2312" s="43"/>
      <c r="BH2312" s="43"/>
      <c r="BI2312" s="43"/>
      <c r="BJ2312" s="43"/>
      <c r="BK2312" s="43"/>
      <c r="BL2312" s="43"/>
      <c r="BM2312" s="43"/>
      <c r="BN2312" s="43"/>
      <c r="BO2312" s="43"/>
      <c r="BP2312" s="43"/>
      <c r="BQ2312" s="43"/>
      <c r="BR2312" s="43"/>
      <c r="BS2312" s="43"/>
      <c r="BT2312" s="43"/>
      <c r="BU2312" s="43"/>
      <c r="BV2312" s="43"/>
      <c r="BW2312" s="43"/>
      <c r="BX2312" s="43"/>
      <c r="BY2312" s="43"/>
      <c r="BZ2312" s="43"/>
      <c r="CA2312" s="43"/>
      <c r="CB2312" s="43"/>
      <c r="CC2312" s="43"/>
      <c r="CD2312" s="43"/>
      <c r="CE2312" s="43"/>
      <c r="CF2312" s="43"/>
      <c r="CG2312" s="43"/>
    </row>
    <row r="2313" spans="10:85" x14ac:dyDescent="0.2"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43"/>
      <c r="AI2313" s="43"/>
      <c r="AJ2313" s="43"/>
      <c r="AK2313" s="43"/>
      <c r="AL2313" s="43"/>
      <c r="AM2313" s="43"/>
      <c r="AN2313" s="43"/>
      <c r="AO2313" s="43"/>
      <c r="AP2313" s="43"/>
      <c r="AQ2313" s="43"/>
      <c r="AR2313" s="43"/>
      <c r="AS2313" s="43"/>
      <c r="AT2313" s="43"/>
      <c r="AU2313" s="43"/>
      <c r="AV2313" s="43"/>
      <c r="AW2313" s="43"/>
      <c r="AX2313" s="43"/>
      <c r="AY2313" s="43"/>
      <c r="AZ2313" s="43"/>
      <c r="BA2313" s="43"/>
      <c r="BB2313" s="43"/>
      <c r="BC2313" s="43"/>
      <c r="BD2313" s="43"/>
      <c r="BE2313" s="43"/>
      <c r="BF2313" s="43"/>
      <c r="BG2313" s="43"/>
      <c r="BH2313" s="43"/>
      <c r="BI2313" s="43"/>
      <c r="BJ2313" s="43"/>
      <c r="BK2313" s="43"/>
      <c r="BL2313" s="43"/>
      <c r="BM2313" s="43"/>
      <c r="BN2313" s="43"/>
      <c r="BO2313" s="43"/>
      <c r="BP2313" s="43"/>
      <c r="BQ2313" s="43"/>
      <c r="BR2313" s="43"/>
      <c r="BS2313" s="43"/>
      <c r="BT2313" s="43"/>
      <c r="BU2313" s="43"/>
      <c r="BV2313" s="43"/>
      <c r="BW2313" s="43"/>
      <c r="BX2313" s="43"/>
      <c r="BY2313" s="43"/>
      <c r="BZ2313" s="43"/>
      <c r="CA2313" s="43"/>
      <c r="CB2313" s="43"/>
      <c r="CC2313" s="43"/>
      <c r="CD2313" s="43"/>
      <c r="CE2313" s="43"/>
      <c r="CF2313" s="43"/>
      <c r="CG2313" s="43"/>
    </row>
    <row r="2314" spans="10:85" x14ac:dyDescent="0.2"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43"/>
      <c r="AI2314" s="43"/>
      <c r="AJ2314" s="43"/>
      <c r="AK2314" s="43"/>
      <c r="AL2314" s="43"/>
      <c r="AM2314" s="43"/>
      <c r="AN2314" s="43"/>
      <c r="AO2314" s="43"/>
      <c r="AP2314" s="43"/>
      <c r="AQ2314" s="43"/>
      <c r="AR2314" s="43"/>
      <c r="AS2314" s="43"/>
      <c r="AT2314" s="43"/>
      <c r="AU2314" s="43"/>
      <c r="AV2314" s="43"/>
      <c r="AW2314" s="43"/>
      <c r="AX2314" s="43"/>
      <c r="AY2314" s="43"/>
      <c r="AZ2314" s="43"/>
      <c r="BA2314" s="43"/>
      <c r="BB2314" s="43"/>
      <c r="BC2314" s="43"/>
      <c r="BD2314" s="43"/>
      <c r="BE2314" s="43"/>
      <c r="BF2314" s="43"/>
      <c r="BG2314" s="43"/>
      <c r="BH2314" s="43"/>
      <c r="BI2314" s="43"/>
      <c r="BJ2314" s="43"/>
      <c r="BK2314" s="43"/>
      <c r="BL2314" s="43"/>
      <c r="BM2314" s="43"/>
      <c r="BN2314" s="43"/>
      <c r="BO2314" s="43"/>
      <c r="BP2314" s="43"/>
      <c r="BQ2314" s="43"/>
      <c r="BR2314" s="43"/>
      <c r="BS2314" s="43"/>
      <c r="BT2314" s="43"/>
      <c r="BU2314" s="43"/>
      <c r="BV2314" s="43"/>
      <c r="BW2314" s="43"/>
      <c r="BX2314" s="43"/>
      <c r="BY2314" s="43"/>
      <c r="BZ2314" s="43"/>
      <c r="CA2314" s="43"/>
      <c r="CB2314" s="43"/>
      <c r="CC2314" s="43"/>
      <c r="CD2314" s="43"/>
      <c r="CE2314" s="43"/>
      <c r="CF2314" s="43"/>
      <c r="CG2314" s="43"/>
    </row>
    <row r="2315" spans="10:85" x14ac:dyDescent="0.2"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43"/>
      <c r="AI2315" s="43"/>
      <c r="AJ2315" s="43"/>
      <c r="AK2315" s="43"/>
      <c r="AL2315" s="43"/>
      <c r="AM2315" s="43"/>
      <c r="AN2315" s="43"/>
      <c r="AO2315" s="43"/>
      <c r="AP2315" s="43"/>
      <c r="AQ2315" s="43"/>
      <c r="AR2315" s="43"/>
      <c r="AS2315" s="43"/>
      <c r="AT2315" s="43"/>
      <c r="AU2315" s="43"/>
      <c r="AV2315" s="43"/>
      <c r="AW2315" s="43"/>
      <c r="AX2315" s="43"/>
      <c r="AY2315" s="43"/>
      <c r="AZ2315" s="43"/>
      <c r="BA2315" s="43"/>
      <c r="BB2315" s="43"/>
      <c r="BC2315" s="43"/>
      <c r="BD2315" s="43"/>
      <c r="BE2315" s="43"/>
      <c r="BF2315" s="43"/>
      <c r="BG2315" s="43"/>
      <c r="BH2315" s="43"/>
      <c r="BI2315" s="43"/>
      <c r="BJ2315" s="43"/>
      <c r="BK2315" s="43"/>
      <c r="BL2315" s="43"/>
      <c r="BM2315" s="43"/>
      <c r="BN2315" s="43"/>
      <c r="BO2315" s="43"/>
      <c r="BP2315" s="43"/>
      <c r="BQ2315" s="43"/>
      <c r="BR2315" s="43"/>
      <c r="BS2315" s="43"/>
      <c r="BT2315" s="43"/>
      <c r="BU2315" s="43"/>
      <c r="BV2315" s="43"/>
      <c r="BW2315" s="43"/>
      <c r="BX2315" s="43"/>
      <c r="BY2315" s="43"/>
      <c r="BZ2315" s="43"/>
      <c r="CA2315" s="43"/>
      <c r="CB2315" s="43"/>
      <c r="CC2315" s="43"/>
      <c r="CD2315" s="43"/>
      <c r="CE2315" s="43"/>
      <c r="CF2315" s="43"/>
      <c r="CG2315" s="43"/>
    </row>
    <row r="2316" spans="10:85" x14ac:dyDescent="0.2"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43"/>
      <c r="AI2316" s="43"/>
      <c r="AJ2316" s="43"/>
      <c r="AK2316" s="43"/>
      <c r="AL2316" s="43"/>
      <c r="AM2316" s="43"/>
      <c r="AN2316" s="43"/>
      <c r="AO2316" s="43"/>
      <c r="AP2316" s="43"/>
      <c r="AQ2316" s="43"/>
      <c r="AR2316" s="43"/>
      <c r="AS2316" s="43"/>
      <c r="AT2316" s="43"/>
      <c r="AU2316" s="43"/>
      <c r="AV2316" s="43"/>
      <c r="AW2316" s="43"/>
      <c r="AX2316" s="43"/>
      <c r="AY2316" s="43"/>
      <c r="AZ2316" s="43"/>
      <c r="BA2316" s="43"/>
      <c r="BB2316" s="43"/>
      <c r="BC2316" s="43"/>
      <c r="BD2316" s="43"/>
      <c r="BE2316" s="43"/>
      <c r="BF2316" s="43"/>
      <c r="BG2316" s="43"/>
      <c r="BH2316" s="43"/>
      <c r="BI2316" s="43"/>
      <c r="BJ2316" s="43"/>
      <c r="BK2316" s="43"/>
      <c r="BL2316" s="43"/>
      <c r="BM2316" s="43"/>
      <c r="BN2316" s="43"/>
      <c r="BO2316" s="43"/>
      <c r="BP2316" s="43"/>
      <c r="BQ2316" s="43"/>
      <c r="BR2316" s="43"/>
      <c r="BS2316" s="43"/>
      <c r="BT2316" s="43"/>
      <c r="BU2316" s="43"/>
      <c r="BV2316" s="43"/>
      <c r="BW2316" s="43"/>
      <c r="BX2316" s="43"/>
      <c r="BY2316" s="43"/>
      <c r="BZ2316" s="43"/>
      <c r="CA2316" s="43"/>
      <c r="CB2316" s="43"/>
      <c r="CC2316" s="43"/>
      <c r="CD2316" s="43"/>
      <c r="CE2316" s="43"/>
      <c r="CF2316" s="43"/>
      <c r="CG2316" s="43"/>
    </row>
    <row r="2317" spans="10:85" x14ac:dyDescent="0.2"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43"/>
      <c r="AI2317" s="43"/>
      <c r="AJ2317" s="43"/>
      <c r="AK2317" s="43"/>
      <c r="AL2317" s="43"/>
      <c r="AM2317" s="43"/>
      <c r="AN2317" s="43"/>
      <c r="AO2317" s="43"/>
      <c r="AP2317" s="43"/>
      <c r="AQ2317" s="43"/>
      <c r="AR2317" s="43"/>
      <c r="AS2317" s="43"/>
      <c r="AT2317" s="43"/>
      <c r="AU2317" s="43"/>
      <c r="AV2317" s="43"/>
      <c r="AW2317" s="43"/>
      <c r="AX2317" s="43"/>
      <c r="AY2317" s="43"/>
      <c r="AZ2317" s="43"/>
      <c r="BA2317" s="43"/>
      <c r="BB2317" s="43"/>
      <c r="BC2317" s="43"/>
      <c r="BD2317" s="43"/>
      <c r="BE2317" s="43"/>
      <c r="BF2317" s="43"/>
      <c r="BG2317" s="43"/>
      <c r="BH2317" s="43"/>
      <c r="BI2317" s="43"/>
      <c r="BJ2317" s="43"/>
      <c r="BK2317" s="43"/>
      <c r="BL2317" s="43"/>
      <c r="BM2317" s="43"/>
      <c r="BN2317" s="43"/>
      <c r="BO2317" s="43"/>
      <c r="BP2317" s="43"/>
      <c r="BQ2317" s="43"/>
      <c r="BR2317" s="43"/>
      <c r="BS2317" s="43"/>
      <c r="BT2317" s="43"/>
      <c r="BU2317" s="43"/>
      <c r="BV2317" s="43"/>
      <c r="BW2317" s="43"/>
      <c r="BX2317" s="43"/>
      <c r="BY2317" s="43"/>
      <c r="BZ2317" s="43"/>
      <c r="CA2317" s="43"/>
      <c r="CB2317" s="43"/>
      <c r="CC2317" s="43"/>
      <c r="CD2317" s="43"/>
      <c r="CE2317" s="43"/>
      <c r="CF2317" s="43"/>
      <c r="CG2317" s="43"/>
    </row>
    <row r="2318" spans="10:85" x14ac:dyDescent="0.2"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43"/>
      <c r="AI2318" s="43"/>
      <c r="AJ2318" s="43"/>
      <c r="AK2318" s="43"/>
      <c r="AL2318" s="43"/>
      <c r="AM2318" s="43"/>
      <c r="AN2318" s="43"/>
      <c r="AO2318" s="43"/>
      <c r="AP2318" s="43"/>
      <c r="AQ2318" s="43"/>
      <c r="AR2318" s="43"/>
      <c r="AS2318" s="43"/>
      <c r="AT2318" s="43"/>
      <c r="AU2318" s="43"/>
      <c r="AV2318" s="43"/>
      <c r="AW2318" s="43"/>
      <c r="AX2318" s="43"/>
      <c r="AY2318" s="43"/>
      <c r="AZ2318" s="43"/>
      <c r="BA2318" s="43"/>
      <c r="BB2318" s="43"/>
      <c r="BC2318" s="43"/>
      <c r="BD2318" s="43"/>
      <c r="BE2318" s="43"/>
      <c r="BF2318" s="43"/>
      <c r="BG2318" s="43"/>
      <c r="BH2318" s="43"/>
      <c r="BI2318" s="43"/>
      <c r="BJ2318" s="43"/>
      <c r="BK2318" s="43"/>
      <c r="BL2318" s="43"/>
      <c r="BM2318" s="43"/>
      <c r="BN2318" s="43"/>
      <c r="BO2318" s="43"/>
      <c r="BP2318" s="43"/>
      <c r="BQ2318" s="43"/>
      <c r="BR2318" s="43"/>
      <c r="BS2318" s="43"/>
      <c r="BT2318" s="43"/>
      <c r="BU2318" s="43"/>
      <c r="BV2318" s="43"/>
      <c r="BW2318" s="43"/>
      <c r="BX2318" s="43"/>
      <c r="BY2318" s="43"/>
      <c r="BZ2318" s="43"/>
      <c r="CA2318" s="43"/>
      <c r="CB2318" s="43"/>
      <c r="CC2318" s="43"/>
      <c r="CD2318" s="43"/>
      <c r="CE2318" s="43"/>
      <c r="CF2318" s="43"/>
      <c r="CG2318" s="43"/>
    </row>
    <row r="2319" spans="10:85" x14ac:dyDescent="0.2"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43"/>
      <c r="AI2319" s="43"/>
      <c r="AJ2319" s="43"/>
      <c r="AK2319" s="43"/>
      <c r="AL2319" s="43"/>
      <c r="AM2319" s="43"/>
      <c r="AN2319" s="43"/>
      <c r="AO2319" s="43"/>
      <c r="AP2319" s="43"/>
      <c r="AQ2319" s="43"/>
      <c r="AR2319" s="43"/>
      <c r="AS2319" s="43"/>
      <c r="AT2319" s="43"/>
      <c r="AU2319" s="43"/>
      <c r="AV2319" s="43"/>
      <c r="AW2319" s="43"/>
      <c r="AX2319" s="43"/>
      <c r="AY2319" s="43"/>
      <c r="AZ2319" s="43"/>
      <c r="BA2319" s="43"/>
      <c r="BB2319" s="43"/>
      <c r="BC2319" s="43"/>
      <c r="BD2319" s="43"/>
      <c r="BE2319" s="43"/>
      <c r="BF2319" s="43"/>
      <c r="BG2319" s="43"/>
      <c r="BH2319" s="43"/>
      <c r="BI2319" s="43"/>
      <c r="BJ2319" s="43"/>
      <c r="BK2319" s="43"/>
      <c r="BL2319" s="43"/>
      <c r="BM2319" s="43"/>
      <c r="BN2319" s="43"/>
      <c r="BO2319" s="43"/>
      <c r="BP2319" s="43"/>
      <c r="BQ2319" s="43"/>
      <c r="BR2319" s="43"/>
      <c r="BS2319" s="43"/>
      <c r="BT2319" s="43"/>
      <c r="BU2319" s="43"/>
      <c r="BV2319" s="43"/>
      <c r="BW2319" s="43"/>
      <c r="BX2319" s="43"/>
      <c r="BY2319" s="43"/>
      <c r="BZ2319" s="43"/>
      <c r="CA2319" s="43"/>
      <c r="CB2319" s="43"/>
      <c r="CC2319" s="43"/>
      <c r="CD2319" s="43"/>
      <c r="CE2319" s="43"/>
      <c r="CF2319" s="43"/>
      <c r="CG2319" s="43"/>
    </row>
    <row r="2320" spans="10:85" x14ac:dyDescent="0.2"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43"/>
      <c r="AI2320" s="43"/>
      <c r="AJ2320" s="43"/>
      <c r="AK2320" s="43"/>
      <c r="AL2320" s="43"/>
      <c r="AM2320" s="43"/>
      <c r="AN2320" s="43"/>
      <c r="AO2320" s="43"/>
      <c r="AP2320" s="43"/>
      <c r="AQ2320" s="43"/>
      <c r="AR2320" s="43"/>
      <c r="AS2320" s="43"/>
      <c r="AT2320" s="43"/>
      <c r="AU2320" s="43"/>
      <c r="AV2320" s="43"/>
      <c r="AW2320" s="43"/>
      <c r="AX2320" s="43"/>
      <c r="AY2320" s="43"/>
      <c r="AZ2320" s="43"/>
      <c r="BA2320" s="43"/>
      <c r="BB2320" s="43"/>
      <c r="BC2320" s="43"/>
      <c r="BD2320" s="43"/>
      <c r="BE2320" s="43"/>
      <c r="BF2320" s="43"/>
      <c r="BG2320" s="43"/>
      <c r="BH2320" s="43"/>
      <c r="BI2320" s="43"/>
      <c r="BJ2320" s="43"/>
      <c r="BK2320" s="43"/>
      <c r="BL2320" s="43"/>
      <c r="BM2320" s="43"/>
      <c r="BN2320" s="43"/>
      <c r="BO2320" s="43"/>
      <c r="BP2320" s="43"/>
      <c r="BQ2320" s="43"/>
      <c r="BR2320" s="43"/>
      <c r="BS2320" s="43"/>
      <c r="BT2320" s="43"/>
      <c r="BU2320" s="43"/>
      <c r="BV2320" s="43"/>
      <c r="BW2320" s="43"/>
      <c r="BX2320" s="43"/>
      <c r="BY2320" s="43"/>
      <c r="BZ2320" s="43"/>
      <c r="CA2320" s="43"/>
      <c r="CB2320" s="43"/>
      <c r="CC2320" s="43"/>
      <c r="CD2320" s="43"/>
      <c r="CE2320" s="43"/>
      <c r="CF2320" s="43"/>
      <c r="CG2320" s="43"/>
    </row>
    <row r="2321" spans="10:85" x14ac:dyDescent="0.2"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43"/>
      <c r="AI2321" s="43"/>
      <c r="AJ2321" s="43"/>
      <c r="AK2321" s="43"/>
      <c r="AL2321" s="43"/>
      <c r="AM2321" s="43"/>
      <c r="AN2321" s="43"/>
      <c r="AO2321" s="43"/>
      <c r="AP2321" s="43"/>
      <c r="AQ2321" s="43"/>
      <c r="AR2321" s="43"/>
      <c r="AS2321" s="43"/>
      <c r="AT2321" s="43"/>
      <c r="AU2321" s="43"/>
      <c r="AV2321" s="43"/>
      <c r="AW2321" s="43"/>
      <c r="AX2321" s="43"/>
      <c r="AY2321" s="43"/>
      <c r="AZ2321" s="43"/>
      <c r="BA2321" s="43"/>
      <c r="BB2321" s="43"/>
      <c r="BC2321" s="43"/>
      <c r="BD2321" s="43"/>
      <c r="BE2321" s="43"/>
      <c r="BF2321" s="43"/>
      <c r="BG2321" s="43"/>
      <c r="BH2321" s="43"/>
      <c r="BI2321" s="43"/>
      <c r="BJ2321" s="43"/>
      <c r="BK2321" s="43"/>
      <c r="BL2321" s="43"/>
      <c r="BM2321" s="43"/>
      <c r="BN2321" s="43"/>
      <c r="BO2321" s="43"/>
      <c r="BP2321" s="43"/>
      <c r="BQ2321" s="43"/>
      <c r="BR2321" s="43"/>
      <c r="BS2321" s="43"/>
      <c r="BT2321" s="43"/>
      <c r="BU2321" s="43"/>
      <c r="BV2321" s="43"/>
      <c r="BW2321" s="43"/>
      <c r="BX2321" s="43"/>
      <c r="BY2321" s="43"/>
      <c r="BZ2321" s="43"/>
      <c r="CA2321" s="43"/>
      <c r="CB2321" s="43"/>
      <c r="CC2321" s="43"/>
      <c r="CD2321" s="43"/>
      <c r="CE2321" s="43"/>
      <c r="CF2321" s="43"/>
      <c r="CG2321" s="43"/>
    </row>
    <row r="2322" spans="10:85" x14ac:dyDescent="0.2"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43"/>
      <c r="AI2322" s="43"/>
      <c r="AJ2322" s="43"/>
      <c r="AK2322" s="43"/>
      <c r="AL2322" s="43"/>
      <c r="AM2322" s="43"/>
      <c r="AN2322" s="43"/>
      <c r="AO2322" s="43"/>
      <c r="AP2322" s="43"/>
      <c r="AQ2322" s="43"/>
      <c r="AR2322" s="43"/>
      <c r="AS2322" s="43"/>
      <c r="AT2322" s="43"/>
      <c r="AU2322" s="43"/>
      <c r="AV2322" s="43"/>
      <c r="AW2322" s="43"/>
      <c r="AX2322" s="43"/>
      <c r="AY2322" s="43"/>
      <c r="AZ2322" s="43"/>
      <c r="BA2322" s="43"/>
      <c r="BB2322" s="43"/>
      <c r="BC2322" s="43"/>
      <c r="BD2322" s="43"/>
      <c r="BE2322" s="43"/>
      <c r="BF2322" s="43"/>
      <c r="BG2322" s="43"/>
      <c r="BH2322" s="43"/>
      <c r="BI2322" s="43"/>
      <c r="BJ2322" s="43"/>
      <c r="BK2322" s="43"/>
      <c r="BL2322" s="43"/>
      <c r="BM2322" s="43"/>
      <c r="BN2322" s="43"/>
      <c r="BO2322" s="43"/>
      <c r="BP2322" s="43"/>
      <c r="BQ2322" s="43"/>
      <c r="BR2322" s="43"/>
      <c r="BS2322" s="43"/>
      <c r="BT2322" s="43"/>
      <c r="BU2322" s="43"/>
      <c r="BV2322" s="43"/>
      <c r="BW2322" s="43"/>
      <c r="BX2322" s="43"/>
      <c r="BY2322" s="43"/>
      <c r="BZ2322" s="43"/>
      <c r="CA2322" s="43"/>
      <c r="CB2322" s="43"/>
      <c r="CC2322" s="43"/>
      <c r="CD2322" s="43"/>
      <c r="CE2322" s="43"/>
      <c r="CF2322" s="43"/>
      <c r="CG2322" s="43"/>
    </row>
    <row r="2323" spans="10:85" x14ac:dyDescent="0.2"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  <c r="CF2323" s="43"/>
      <c r="CG2323" s="43"/>
    </row>
    <row r="2324" spans="10:85" x14ac:dyDescent="0.2"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  <c r="CF2324" s="43"/>
      <c r="CG2324" s="43"/>
    </row>
    <row r="2325" spans="10:85" x14ac:dyDescent="0.2"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  <c r="CF2325" s="43"/>
      <c r="CG2325" s="43"/>
    </row>
    <row r="2326" spans="10:85" x14ac:dyDescent="0.2"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  <c r="CF2326" s="43"/>
      <c r="CG2326" s="43"/>
    </row>
    <row r="2327" spans="10:85" x14ac:dyDescent="0.2"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  <c r="CF2327" s="43"/>
      <c r="CG2327" s="43"/>
    </row>
    <row r="2328" spans="10:85" x14ac:dyDescent="0.2"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43"/>
      <c r="AI2328" s="43"/>
      <c r="AJ2328" s="43"/>
      <c r="AK2328" s="43"/>
      <c r="AL2328" s="43"/>
      <c r="AM2328" s="43"/>
      <c r="AN2328" s="43"/>
      <c r="AO2328" s="43"/>
      <c r="AP2328" s="43"/>
      <c r="AQ2328" s="43"/>
      <c r="AR2328" s="43"/>
      <c r="AS2328" s="43"/>
      <c r="AT2328" s="43"/>
      <c r="AU2328" s="43"/>
      <c r="AV2328" s="43"/>
      <c r="AW2328" s="43"/>
      <c r="AX2328" s="43"/>
      <c r="AY2328" s="43"/>
      <c r="AZ2328" s="43"/>
      <c r="BA2328" s="43"/>
      <c r="BB2328" s="43"/>
      <c r="BC2328" s="43"/>
      <c r="BD2328" s="43"/>
      <c r="BE2328" s="43"/>
      <c r="BF2328" s="43"/>
      <c r="BG2328" s="43"/>
      <c r="BH2328" s="43"/>
      <c r="BI2328" s="43"/>
      <c r="BJ2328" s="43"/>
      <c r="BK2328" s="43"/>
      <c r="BL2328" s="43"/>
      <c r="BM2328" s="43"/>
      <c r="BN2328" s="43"/>
      <c r="BO2328" s="43"/>
      <c r="BP2328" s="43"/>
      <c r="BQ2328" s="43"/>
      <c r="BR2328" s="43"/>
      <c r="BS2328" s="43"/>
      <c r="BT2328" s="43"/>
      <c r="BU2328" s="43"/>
      <c r="BV2328" s="43"/>
      <c r="BW2328" s="43"/>
      <c r="BX2328" s="43"/>
      <c r="BY2328" s="43"/>
      <c r="BZ2328" s="43"/>
      <c r="CA2328" s="43"/>
      <c r="CB2328" s="43"/>
      <c r="CC2328" s="43"/>
      <c r="CD2328" s="43"/>
      <c r="CE2328" s="43"/>
      <c r="CF2328" s="43"/>
      <c r="CG2328" s="43"/>
    </row>
    <row r="2329" spans="10:85" x14ac:dyDescent="0.2"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43"/>
      <c r="AI2329" s="43"/>
      <c r="AJ2329" s="43"/>
      <c r="AK2329" s="43"/>
      <c r="AL2329" s="43"/>
      <c r="AM2329" s="43"/>
      <c r="AN2329" s="43"/>
      <c r="AO2329" s="43"/>
      <c r="AP2329" s="43"/>
      <c r="AQ2329" s="43"/>
      <c r="AR2329" s="43"/>
      <c r="AS2329" s="43"/>
      <c r="AT2329" s="43"/>
      <c r="AU2329" s="43"/>
      <c r="AV2329" s="43"/>
      <c r="AW2329" s="43"/>
      <c r="AX2329" s="43"/>
      <c r="AY2329" s="43"/>
      <c r="AZ2329" s="43"/>
      <c r="BA2329" s="43"/>
      <c r="BB2329" s="43"/>
      <c r="BC2329" s="43"/>
      <c r="BD2329" s="43"/>
      <c r="BE2329" s="43"/>
      <c r="BF2329" s="43"/>
      <c r="BG2329" s="43"/>
      <c r="BH2329" s="43"/>
      <c r="BI2329" s="43"/>
      <c r="BJ2329" s="43"/>
      <c r="BK2329" s="43"/>
      <c r="BL2329" s="43"/>
      <c r="BM2329" s="43"/>
      <c r="BN2329" s="43"/>
      <c r="BO2329" s="43"/>
      <c r="BP2329" s="43"/>
      <c r="BQ2329" s="43"/>
      <c r="BR2329" s="43"/>
      <c r="BS2329" s="43"/>
      <c r="BT2329" s="43"/>
      <c r="BU2329" s="43"/>
      <c r="BV2329" s="43"/>
      <c r="BW2329" s="43"/>
      <c r="BX2329" s="43"/>
      <c r="BY2329" s="43"/>
      <c r="BZ2329" s="43"/>
      <c r="CA2329" s="43"/>
      <c r="CB2329" s="43"/>
      <c r="CC2329" s="43"/>
      <c r="CD2329" s="43"/>
      <c r="CE2329" s="43"/>
      <c r="CF2329" s="43"/>
      <c r="CG2329" s="43"/>
    </row>
    <row r="2330" spans="10:85" x14ac:dyDescent="0.2"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43"/>
      <c r="AI2330" s="43"/>
      <c r="AJ2330" s="43"/>
      <c r="AK2330" s="43"/>
      <c r="AL2330" s="43"/>
      <c r="AM2330" s="43"/>
      <c r="AN2330" s="43"/>
      <c r="AO2330" s="43"/>
      <c r="AP2330" s="43"/>
      <c r="AQ2330" s="43"/>
      <c r="AR2330" s="43"/>
      <c r="AS2330" s="43"/>
      <c r="AT2330" s="43"/>
      <c r="AU2330" s="43"/>
      <c r="AV2330" s="43"/>
      <c r="AW2330" s="43"/>
      <c r="AX2330" s="43"/>
      <c r="AY2330" s="43"/>
      <c r="AZ2330" s="43"/>
      <c r="BA2330" s="43"/>
      <c r="BB2330" s="43"/>
      <c r="BC2330" s="43"/>
      <c r="BD2330" s="43"/>
      <c r="BE2330" s="43"/>
      <c r="BF2330" s="43"/>
      <c r="BG2330" s="43"/>
      <c r="BH2330" s="43"/>
      <c r="BI2330" s="43"/>
      <c r="BJ2330" s="43"/>
      <c r="BK2330" s="43"/>
      <c r="BL2330" s="43"/>
      <c r="BM2330" s="43"/>
      <c r="BN2330" s="43"/>
      <c r="BO2330" s="43"/>
      <c r="BP2330" s="43"/>
      <c r="BQ2330" s="43"/>
      <c r="BR2330" s="43"/>
      <c r="BS2330" s="43"/>
      <c r="BT2330" s="43"/>
      <c r="BU2330" s="43"/>
      <c r="BV2330" s="43"/>
      <c r="BW2330" s="43"/>
      <c r="BX2330" s="43"/>
      <c r="BY2330" s="43"/>
      <c r="BZ2330" s="43"/>
      <c r="CA2330" s="43"/>
      <c r="CB2330" s="43"/>
      <c r="CC2330" s="43"/>
      <c r="CD2330" s="43"/>
      <c r="CE2330" s="43"/>
      <c r="CF2330" s="43"/>
      <c r="CG2330" s="43"/>
    </row>
    <row r="2331" spans="10:85" x14ac:dyDescent="0.2"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43"/>
      <c r="AI2331" s="43"/>
      <c r="AJ2331" s="43"/>
      <c r="AK2331" s="43"/>
      <c r="AL2331" s="43"/>
      <c r="AM2331" s="43"/>
      <c r="AN2331" s="43"/>
      <c r="AO2331" s="43"/>
      <c r="AP2331" s="43"/>
      <c r="AQ2331" s="43"/>
      <c r="AR2331" s="43"/>
      <c r="AS2331" s="43"/>
      <c r="AT2331" s="43"/>
      <c r="AU2331" s="43"/>
      <c r="AV2331" s="43"/>
      <c r="AW2331" s="43"/>
      <c r="AX2331" s="43"/>
      <c r="AY2331" s="43"/>
      <c r="AZ2331" s="43"/>
      <c r="BA2331" s="43"/>
      <c r="BB2331" s="43"/>
      <c r="BC2331" s="43"/>
      <c r="BD2331" s="43"/>
      <c r="BE2331" s="43"/>
      <c r="BF2331" s="43"/>
      <c r="BG2331" s="43"/>
      <c r="BH2331" s="43"/>
      <c r="BI2331" s="43"/>
      <c r="BJ2331" s="43"/>
      <c r="BK2331" s="43"/>
      <c r="BL2331" s="43"/>
      <c r="BM2331" s="43"/>
      <c r="BN2331" s="43"/>
      <c r="BO2331" s="43"/>
      <c r="BP2331" s="43"/>
      <c r="BQ2331" s="43"/>
      <c r="BR2331" s="43"/>
      <c r="BS2331" s="43"/>
      <c r="BT2331" s="43"/>
      <c r="BU2331" s="43"/>
      <c r="BV2331" s="43"/>
      <c r="BW2331" s="43"/>
      <c r="BX2331" s="43"/>
      <c r="BY2331" s="43"/>
      <c r="BZ2331" s="43"/>
      <c r="CA2331" s="43"/>
      <c r="CB2331" s="43"/>
      <c r="CC2331" s="43"/>
      <c r="CD2331" s="43"/>
      <c r="CE2331" s="43"/>
      <c r="CF2331" s="43"/>
      <c r="CG2331" s="43"/>
    </row>
    <row r="2332" spans="10:85" x14ac:dyDescent="0.2"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43"/>
      <c r="AI2332" s="43"/>
      <c r="AJ2332" s="43"/>
      <c r="AK2332" s="43"/>
      <c r="AL2332" s="43"/>
      <c r="AM2332" s="43"/>
      <c r="AN2332" s="43"/>
      <c r="AO2332" s="43"/>
      <c r="AP2332" s="43"/>
      <c r="AQ2332" s="43"/>
      <c r="AR2332" s="43"/>
      <c r="AS2332" s="43"/>
      <c r="AT2332" s="43"/>
      <c r="AU2332" s="43"/>
      <c r="AV2332" s="43"/>
      <c r="AW2332" s="43"/>
      <c r="AX2332" s="43"/>
      <c r="AY2332" s="43"/>
      <c r="AZ2332" s="43"/>
      <c r="BA2332" s="43"/>
      <c r="BB2332" s="43"/>
      <c r="BC2332" s="43"/>
      <c r="BD2332" s="43"/>
      <c r="BE2332" s="43"/>
      <c r="BF2332" s="43"/>
      <c r="BG2332" s="43"/>
      <c r="BH2332" s="43"/>
      <c r="BI2332" s="43"/>
      <c r="BJ2332" s="43"/>
      <c r="BK2332" s="43"/>
      <c r="BL2332" s="43"/>
      <c r="BM2332" s="43"/>
      <c r="BN2332" s="43"/>
      <c r="BO2332" s="43"/>
      <c r="BP2332" s="43"/>
      <c r="BQ2332" s="43"/>
      <c r="BR2332" s="43"/>
      <c r="BS2332" s="43"/>
      <c r="BT2332" s="43"/>
      <c r="BU2332" s="43"/>
      <c r="BV2332" s="43"/>
      <c r="BW2332" s="43"/>
      <c r="BX2332" s="43"/>
      <c r="BY2332" s="43"/>
      <c r="BZ2332" s="43"/>
      <c r="CA2332" s="43"/>
      <c r="CB2332" s="43"/>
      <c r="CC2332" s="43"/>
      <c r="CD2332" s="43"/>
      <c r="CE2332" s="43"/>
      <c r="CF2332" s="43"/>
      <c r="CG2332" s="43"/>
    </row>
    <row r="2333" spans="10:85" x14ac:dyDescent="0.2"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43"/>
      <c r="AI2333" s="43"/>
      <c r="AJ2333" s="43"/>
      <c r="AK2333" s="43"/>
      <c r="AL2333" s="43"/>
      <c r="AM2333" s="43"/>
      <c r="AN2333" s="43"/>
      <c r="AO2333" s="43"/>
      <c r="AP2333" s="43"/>
      <c r="AQ2333" s="43"/>
      <c r="AR2333" s="43"/>
      <c r="AS2333" s="43"/>
      <c r="AT2333" s="43"/>
      <c r="AU2333" s="43"/>
      <c r="AV2333" s="43"/>
      <c r="AW2333" s="43"/>
      <c r="AX2333" s="43"/>
      <c r="AY2333" s="43"/>
      <c r="AZ2333" s="43"/>
      <c r="BA2333" s="43"/>
      <c r="BB2333" s="43"/>
      <c r="BC2333" s="43"/>
      <c r="BD2333" s="43"/>
      <c r="BE2333" s="43"/>
      <c r="BF2333" s="43"/>
      <c r="BG2333" s="43"/>
      <c r="BH2333" s="43"/>
      <c r="BI2333" s="43"/>
      <c r="BJ2333" s="43"/>
      <c r="BK2333" s="43"/>
      <c r="BL2333" s="43"/>
      <c r="BM2333" s="43"/>
      <c r="BN2333" s="43"/>
      <c r="BO2333" s="43"/>
      <c r="BP2333" s="43"/>
      <c r="BQ2333" s="43"/>
      <c r="BR2333" s="43"/>
      <c r="BS2333" s="43"/>
      <c r="BT2333" s="43"/>
      <c r="BU2333" s="43"/>
      <c r="BV2333" s="43"/>
      <c r="BW2333" s="43"/>
      <c r="BX2333" s="43"/>
      <c r="BY2333" s="43"/>
      <c r="BZ2333" s="43"/>
      <c r="CA2333" s="43"/>
      <c r="CB2333" s="43"/>
      <c r="CC2333" s="43"/>
      <c r="CD2333" s="43"/>
      <c r="CE2333" s="43"/>
      <c r="CF2333" s="43"/>
      <c r="CG2333" s="43"/>
    </row>
    <row r="2334" spans="10:85" x14ac:dyDescent="0.2"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43"/>
      <c r="AI2334" s="43"/>
      <c r="AJ2334" s="43"/>
      <c r="AK2334" s="43"/>
      <c r="AL2334" s="43"/>
      <c r="AM2334" s="43"/>
      <c r="AN2334" s="43"/>
      <c r="AO2334" s="43"/>
      <c r="AP2334" s="43"/>
      <c r="AQ2334" s="43"/>
      <c r="AR2334" s="43"/>
      <c r="AS2334" s="43"/>
      <c r="AT2334" s="43"/>
      <c r="AU2334" s="43"/>
      <c r="AV2334" s="43"/>
      <c r="AW2334" s="43"/>
      <c r="AX2334" s="43"/>
      <c r="AY2334" s="43"/>
      <c r="AZ2334" s="43"/>
      <c r="BA2334" s="43"/>
      <c r="BB2334" s="43"/>
      <c r="BC2334" s="43"/>
      <c r="BD2334" s="43"/>
      <c r="BE2334" s="43"/>
      <c r="BF2334" s="43"/>
      <c r="BG2334" s="43"/>
      <c r="BH2334" s="43"/>
      <c r="BI2334" s="43"/>
      <c r="BJ2334" s="43"/>
      <c r="BK2334" s="43"/>
      <c r="BL2334" s="43"/>
      <c r="BM2334" s="43"/>
      <c r="BN2334" s="43"/>
      <c r="BO2334" s="43"/>
      <c r="BP2334" s="43"/>
      <c r="BQ2334" s="43"/>
      <c r="BR2334" s="43"/>
      <c r="BS2334" s="43"/>
      <c r="BT2334" s="43"/>
      <c r="BU2334" s="43"/>
      <c r="BV2334" s="43"/>
      <c r="BW2334" s="43"/>
      <c r="BX2334" s="43"/>
      <c r="BY2334" s="43"/>
      <c r="BZ2334" s="43"/>
      <c r="CA2334" s="43"/>
      <c r="CB2334" s="43"/>
      <c r="CC2334" s="43"/>
      <c r="CD2334" s="43"/>
      <c r="CE2334" s="43"/>
      <c r="CF2334" s="43"/>
      <c r="CG2334" s="43"/>
    </row>
    <row r="2335" spans="10:85" x14ac:dyDescent="0.2"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43"/>
      <c r="AI2335" s="43"/>
      <c r="AJ2335" s="43"/>
      <c r="AK2335" s="43"/>
      <c r="AL2335" s="43"/>
      <c r="AM2335" s="43"/>
      <c r="AN2335" s="43"/>
      <c r="AO2335" s="43"/>
      <c r="AP2335" s="43"/>
      <c r="AQ2335" s="43"/>
      <c r="AR2335" s="43"/>
      <c r="AS2335" s="43"/>
      <c r="AT2335" s="43"/>
      <c r="AU2335" s="43"/>
      <c r="AV2335" s="43"/>
      <c r="AW2335" s="43"/>
      <c r="AX2335" s="43"/>
      <c r="AY2335" s="43"/>
      <c r="AZ2335" s="43"/>
      <c r="BA2335" s="43"/>
      <c r="BB2335" s="43"/>
      <c r="BC2335" s="43"/>
      <c r="BD2335" s="43"/>
      <c r="BE2335" s="43"/>
      <c r="BF2335" s="43"/>
      <c r="BG2335" s="43"/>
      <c r="BH2335" s="43"/>
      <c r="BI2335" s="43"/>
      <c r="BJ2335" s="43"/>
      <c r="BK2335" s="43"/>
      <c r="BL2335" s="43"/>
      <c r="BM2335" s="43"/>
      <c r="BN2335" s="43"/>
      <c r="BO2335" s="43"/>
      <c r="BP2335" s="43"/>
      <c r="BQ2335" s="43"/>
      <c r="BR2335" s="43"/>
      <c r="BS2335" s="43"/>
      <c r="BT2335" s="43"/>
      <c r="BU2335" s="43"/>
      <c r="BV2335" s="43"/>
      <c r="BW2335" s="43"/>
      <c r="BX2335" s="43"/>
      <c r="BY2335" s="43"/>
      <c r="BZ2335" s="43"/>
      <c r="CA2335" s="43"/>
      <c r="CB2335" s="43"/>
      <c r="CC2335" s="43"/>
      <c r="CD2335" s="43"/>
      <c r="CE2335" s="43"/>
      <c r="CF2335" s="43"/>
      <c r="CG2335" s="43"/>
    </row>
    <row r="2336" spans="10:85" x14ac:dyDescent="0.2"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43"/>
      <c r="AI2336" s="43"/>
      <c r="AJ2336" s="43"/>
      <c r="AK2336" s="43"/>
      <c r="AL2336" s="43"/>
      <c r="AM2336" s="43"/>
      <c r="AN2336" s="43"/>
      <c r="AO2336" s="43"/>
      <c r="AP2336" s="43"/>
      <c r="AQ2336" s="43"/>
      <c r="AR2336" s="43"/>
      <c r="AS2336" s="43"/>
      <c r="AT2336" s="43"/>
      <c r="AU2336" s="43"/>
      <c r="AV2336" s="43"/>
      <c r="AW2336" s="43"/>
      <c r="AX2336" s="43"/>
      <c r="AY2336" s="43"/>
      <c r="AZ2336" s="43"/>
      <c r="BA2336" s="43"/>
      <c r="BB2336" s="43"/>
      <c r="BC2336" s="43"/>
      <c r="BD2336" s="43"/>
      <c r="BE2336" s="43"/>
      <c r="BF2336" s="43"/>
      <c r="BG2336" s="43"/>
      <c r="BH2336" s="43"/>
      <c r="BI2336" s="43"/>
      <c r="BJ2336" s="43"/>
      <c r="BK2336" s="43"/>
      <c r="BL2336" s="43"/>
      <c r="BM2336" s="43"/>
      <c r="BN2336" s="43"/>
      <c r="BO2336" s="43"/>
      <c r="BP2336" s="43"/>
      <c r="BQ2336" s="43"/>
      <c r="BR2336" s="43"/>
      <c r="BS2336" s="43"/>
      <c r="BT2336" s="43"/>
      <c r="BU2336" s="43"/>
      <c r="BV2336" s="43"/>
      <c r="BW2336" s="43"/>
      <c r="BX2336" s="43"/>
      <c r="BY2336" s="43"/>
      <c r="BZ2336" s="43"/>
      <c r="CA2336" s="43"/>
      <c r="CB2336" s="43"/>
      <c r="CC2336" s="43"/>
      <c r="CD2336" s="43"/>
      <c r="CE2336" s="43"/>
      <c r="CF2336" s="43"/>
      <c r="CG2336" s="43"/>
    </row>
    <row r="2337" spans="10:85" x14ac:dyDescent="0.2"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43"/>
      <c r="AI2337" s="43"/>
      <c r="AJ2337" s="43"/>
      <c r="AK2337" s="43"/>
      <c r="AL2337" s="43"/>
      <c r="AM2337" s="43"/>
      <c r="AN2337" s="43"/>
      <c r="AO2337" s="43"/>
      <c r="AP2337" s="43"/>
      <c r="AQ2337" s="43"/>
      <c r="AR2337" s="43"/>
      <c r="AS2337" s="43"/>
      <c r="AT2337" s="43"/>
      <c r="AU2337" s="43"/>
      <c r="AV2337" s="43"/>
      <c r="AW2337" s="43"/>
      <c r="AX2337" s="43"/>
      <c r="AY2337" s="43"/>
      <c r="AZ2337" s="43"/>
      <c r="BA2337" s="43"/>
      <c r="BB2337" s="43"/>
      <c r="BC2337" s="43"/>
      <c r="BD2337" s="43"/>
      <c r="BE2337" s="43"/>
      <c r="BF2337" s="43"/>
      <c r="BG2337" s="43"/>
      <c r="BH2337" s="43"/>
      <c r="BI2337" s="43"/>
      <c r="BJ2337" s="43"/>
      <c r="BK2337" s="43"/>
      <c r="BL2337" s="43"/>
      <c r="BM2337" s="43"/>
      <c r="BN2337" s="43"/>
      <c r="BO2337" s="43"/>
      <c r="BP2337" s="43"/>
      <c r="BQ2337" s="43"/>
      <c r="BR2337" s="43"/>
      <c r="BS2337" s="43"/>
      <c r="BT2337" s="43"/>
      <c r="BU2337" s="43"/>
      <c r="BV2337" s="43"/>
      <c r="BW2337" s="43"/>
      <c r="BX2337" s="43"/>
      <c r="BY2337" s="43"/>
      <c r="BZ2337" s="43"/>
      <c r="CA2337" s="43"/>
      <c r="CB2337" s="43"/>
      <c r="CC2337" s="43"/>
      <c r="CD2337" s="43"/>
      <c r="CE2337" s="43"/>
      <c r="CF2337" s="43"/>
      <c r="CG2337" s="43"/>
    </row>
    <row r="2338" spans="10:85" x14ac:dyDescent="0.2"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43"/>
      <c r="AI2338" s="43"/>
      <c r="AJ2338" s="43"/>
      <c r="AK2338" s="43"/>
      <c r="AL2338" s="43"/>
      <c r="AM2338" s="43"/>
      <c r="AN2338" s="43"/>
      <c r="AO2338" s="43"/>
      <c r="AP2338" s="43"/>
      <c r="AQ2338" s="43"/>
      <c r="AR2338" s="43"/>
      <c r="AS2338" s="43"/>
      <c r="AT2338" s="43"/>
      <c r="AU2338" s="43"/>
      <c r="AV2338" s="43"/>
      <c r="AW2338" s="43"/>
      <c r="AX2338" s="43"/>
      <c r="AY2338" s="43"/>
      <c r="AZ2338" s="43"/>
      <c r="BA2338" s="43"/>
      <c r="BB2338" s="43"/>
      <c r="BC2338" s="43"/>
      <c r="BD2338" s="43"/>
      <c r="BE2338" s="43"/>
      <c r="BF2338" s="43"/>
      <c r="BG2338" s="43"/>
      <c r="BH2338" s="43"/>
      <c r="BI2338" s="43"/>
      <c r="BJ2338" s="43"/>
      <c r="BK2338" s="43"/>
      <c r="BL2338" s="43"/>
      <c r="BM2338" s="43"/>
      <c r="BN2338" s="43"/>
      <c r="BO2338" s="43"/>
      <c r="BP2338" s="43"/>
      <c r="BQ2338" s="43"/>
      <c r="BR2338" s="43"/>
      <c r="BS2338" s="43"/>
      <c r="BT2338" s="43"/>
      <c r="BU2338" s="43"/>
      <c r="BV2338" s="43"/>
      <c r="BW2338" s="43"/>
      <c r="BX2338" s="43"/>
      <c r="BY2338" s="43"/>
      <c r="BZ2338" s="43"/>
      <c r="CA2338" s="43"/>
      <c r="CB2338" s="43"/>
      <c r="CC2338" s="43"/>
      <c r="CD2338" s="43"/>
      <c r="CE2338" s="43"/>
      <c r="CF2338" s="43"/>
      <c r="CG2338" s="43"/>
    </row>
    <row r="2339" spans="10:85" x14ac:dyDescent="0.2"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43"/>
      <c r="AI2339" s="43"/>
      <c r="AJ2339" s="43"/>
      <c r="AK2339" s="43"/>
      <c r="AL2339" s="43"/>
      <c r="AM2339" s="43"/>
      <c r="AN2339" s="43"/>
      <c r="AO2339" s="43"/>
      <c r="AP2339" s="43"/>
      <c r="AQ2339" s="43"/>
      <c r="AR2339" s="43"/>
      <c r="AS2339" s="43"/>
      <c r="AT2339" s="43"/>
      <c r="AU2339" s="43"/>
      <c r="AV2339" s="43"/>
      <c r="AW2339" s="43"/>
      <c r="AX2339" s="43"/>
      <c r="AY2339" s="43"/>
      <c r="AZ2339" s="43"/>
      <c r="BA2339" s="43"/>
      <c r="BB2339" s="43"/>
      <c r="BC2339" s="43"/>
      <c r="BD2339" s="43"/>
      <c r="BE2339" s="43"/>
      <c r="BF2339" s="43"/>
      <c r="BG2339" s="43"/>
      <c r="BH2339" s="43"/>
      <c r="BI2339" s="43"/>
      <c r="BJ2339" s="43"/>
      <c r="BK2339" s="43"/>
      <c r="BL2339" s="43"/>
      <c r="BM2339" s="43"/>
      <c r="BN2339" s="43"/>
      <c r="BO2339" s="43"/>
      <c r="BP2339" s="43"/>
      <c r="BQ2339" s="43"/>
      <c r="BR2339" s="43"/>
      <c r="BS2339" s="43"/>
      <c r="BT2339" s="43"/>
      <c r="BU2339" s="43"/>
      <c r="BV2339" s="43"/>
      <c r="BW2339" s="43"/>
      <c r="BX2339" s="43"/>
      <c r="BY2339" s="43"/>
      <c r="BZ2339" s="43"/>
      <c r="CA2339" s="43"/>
      <c r="CB2339" s="43"/>
      <c r="CC2339" s="43"/>
      <c r="CD2339" s="43"/>
      <c r="CE2339" s="43"/>
      <c r="CF2339" s="43"/>
      <c r="CG2339" s="43"/>
    </row>
    <row r="2340" spans="10:85" x14ac:dyDescent="0.2"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43"/>
      <c r="AI2340" s="43"/>
      <c r="AJ2340" s="43"/>
      <c r="AK2340" s="43"/>
      <c r="AL2340" s="43"/>
      <c r="AM2340" s="43"/>
      <c r="AN2340" s="43"/>
      <c r="AO2340" s="43"/>
      <c r="AP2340" s="43"/>
      <c r="AQ2340" s="43"/>
      <c r="AR2340" s="43"/>
      <c r="AS2340" s="43"/>
      <c r="AT2340" s="43"/>
      <c r="AU2340" s="43"/>
      <c r="AV2340" s="43"/>
      <c r="AW2340" s="43"/>
      <c r="AX2340" s="43"/>
      <c r="AY2340" s="43"/>
      <c r="AZ2340" s="43"/>
      <c r="BA2340" s="43"/>
      <c r="BB2340" s="43"/>
      <c r="BC2340" s="43"/>
      <c r="BD2340" s="43"/>
      <c r="BE2340" s="43"/>
      <c r="BF2340" s="43"/>
      <c r="BG2340" s="43"/>
      <c r="BH2340" s="43"/>
      <c r="BI2340" s="43"/>
      <c r="BJ2340" s="43"/>
      <c r="BK2340" s="43"/>
      <c r="BL2340" s="43"/>
      <c r="BM2340" s="43"/>
      <c r="BN2340" s="43"/>
      <c r="BO2340" s="43"/>
      <c r="BP2340" s="43"/>
      <c r="BQ2340" s="43"/>
      <c r="BR2340" s="43"/>
      <c r="BS2340" s="43"/>
      <c r="BT2340" s="43"/>
      <c r="BU2340" s="43"/>
      <c r="BV2340" s="43"/>
      <c r="BW2340" s="43"/>
      <c r="BX2340" s="43"/>
      <c r="BY2340" s="43"/>
      <c r="BZ2340" s="43"/>
      <c r="CA2340" s="43"/>
      <c r="CB2340" s="43"/>
      <c r="CC2340" s="43"/>
      <c r="CD2340" s="43"/>
      <c r="CE2340" s="43"/>
      <c r="CF2340" s="43"/>
      <c r="CG2340" s="43"/>
    </row>
    <row r="2341" spans="10:85" x14ac:dyDescent="0.2"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43"/>
      <c r="AI2341" s="43"/>
      <c r="AJ2341" s="43"/>
      <c r="AK2341" s="43"/>
      <c r="AL2341" s="43"/>
      <c r="AM2341" s="43"/>
      <c r="AN2341" s="43"/>
      <c r="AO2341" s="43"/>
      <c r="AP2341" s="43"/>
      <c r="AQ2341" s="43"/>
      <c r="AR2341" s="43"/>
      <c r="AS2341" s="43"/>
      <c r="AT2341" s="43"/>
      <c r="AU2341" s="43"/>
      <c r="AV2341" s="43"/>
      <c r="AW2341" s="43"/>
      <c r="AX2341" s="43"/>
      <c r="AY2341" s="43"/>
      <c r="AZ2341" s="43"/>
      <c r="BA2341" s="43"/>
      <c r="BB2341" s="43"/>
      <c r="BC2341" s="43"/>
      <c r="BD2341" s="43"/>
      <c r="BE2341" s="43"/>
      <c r="BF2341" s="43"/>
      <c r="BG2341" s="43"/>
      <c r="BH2341" s="43"/>
      <c r="BI2341" s="43"/>
      <c r="BJ2341" s="43"/>
      <c r="BK2341" s="43"/>
      <c r="BL2341" s="43"/>
      <c r="BM2341" s="43"/>
      <c r="BN2341" s="43"/>
      <c r="BO2341" s="43"/>
      <c r="BP2341" s="43"/>
      <c r="BQ2341" s="43"/>
      <c r="BR2341" s="43"/>
      <c r="BS2341" s="43"/>
      <c r="BT2341" s="43"/>
      <c r="BU2341" s="43"/>
      <c r="BV2341" s="43"/>
      <c r="BW2341" s="43"/>
      <c r="BX2341" s="43"/>
      <c r="BY2341" s="43"/>
      <c r="BZ2341" s="43"/>
      <c r="CA2341" s="43"/>
      <c r="CB2341" s="43"/>
      <c r="CC2341" s="43"/>
      <c r="CD2341" s="43"/>
      <c r="CE2341" s="43"/>
      <c r="CF2341" s="43"/>
      <c r="CG2341" s="43"/>
    </row>
    <row r="2342" spans="10:85" x14ac:dyDescent="0.2"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43"/>
      <c r="AI2342" s="43"/>
      <c r="AJ2342" s="43"/>
      <c r="AK2342" s="43"/>
      <c r="AL2342" s="43"/>
      <c r="AM2342" s="43"/>
      <c r="AN2342" s="43"/>
      <c r="AO2342" s="43"/>
      <c r="AP2342" s="43"/>
      <c r="AQ2342" s="43"/>
      <c r="AR2342" s="43"/>
      <c r="AS2342" s="43"/>
      <c r="AT2342" s="43"/>
      <c r="AU2342" s="43"/>
      <c r="AV2342" s="43"/>
      <c r="AW2342" s="43"/>
      <c r="AX2342" s="43"/>
      <c r="AY2342" s="43"/>
      <c r="AZ2342" s="43"/>
      <c r="BA2342" s="43"/>
      <c r="BB2342" s="43"/>
      <c r="BC2342" s="43"/>
      <c r="BD2342" s="43"/>
      <c r="BE2342" s="43"/>
      <c r="BF2342" s="43"/>
      <c r="BG2342" s="43"/>
      <c r="BH2342" s="43"/>
      <c r="BI2342" s="43"/>
      <c r="BJ2342" s="43"/>
      <c r="BK2342" s="43"/>
      <c r="BL2342" s="43"/>
      <c r="BM2342" s="43"/>
      <c r="BN2342" s="43"/>
      <c r="BO2342" s="43"/>
      <c r="BP2342" s="43"/>
      <c r="BQ2342" s="43"/>
      <c r="BR2342" s="43"/>
      <c r="BS2342" s="43"/>
      <c r="BT2342" s="43"/>
      <c r="BU2342" s="43"/>
      <c r="BV2342" s="43"/>
      <c r="BW2342" s="43"/>
      <c r="BX2342" s="43"/>
      <c r="BY2342" s="43"/>
      <c r="BZ2342" s="43"/>
      <c r="CA2342" s="43"/>
      <c r="CB2342" s="43"/>
      <c r="CC2342" s="43"/>
      <c r="CD2342" s="43"/>
      <c r="CE2342" s="43"/>
      <c r="CF2342" s="43"/>
      <c r="CG2342" s="43"/>
    </row>
    <row r="2343" spans="10:85" x14ac:dyDescent="0.2"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43"/>
      <c r="AI2343" s="43"/>
      <c r="AJ2343" s="43"/>
      <c r="AK2343" s="43"/>
      <c r="AL2343" s="43"/>
      <c r="AM2343" s="43"/>
      <c r="AN2343" s="43"/>
      <c r="AO2343" s="43"/>
      <c r="AP2343" s="43"/>
      <c r="AQ2343" s="43"/>
      <c r="AR2343" s="43"/>
      <c r="AS2343" s="43"/>
      <c r="AT2343" s="43"/>
      <c r="AU2343" s="43"/>
      <c r="AV2343" s="43"/>
      <c r="AW2343" s="43"/>
      <c r="AX2343" s="43"/>
      <c r="AY2343" s="43"/>
      <c r="AZ2343" s="43"/>
      <c r="BA2343" s="43"/>
      <c r="BB2343" s="43"/>
      <c r="BC2343" s="43"/>
      <c r="BD2343" s="43"/>
      <c r="BE2343" s="43"/>
      <c r="BF2343" s="43"/>
      <c r="BG2343" s="43"/>
      <c r="BH2343" s="43"/>
      <c r="BI2343" s="43"/>
      <c r="BJ2343" s="43"/>
      <c r="BK2343" s="43"/>
      <c r="BL2343" s="43"/>
      <c r="BM2343" s="43"/>
      <c r="BN2343" s="43"/>
      <c r="BO2343" s="43"/>
      <c r="BP2343" s="43"/>
      <c r="BQ2343" s="43"/>
      <c r="BR2343" s="43"/>
      <c r="BS2343" s="43"/>
      <c r="BT2343" s="43"/>
      <c r="BU2343" s="43"/>
      <c r="BV2343" s="43"/>
      <c r="BW2343" s="43"/>
      <c r="BX2343" s="43"/>
      <c r="BY2343" s="43"/>
      <c r="BZ2343" s="43"/>
      <c r="CA2343" s="43"/>
      <c r="CB2343" s="43"/>
      <c r="CC2343" s="43"/>
      <c r="CD2343" s="43"/>
      <c r="CE2343" s="43"/>
      <c r="CF2343" s="43"/>
      <c r="CG2343" s="43"/>
    </row>
    <row r="2344" spans="10:85" x14ac:dyDescent="0.2"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43"/>
      <c r="AI2344" s="43"/>
      <c r="AJ2344" s="43"/>
      <c r="AK2344" s="43"/>
      <c r="AL2344" s="43"/>
      <c r="AM2344" s="43"/>
      <c r="AN2344" s="43"/>
      <c r="AO2344" s="43"/>
      <c r="AP2344" s="43"/>
      <c r="AQ2344" s="43"/>
      <c r="AR2344" s="43"/>
      <c r="AS2344" s="43"/>
      <c r="AT2344" s="43"/>
      <c r="AU2344" s="43"/>
      <c r="AV2344" s="43"/>
      <c r="AW2344" s="43"/>
      <c r="AX2344" s="43"/>
      <c r="AY2344" s="43"/>
      <c r="AZ2344" s="43"/>
      <c r="BA2344" s="43"/>
      <c r="BB2344" s="43"/>
      <c r="BC2344" s="43"/>
      <c r="BD2344" s="43"/>
      <c r="BE2344" s="43"/>
      <c r="BF2344" s="43"/>
      <c r="BG2344" s="43"/>
      <c r="BH2344" s="43"/>
      <c r="BI2344" s="43"/>
      <c r="BJ2344" s="43"/>
      <c r="BK2344" s="43"/>
      <c r="BL2344" s="43"/>
      <c r="BM2344" s="43"/>
      <c r="BN2344" s="43"/>
      <c r="BO2344" s="43"/>
      <c r="BP2344" s="43"/>
      <c r="BQ2344" s="43"/>
      <c r="BR2344" s="43"/>
      <c r="BS2344" s="43"/>
      <c r="BT2344" s="43"/>
      <c r="BU2344" s="43"/>
      <c r="BV2344" s="43"/>
      <c r="BW2344" s="43"/>
      <c r="BX2344" s="43"/>
      <c r="BY2344" s="43"/>
      <c r="BZ2344" s="43"/>
      <c r="CA2344" s="43"/>
      <c r="CB2344" s="43"/>
      <c r="CC2344" s="43"/>
      <c r="CD2344" s="43"/>
      <c r="CE2344" s="43"/>
      <c r="CF2344" s="43"/>
      <c r="CG2344" s="43"/>
    </row>
    <row r="2345" spans="10:85" x14ac:dyDescent="0.2"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43"/>
      <c r="AI2345" s="43"/>
      <c r="AJ2345" s="43"/>
      <c r="AK2345" s="43"/>
      <c r="AL2345" s="43"/>
      <c r="AM2345" s="43"/>
      <c r="AN2345" s="43"/>
      <c r="AO2345" s="43"/>
      <c r="AP2345" s="43"/>
      <c r="AQ2345" s="43"/>
      <c r="AR2345" s="43"/>
      <c r="AS2345" s="43"/>
      <c r="AT2345" s="43"/>
      <c r="AU2345" s="43"/>
      <c r="AV2345" s="43"/>
      <c r="AW2345" s="43"/>
      <c r="AX2345" s="43"/>
      <c r="AY2345" s="43"/>
      <c r="AZ2345" s="43"/>
      <c r="BA2345" s="43"/>
      <c r="BB2345" s="43"/>
      <c r="BC2345" s="43"/>
      <c r="BD2345" s="43"/>
      <c r="BE2345" s="43"/>
      <c r="BF2345" s="43"/>
      <c r="BG2345" s="43"/>
      <c r="BH2345" s="43"/>
      <c r="BI2345" s="43"/>
      <c r="BJ2345" s="43"/>
      <c r="BK2345" s="43"/>
      <c r="BL2345" s="43"/>
      <c r="BM2345" s="43"/>
      <c r="BN2345" s="43"/>
      <c r="BO2345" s="43"/>
      <c r="BP2345" s="43"/>
      <c r="BQ2345" s="43"/>
      <c r="BR2345" s="43"/>
      <c r="BS2345" s="43"/>
      <c r="BT2345" s="43"/>
      <c r="BU2345" s="43"/>
      <c r="BV2345" s="43"/>
      <c r="BW2345" s="43"/>
      <c r="BX2345" s="43"/>
      <c r="BY2345" s="43"/>
      <c r="BZ2345" s="43"/>
      <c r="CA2345" s="43"/>
      <c r="CB2345" s="43"/>
      <c r="CC2345" s="43"/>
      <c r="CD2345" s="43"/>
      <c r="CE2345" s="43"/>
      <c r="CF2345" s="43"/>
      <c r="CG2345" s="43"/>
    </row>
    <row r="2346" spans="10:85" x14ac:dyDescent="0.2"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43"/>
      <c r="AI2346" s="43"/>
      <c r="AJ2346" s="43"/>
      <c r="AK2346" s="43"/>
      <c r="AL2346" s="43"/>
      <c r="AM2346" s="43"/>
      <c r="AN2346" s="43"/>
      <c r="AO2346" s="43"/>
      <c r="AP2346" s="43"/>
      <c r="AQ2346" s="43"/>
      <c r="AR2346" s="43"/>
      <c r="AS2346" s="43"/>
      <c r="AT2346" s="43"/>
      <c r="AU2346" s="43"/>
      <c r="AV2346" s="43"/>
      <c r="AW2346" s="43"/>
      <c r="AX2346" s="43"/>
      <c r="AY2346" s="43"/>
      <c r="AZ2346" s="43"/>
      <c r="BA2346" s="43"/>
      <c r="BB2346" s="43"/>
      <c r="BC2346" s="43"/>
      <c r="BD2346" s="43"/>
      <c r="BE2346" s="43"/>
      <c r="BF2346" s="43"/>
      <c r="BG2346" s="43"/>
      <c r="BH2346" s="43"/>
      <c r="BI2346" s="43"/>
      <c r="BJ2346" s="43"/>
      <c r="BK2346" s="43"/>
      <c r="BL2346" s="43"/>
      <c r="BM2346" s="43"/>
      <c r="BN2346" s="43"/>
      <c r="BO2346" s="43"/>
      <c r="BP2346" s="43"/>
      <c r="BQ2346" s="43"/>
      <c r="BR2346" s="43"/>
      <c r="BS2346" s="43"/>
      <c r="BT2346" s="43"/>
      <c r="BU2346" s="43"/>
      <c r="BV2346" s="43"/>
      <c r="BW2346" s="43"/>
      <c r="BX2346" s="43"/>
      <c r="BY2346" s="43"/>
      <c r="BZ2346" s="43"/>
      <c r="CA2346" s="43"/>
      <c r="CB2346" s="43"/>
      <c r="CC2346" s="43"/>
      <c r="CD2346" s="43"/>
      <c r="CE2346" s="43"/>
      <c r="CF2346" s="43"/>
      <c r="CG2346" s="43"/>
    </row>
    <row r="2347" spans="10:85" x14ac:dyDescent="0.2"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43"/>
      <c r="AI2347" s="43"/>
      <c r="AJ2347" s="43"/>
      <c r="AK2347" s="43"/>
      <c r="AL2347" s="43"/>
      <c r="AM2347" s="43"/>
      <c r="AN2347" s="43"/>
      <c r="AO2347" s="43"/>
      <c r="AP2347" s="43"/>
      <c r="AQ2347" s="43"/>
      <c r="AR2347" s="43"/>
      <c r="AS2347" s="43"/>
      <c r="AT2347" s="43"/>
      <c r="AU2347" s="43"/>
      <c r="AV2347" s="43"/>
      <c r="AW2347" s="43"/>
      <c r="AX2347" s="43"/>
      <c r="AY2347" s="43"/>
      <c r="AZ2347" s="43"/>
      <c r="BA2347" s="43"/>
      <c r="BB2347" s="43"/>
      <c r="BC2347" s="43"/>
      <c r="BD2347" s="43"/>
      <c r="BE2347" s="43"/>
      <c r="BF2347" s="43"/>
      <c r="BG2347" s="43"/>
      <c r="BH2347" s="43"/>
      <c r="BI2347" s="43"/>
      <c r="BJ2347" s="43"/>
      <c r="BK2347" s="43"/>
      <c r="BL2347" s="43"/>
      <c r="BM2347" s="43"/>
      <c r="BN2347" s="43"/>
      <c r="BO2347" s="43"/>
      <c r="BP2347" s="43"/>
      <c r="BQ2347" s="43"/>
      <c r="BR2347" s="43"/>
      <c r="BS2347" s="43"/>
      <c r="BT2347" s="43"/>
      <c r="BU2347" s="43"/>
      <c r="BV2347" s="43"/>
      <c r="BW2347" s="43"/>
      <c r="BX2347" s="43"/>
      <c r="BY2347" s="43"/>
      <c r="BZ2347" s="43"/>
      <c r="CA2347" s="43"/>
      <c r="CB2347" s="43"/>
      <c r="CC2347" s="43"/>
      <c r="CD2347" s="43"/>
      <c r="CE2347" s="43"/>
      <c r="CF2347" s="43"/>
      <c r="CG2347" s="43"/>
    </row>
    <row r="2348" spans="10:85" x14ac:dyDescent="0.2"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43"/>
      <c r="AI2348" s="43"/>
      <c r="AJ2348" s="43"/>
      <c r="AK2348" s="43"/>
      <c r="AL2348" s="43"/>
      <c r="AM2348" s="43"/>
      <c r="AN2348" s="43"/>
      <c r="AO2348" s="43"/>
      <c r="AP2348" s="43"/>
      <c r="AQ2348" s="43"/>
      <c r="AR2348" s="43"/>
      <c r="AS2348" s="43"/>
      <c r="AT2348" s="43"/>
      <c r="AU2348" s="43"/>
      <c r="AV2348" s="43"/>
      <c r="AW2348" s="43"/>
      <c r="AX2348" s="43"/>
      <c r="AY2348" s="43"/>
      <c r="AZ2348" s="43"/>
      <c r="BA2348" s="43"/>
      <c r="BB2348" s="43"/>
      <c r="BC2348" s="43"/>
      <c r="BD2348" s="43"/>
      <c r="BE2348" s="43"/>
      <c r="BF2348" s="43"/>
      <c r="BG2348" s="43"/>
      <c r="BH2348" s="43"/>
      <c r="BI2348" s="43"/>
      <c r="BJ2348" s="43"/>
      <c r="BK2348" s="43"/>
      <c r="BL2348" s="43"/>
      <c r="BM2348" s="43"/>
      <c r="BN2348" s="43"/>
      <c r="BO2348" s="43"/>
      <c r="BP2348" s="43"/>
      <c r="BQ2348" s="43"/>
      <c r="BR2348" s="43"/>
      <c r="BS2348" s="43"/>
      <c r="BT2348" s="43"/>
      <c r="BU2348" s="43"/>
      <c r="BV2348" s="43"/>
      <c r="BW2348" s="43"/>
      <c r="BX2348" s="43"/>
      <c r="BY2348" s="43"/>
      <c r="BZ2348" s="43"/>
      <c r="CA2348" s="43"/>
      <c r="CB2348" s="43"/>
      <c r="CC2348" s="43"/>
      <c r="CD2348" s="43"/>
      <c r="CE2348" s="43"/>
      <c r="CF2348" s="43"/>
      <c r="CG2348" s="43"/>
    </row>
    <row r="2349" spans="10:85" x14ac:dyDescent="0.2"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43"/>
      <c r="AI2349" s="43"/>
      <c r="AJ2349" s="43"/>
      <c r="AK2349" s="43"/>
      <c r="AL2349" s="43"/>
      <c r="AM2349" s="43"/>
      <c r="AN2349" s="43"/>
      <c r="AO2349" s="43"/>
      <c r="AP2349" s="43"/>
      <c r="AQ2349" s="43"/>
      <c r="AR2349" s="43"/>
      <c r="AS2349" s="43"/>
      <c r="AT2349" s="43"/>
      <c r="AU2349" s="43"/>
      <c r="AV2349" s="43"/>
      <c r="AW2349" s="43"/>
      <c r="AX2349" s="43"/>
      <c r="AY2349" s="43"/>
      <c r="AZ2349" s="43"/>
      <c r="BA2349" s="43"/>
      <c r="BB2349" s="43"/>
      <c r="BC2349" s="43"/>
      <c r="BD2349" s="43"/>
      <c r="BE2349" s="43"/>
      <c r="BF2349" s="43"/>
      <c r="BG2349" s="43"/>
      <c r="BH2349" s="43"/>
      <c r="BI2349" s="43"/>
      <c r="BJ2349" s="43"/>
      <c r="BK2349" s="43"/>
      <c r="BL2349" s="43"/>
      <c r="BM2349" s="43"/>
      <c r="BN2349" s="43"/>
      <c r="BO2349" s="43"/>
      <c r="BP2349" s="43"/>
      <c r="BQ2349" s="43"/>
      <c r="BR2349" s="43"/>
      <c r="BS2349" s="43"/>
      <c r="BT2349" s="43"/>
      <c r="BU2349" s="43"/>
      <c r="BV2349" s="43"/>
      <c r="BW2349" s="43"/>
      <c r="BX2349" s="43"/>
      <c r="BY2349" s="43"/>
      <c r="BZ2349" s="43"/>
      <c r="CA2349" s="43"/>
      <c r="CB2349" s="43"/>
      <c r="CC2349" s="43"/>
      <c r="CD2349" s="43"/>
      <c r="CE2349" s="43"/>
      <c r="CF2349" s="43"/>
      <c r="CG2349" s="43"/>
    </row>
    <row r="2350" spans="10:85" x14ac:dyDescent="0.2"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43"/>
      <c r="AI2350" s="43"/>
      <c r="AJ2350" s="43"/>
      <c r="AK2350" s="43"/>
      <c r="AL2350" s="43"/>
      <c r="AM2350" s="43"/>
      <c r="AN2350" s="43"/>
      <c r="AO2350" s="43"/>
      <c r="AP2350" s="43"/>
      <c r="AQ2350" s="43"/>
      <c r="AR2350" s="43"/>
      <c r="AS2350" s="43"/>
      <c r="AT2350" s="43"/>
      <c r="AU2350" s="43"/>
      <c r="AV2350" s="43"/>
      <c r="AW2350" s="43"/>
      <c r="AX2350" s="43"/>
      <c r="AY2350" s="43"/>
      <c r="AZ2350" s="43"/>
      <c r="BA2350" s="43"/>
      <c r="BB2350" s="43"/>
      <c r="BC2350" s="43"/>
      <c r="BD2350" s="43"/>
      <c r="BE2350" s="43"/>
      <c r="BF2350" s="43"/>
      <c r="BG2350" s="43"/>
      <c r="BH2350" s="43"/>
      <c r="BI2350" s="43"/>
      <c r="BJ2350" s="43"/>
      <c r="BK2350" s="43"/>
      <c r="BL2350" s="43"/>
      <c r="BM2350" s="43"/>
      <c r="BN2350" s="43"/>
      <c r="BO2350" s="43"/>
      <c r="BP2350" s="43"/>
      <c r="BQ2350" s="43"/>
      <c r="BR2350" s="43"/>
      <c r="BS2350" s="43"/>
      <c r="BT2350" s="43"/>
      <c r="BU2350" s="43"/>
      <c r="BV2350" s="43"/>
      <c r="BW2350" s="43"/>
      <c r="BX2350" s="43"/>
      <c r="BY2350" s="43"/>
      <c r="BZ2350" s="43"/>
      <c r="CA2350" s="43"/>
      <c r="CB2350" s="43"/>
      <c r="CC2350" s="43"/>
      <c r="CD2350" s="43"/>
      <c r="CE2350" s="43"/>
      <c r="CF2350" s="43"/>
      <c r="CG2350" s="43"/>
    </row>
    <row r="2351" spans="10:85" x14ac:dyDescent="0.2"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43"/>
      <c r="AI2351" s="43"/>
      <c r="AJ2351" s="43"/>
      <c r="AK2351" s="43"/>
      <c r="AL2351" s="43"/>
      <c r="AM2351" s="43"/>
      <c r="AN2351" s="43"/>
      <c r="AO2351" s="43"/>
      <c r="AP2351" s="43"/>
      <c r="AQ2351" s="43"/>
      <c r="AR2351" s="43"/>
      <c r="AS2351" s="43"/>
      <c r="AT2351" s="43"/>
      <c r="AU2351" s="43"/>
      <c r="AV2351" s="43"/>
      <c r="AW2351" s="43"/>
      <c r="AX2351" s="43"/>
      <c r="AY2351" s="43"/>
      <c r="AZ2351" s="43"/>
      <c r="BA2351" s="43"/>
      <c r="BB2351" s="43"/>
      <c r="BC2351" s="43"/>
      <c r="BD2351" s="43"/>
      <c r="BE2351" s="43"/>
      <c r="BF2351" s="43"/>
      <c r="BG2351" s="43"/>
      <c r="BH2351" s="43"/>
      <c r="BI2351" s="43"/>
      <c r="BJ2351" s="43"/>
      <c r="BK2351" s="43"/>
      <c r="BL2351" s="43"/>
      <c r="BM2351" s="43"/>
      <c r="BN2351" s="43"/>
      <c r="BO2351" s="43"/>
      <c r="BP2351" s="43"/>
      <c r="BQ2351" s="43"/>
      <c r="BR2351" s="43"/>
      <c r="BS2351" s="43"/>
      <c r="BT2351" s="43"/>
      <c r="BU2351" s="43"/>
      <c r="BV2351" s="43"/>
      <c r="BW2351" s="43"/>
      <c r="BX2351" s="43"/>
      <c r="BY2351" s="43"/>
      <c r="BZ2351" s="43"/>
      <c r="CA2351" s="43"/>
      <c r="CB2351" s="43"/>
      <c r="CC2351" s="43"/>
      <c r="CD2351" s="43"/>
      <c r="CE2351" s="43"/>
      <c r="CF2351" s="43"/>
      <c r="CG2351" s="43"/>
    </row>
    <row r="2352" spans="10:85" x14ac:dyDescent="0.2"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43"/>
      <c r="AI2352" s="43"/>
      <c r="AJ2352" s="43"/>
      <c r="AK2352" s="43"/>
      <c r="AL2352" s="43"/>
      <c r="AM2352" s="43"/>
      <c r="AN2352" s="43"/>
      <c r="AO2352" s="43"/>
      <c r="AP2352" s="43"/>
      <c r="AQ2352" s="43"/>
      <c r="AR2352" s="43"/>
      <c r="AS2352" s="43"/>
      <c r="AT2352" s="43"/>
      <c r="AU2352" s="43"/>
      <c r="AV2352" s="43"/>
      <c r="AW2352" s="43"/>
      <c r="AX2352" s="43"/>
      <c r="AY2352" s="43"/>
      <c r="AZ2352" s="43"/>
      <c r="BA2352" s="43"/>
      <c r="BB2352" s="43"/>
      <c r="BC2352" s="43"/>
      <c r="BD2352" s="43"/>
      <c r="BE2352" s="43"/>
      <c r="BF2352" s="43"/>
      <c r="BG2352" s="43"/>
      <c r="BH2352" s="43"/>
      <c r="BI2352" s="43"/>
      <c r="BJ2352" s="43"/>
      <c r="BK2352" s="43"/>
      <c r="BL2352" s="43"/>
      <c r="BM2352" s="43"/>
      <c r="BN2352" s="43"/>
      <c r="BO2352" s="43"/>
      <c r="BP2352" s="43"/>
      <c r="BQ2352" s="43"/>
      <c r="BR2352" s="43"/>
      <c r="BS2352" s="43"/>
      <c r="BT2352" s="43"/>
      <c r="BU2352" s="43"/>
      <c r="BV2352" s="43"/>
      <c r="BW2352" s="43"/>
      <c r="BX2352" s="43"/>
      <c r="BY2352" s="43"/>
      <c r="BZ2352" s="43"/>
      <c r="CA2352" s="43"/>
      <c r="CB2352" s="43"/>
      <c r="CC2352" s="43"/>
      <c r="CD2352" s="43"/>
      <c r="CE2352" s="43"/>
      <c r="CF2352" s="43"/>
      <c r="CG2352" s="43"/>
    </row>
    <row r="2353" spans="10:85" x14ac:dyDescent="0.2"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43"/>
      <c r="AI2353" s="43"/>
      <c r="AJ2353" s="43"/>
      <c r="AK2353" s="43"/>
      <c r="AL2353" s="43"/>
      <c r="AM2353" s="43"/>
      <c r="AN2353" s="43"/>
      <c r="AO2353" s="43"/>
      <c r="AP2353" s="43"/>
      <c r="AQ2353" s="43"/>
      <c r="AR2353" s="43"/>
      <c r="AS2353" s="43"/>
      <c r="AT2353" s="43"/>
      <c r="AU2353" s="43"/>
      <c r="AV2353" s="43"/>
      <c r="AW2353" s="43"/>
      <c r="AX2353" s="43"/>
      <c r="AY2353" s="43"/>
      <c r="AZ2353" s="43"/>
      <c r="BA2353" s="43"/>
      <c r="BB2353" s="43"/>
      <c r="BC2353" s="43"/>
      <c r="BD2353" s="43"/>
      <c r="BE2353" s="43"/>
      <c r="BF2353" s="43"/>
      <c r="BG2353" s="43"/>
      <c r="BH2353" s="43"/>
      <c r="BI2353" s="43"/>
      <c r="BJ2353" s="43"/>
      <c r="BK2353" s="43"/>
      <c r="BL2353" s="43"/>
      <c r="BM2353" s="43"/>
      <c r="BN2353" s="43"/>
      <c r="BO2353" s="43"/>
      <c r="BP2353" s="43"/>
      <c r="BQ2353" s="43"/>
      <c r="BR2353" s="43"/>
      <c r="BS2353" s="43"/>
      <c r="BT2353" s="43"/>
      <c r="BU2353" s="43"/>
      <c r="BV2353" s="43"/>
      <c r="BW2353" s="43"/>
      <c r="BX2353" s="43"/>
      <c r="BY2353" s="43"/>
      <c r="BZ2353" s="43"/>
      <c r="CA2353" s="43"/>
      <c r="CB2353" s="43"/>
      <c r="CC2353" s="43"/>
      <c r="CD2353" s="43"/>
      <c r="CE2353" s="43"/>
      <c r="CF2353" s="43"/>
      <c r="CG2353" s="43"/>
    </row>
    <row r="2354" spans="10:85" x14ac:dyDescent="0.2"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43"/>
      <c r="AI2354" s="43"/>
      <c r="AJ2354" s="43"/>
      <c r="AK2354" s="43"/>
      <c r="AL2354" s="43"/>
      <c r="AM2354" s="43"/>
      <c r="AN2354" s="43"/>
      <c r="AO2354" s="43"/>
      <c r="AP2354" s="43"/>
      <c r="AQ2354" s="43"/>
      <c r="AR2354" s="43"/>
      <c r="AS2354" s="43"/>
      <c r="AT2354" s="43"/>
      <c r="AU2354" s="43"/>
      <c r="AV2354" s="43"/>
      <c r="AW2354" s="43"/>
      <c r="AX2354" s="43"/>
      <c r="AY2354" s="43"/>
      <c r="AZ2354" s="43"/>
      <c r="BA2354" s="43"/>
      <c r="BB2354" s="43"/>
      <c r="BC2354" s="43"/>
      <c r="BD2354" s="43"/>
      <c r="BE2354" s="43"/>
      <c r="BF2354" s="43"/>
      <c r="BG2354" s="43"/>
      <c r="BH2354" s="43"/>
      <c r="BI2354" s="43"/>
      <c r="BJ2354" s="43"/>
      <c r="BK2354" s="43"/>
      <c r="BL2354" s="43"/>
      <c r="BM2354" s="43"/>
      <c r="BN2354" s="43"/>
      <c r="BO2354" s="43"/>
      <c r="BP2354" s="43"/>
      <c r="BQ2354" s="43"/>
      <c r="BR2354" s="43"/>
      <c r="BS2354" s="43"/>
      <c r="BT2354" s="43"/>
      <c r="BU2354" s="43"/>
      <c r="BV2354" s="43"/>
      <c r="BW2354" s="43"/>
      <c r="BX2354" s="43"/>
      <c r="BY2354" s="43"/>
      <c r="BZ2354" s="43"/>
      <c r="CA2354" s="43"/>
      <c r="CB2354" s="43"/>
      <c r="CC2354" s="43"/>
      <c r="CD2354" s="43"/>
      <c r="CE2354" s="43"/>
      <c r="CF2354" s="43"/>
      <c r="CG2354" s="43"/>
    </row>
    <row r="2355" spans="10:85" x14ac:dyDescent="0.2"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43"/>
      <c r="AI2355" s="43"/>
      <c r="AJ2355" s="43"/>
      <c r="AK2355" s="43"/>
      <c r="AL2355" s="43"/>
      <c r="AM2355" s="43"/>
      <c r="AN2355" s="43"/>
      <c r="AO2355" s="43"/>
      <c r="AP2355" s="43"/>
      <c r="AQ2355" s="43"/>
      <c r="AR2355" s="43"/>
      <c r="AS2355" s="43"/>
      <c r="AT2355" s="43"/>
      <c r="AU2355" s="43"/>
      <c r="AV2355" s="43"/>
      <c r="AW2355" s="43"/>
      <c r="AX2355" s="43"/>
      <c r="AY2355" s="43"/>
      <c r="AZ2355" s="43"/>
      <c r="BA2355" s="43"/>
      <c r="BB2355" s="43"/>
      <c r="BC2355" s="43"/>
      <c r="BD2355" s="43"/>
      <c r="BE2355" s="43"/>
      <c r="BF2355" s="43"/>
      <c r="BG2355" s="43"/>
      <c r="BH2355" s="43"/>
      <c r="BI2355" s="43"/>
      <c r="BJ2355" s="43"/>
      <c r="BK2355" s="43"/>
      <c r="BL2355" s="43"/>
      <c r="BM2355" s="43"/>
      <c r="BN2355" s="43"/>
      <c r="BO2355" s="43"/>
      <c r="BP2355" s="43"/>
      <c r="BQ2355" s="43"/>
      <c r="BR2355" s="43"/>
      <c r="BS2355" s="43"/>
      <c r="BT2355" s="43"/>
      <c r="BU2355" s="43"/>
      <c r="BV2355" s="43"/>
      <c r="BW2355" s="43"/>
      <c r="BX2355" s="43"/>
      <c r="BY2355" s="43"/>
      <c r="BZ2355" s="43"/>
      <c r="CA2355" s="43"/>
      <c r="CB2355" s="43"/>
      <c r="CC2355" s="43"/>
      <c r="CD2355" s="43"/>
      <c r="CE2355" s="43"/>
      <c r="CF2355" s="43"/>
      <c r="CG2355" s="43"/>
    </row>
    <row r="2356" spans="10:85" x14ac:dyDescent="0.2"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43"/>
      <c r="AI2356" s="43"/>
      <c r="AJ2356" s="43"/>
      <c r="AK2356" s="43"/>
      <c r="AL2356" s="43"/>
      <c r="AM2356" s="43"/>
      <c r="AN2356" s="43"/>
      <c r="AO2356" s="43"/>
      <c r="AP2356" s="43"/>
      <c r="AQ2356" s="43"/>
      <c r="AR2356" s="43"/>
      <c r="AS2356" s="43"/>
      <c r="AT2356" s="43"/>
      <c r="AU2356" s="43"/>
      <c r="AV2356" s="43"/>
      <c r="AW2356" s="43"/>
      <c r="AX2356" s="43"/>
      <c r="AY2356" s="43"/>
      <c r="AZ2356" s="43"/>
      <c r="BA2356" s="43"/>
      <c r="BB2356" s="43"/>
      <c r="BC2356" s="43"/>
      <c r="BD2356" s="43"/>
      <c r="BE2356" s="43"/>
      <c r="BF2356" s="43"/>
      <c r="BG2356" s="43"/>
      <c r="BH2356" s="43"/>
      <c r="BI2356" s="43"/>
      <c r="BJ2356" s="43"/>
      <c r="BK2356" s="43"/>
      <c r="BL2356" s="43"/>
      <c r="BM2356" s="43"/>
      <c r="BN2356" s="43"/>
      <c r="BO2356" s="43"/>
      <c r="BP2356" s="43"/>
      <c r="BQ2356" s="43"/>
      <c r="BR2356" s="43"/>
      <c r="BS2356" s="43"/>
      <c r="BT2356" s="43"/>
      <c r="BU2356" s="43"/>
      <c r="BV2356" s="43"/>
      <c r="BW2356" s="43"/>
      <c r="BX2356" s="43"/>
      <c r="BY2356" s="43"/>
      <c r="BZ2356" s="43"/>
      <c r="CA2356" s="43"/>
      <c r="CB2356" s="43"/>
      <c r="CC2356" s="43"/>
      <c r="CD2356" s="43"/>
      <c r="CE2356" s="43"/>
      <c r="CF2356" s="43"/>
      <c r="CG2356" s="43"/>
    </row>
    <row r="2357" spans="10:85" x14ac:dyDescent="0.2"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43"/>
      <c r="AI2357" s="43"/>
      <c r="AJ2357" s="43"/>
      <c r="AK2357" s="43"/>
      <c r="AL2357" s="43"/>
      <c r="AM2357" s="43"/>
      <c r="AN2357" s="43"/>
      <c r="AO2357" s="43"/>
      <c r="AP2357" s="43"/>
      <c r="AQ2357" s="43"/>
      <c r="AR2357" s="43"/>
      <c r="AS2357" s="43"/>
      <c r="AT2357" s="43"/>
      <c r="AU2357" s="43"/>
      <c r="AV2357" s="43"/>
      <c r="AW2357" s="43"/>
      <c r="AX2357" s="43"/>
      <c r="AY2357" s="43"/>
      <c r="AZ2357" s="43"/>
      <c r="BA2357" s="43"/>
      <c r="BB2357" s="43"/>
      <c r="BC2357" s="43"/>
      <c r="BD2357" s="43"/>
      <c r="BE2357" s="43"/>
      <c r="BF2357" s="43"/>
      <c r="BG2357" s="43"/>
      <c r="BH2357" s="43"/>
      <c r="BI2357" s="43"/>
      <c r="BJ2357" s="43"/>
      <c r="BK2357" s="43"/>
      <c r="BL2357" s="43"/>
      <c r="BM2357" s="43"/>
      <c r="BN2357" s="43"/>
      <c r="BO2357" s="43"/>
      <c r="BP2357" s="43"/>
      <c r="BQ2357" s="43"/>
      <c r="BR2357" s="43"/>
      <c r="BS2357" s="43"/>
      <c r="BT2357" s="43"/>
      <c r="BU2357" s="43"/>
      <c r="BV2357" s="43"/>
      <c r="BW2357" s="43"/>
      <c r="BX2357" s="43"/>
      <c r="BY2357" s="43"/>
      <c r="BZ2357" s="43"/>
      <c r="CA2357" s="43"/>
      <c r="CB2357" s="43"/>
      <c r="CC2357" s="43"/>
      <c r="CD2357" s="43"/>
      <c r="CE2357" s="43"/>
      <c r="CF2357" s="43"/>
      <c r="CG2357" s="43"/>
    </row>
    <row r="2358" spans="10:85" x14ac:dyDescent="0.2"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43"/>
      <c r="AI2358" s="43"/>
      <c r="AJ2358" s="43"/>
      <c r="AK2358" s="43"/>
      <c r="AL2358" s="43"/>
      <c r="AM2358" s="43"/>
      <c r="AN2358" s="43"/>
      <c r="AO2358" s="43"/>
      <c r="AP2358" s="43"/>
      <c r="AQ2358" s="43"/>
      <c r="AR2358" s="43"/>
      <c r="AS2358" s="43"/>
      <c r="AT2358" s="43"/>
      <c r="AU2358" s="43"/>
      <c r="AV2358" s="43"/>
      <c r="AW2358" s="43"/>
      <c r="AX2358" s="43"/>
      <c r="AY2358" s="43"/>
      <c r="AZ2358" s="43"/>
      <c r="BA2358" s="43"/>
      <c r="BB2358" s="43"/>
      <c r="BC2358" s="43"/>
      <c r="BD2358" s="43"/>
      <c r="BE2358" s="43"/>
      <c r="BF2358" s="43"/>
      <c r="BG2358" s="43"/>
      <c r="BH2358" s="43"/>
      <c r="BI2358" s="43"/>
      <c r="BJ2358" s="43"/>
      <c r="BK2358" s="43"/>
      <c r="BL2358" s="43"/>
      <c r="BM2358" s="43"/>
      <c r="BN2358" s="43"/>
      <c r="BO2358" s="43"/>
      <c r="BP2358" s="43"/>
      <c r="BQ2358" s="43"/>
      <c r="BR2358" s="43"/>
      <c r="BS2358" s="43"/>
      <c r="BT2358" s="43"/>
      <c r="BU2358" s="43"/>
      <c r="BV2358" s="43"/>
      <c r="BW2358" s="43"/>
      <c r="BX2358" s="43"/>
      <c r="BY2358" s="43"/>
      <c r="BZ2358" s="43"/>
      <c r="CA2358" s="43"/>
      <c r="CB2358" s="43"/>
      <c r="CC2358" s="43"/>
      <c r="CD2358" s="43"/>
      <c r="CE2358" s="43"/>
      <c r="CF2358" s="43"/>
      <c r="CG2358" s="43"/>
    </row>
    <row r="2359" spans="10:85" x14ac:dyDescent="0.2"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43"/>
      <c r="AI2359" s="43"/>
      <c r="AJ2359" s="43"/>
      <c r="AK2359" s="43"/>
      <c r="AL2359" s="43"/>
      <c r="AM2359" s="43"/>
      <c r="AN2359" s="43"/>
      <c r="AO2359" s="43"/>
      <c r="AP2359" s="43"/>
      <c r="AQ2359" s="43"/>
      <c r="AR2359" s="43"/>
      <c r="AS2359" s="43"/>
      <c r="AT2359" s="43"/>
      <c r="AU2359" s="43"/>
      <c r="AV2359" s="43"/>
      <c r="AW2359" s="43"/>
      <c r="AX2359" s="43"/>
      <c r="AY2359" s="43"/>
      <c r="AZ2359" s="43"/>
      <c r="BA2359" s="43"/>
      <c r="BB2359" s="43"/>
      <c r="BC2359" s="43"/>
      <c r="BD2359" s="43"/>
      <c r="BE2359" s="43"/>
      <c r="BF2359" s="43"/>
      <c r="BG2359" s="43"/>
      <c r="BH2359" s="43"/>
      <c r="BI2359" s="43"/>
      <c r="BJ2359" s="43"/>
      <c r="BK2359" s="43"/>
      <c r="BL2359" s="43"/>
      <c r="BM2359" s="43"/>
      <c r="BN2359" s="43"/>
      <c r="BO2359" s="43"/>
      <c r="BP2359" s="43"/>
      <c r="BQ2359" s="43"/>
      <c r="BR2359" s="43"/>
      <c r="BS2359" s="43"/>
      <c r="BT2359" s="43"/>
      <c r="BU2359" s="43"/>
      <c r="BV2359" s="43"/>
      <c r="BW2359" s="43"/>
      <c r="BX2359" s="43"/>
      <c r="BY2359" s="43"/>
      <c r="BZ2359" s="43"/>
      <c r="CA2359" s="43"/>
      <c r="CB2359" s="43"/>
      <c r="CC2359" s="43"/>
      <c r="CD2359" s="43"/>
      <c r="CE2359" s="43"/>
      <c r="CF2359" s="43"/>
      <c r="CG2359" s="43"/>
    </row>
    <row r="2360" spans="10:85" x14ac:dyDescent="0.2"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43"/>
      <c r="AI2360" s="43"/>
      <c r="AJ2360" s="43"/>
      <c r="AK2360" s="43"/>
      <c r="AL2360" s="43"/>
      <c r="AM2360" s="43"/>
      <c r="AN2360" s="43"/>
      <c r="AO2360" s="43"/>
      <c r="AP2360" s="43"/>
      <c r="AQ2360" s="43"/>
      <c r="AR2360" s="43"/>
      <c r="AS2360" s="43"/>
      <c r="AT2360" s="43"/>
      <c r="AU2360" s="43"/>
      <c r="AV2360" s="43"/>
      <c r="AW2360" s="43"/>
      <c r="AX2360" s="43"/>
      <c r="AY2360" s="43"/>
      <c r="AZ2360" s="43"/>
      <c r="BA2360" s="43"/>
      <c r="BB2360" s="43"/>
      <c r="BC2360" s="43"/>
      <c r="BD2360" s="43"/>
      <c r="BE2360" s="43"/>
      <c r="BF2360" s="43"/>
      <c r="BG2360" s="43"/>
      <c r="BH2360" s="43"/>
      <c r="BI2360" s="43"/>
      <c r="BJ2360" s="43"/>
      <c r="BK2360" s="43"/>
      <c r="BL2360" s="43"/>
      <c r="BM2360" s="43"/>
      <c r="BN2360" s="43"/>
      <c r="BO2360" s="43"/>
      <c r="BP2360" s="43"/>
      <c r="BQ2360" s="43"/>
      <c r="BR2360" s="43"/>
      <c r="BS2360" s="43"/>
      <c r="BT2360" s="43"/>
      <c r="BU2360" s="43"/>
      <c r="BV2360" s="43"/>
      <c r="BW2360" s="43"/>
      <c r="BX2360" s="43"/>
      <c r="BY2360" s="43"/>
      <c r="BZ2360" s="43"/>
      <c r="CA2360" s="43"/>
      <c r="CB2360" s="43"/>
      <c r="CC2360" s="43"/>
      <c r="CD2360" s="43"/>
      <c r="CE2360" s="43"/>
      <c r="CF2360" s="43"/>
      <c r="CG2360" s="43"/>
    </row>
    <row r="2361" spans="10:85" x14ac:dyDescent="0.2"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43"/>
      <c r="AI2361" s="43"/>
      <c r="AJ2361" s="43"/>
      <c r="AK2361" s="43"/>
      <c r="AL2361" s="43"/>
      <c r="AM2361" s="43"/>
      <c r="AN2361" s="43"/>
      <c r="AO2361" s="43"/>
      <c r="AP2361" s="43"/>
      <c r="AQ2361" s="43"/>
      <c r="AR2361" s="43"/>
      <c r="AS2361" s="43"/>
      <c r="AT2361" s="43"/>
      <c r="AU2361" s="43"/>
      <c r="AV2361" s="43"/>
      <c r="AW2361" s="43"/>
      <c r="AX2361" s="43"/>
      <c r="AY2361" s="43"/>
      <c r="AZ2361" s="43"/>
      <c r="BA2361" s="43"/>
      <c r="BB2361" s="43"/>
      <c r="BC2361" s="43"/>
      <c r="BD2361" s="43"/>
      <c r="BE2361" s="43"/>
      <c r="BF2361" s="43"/>
      <c r="BG2361" s="43"/>
      <c r="BH2361" s="43"/>
      <c r="BI2361" s="43"/>
      <c r="BJ2361" s="43"/>
      <c r="BK2361" s="43"/>
      <c r="BL2361" s="43"/>
      <c r="BM2361" s="43"/>
      <c r="BN2361" s="43"/>
      <c r="BO2361" s="43"/>
      <c r="BP2361" s="43"/>
      <c r="BQ2361" s="43"/>
      <c r="BR2361" s="43"/>
      <c r="BS2361" s="43"/>
      <c r="BT2361" s="43"/>
      <c r="BU2361" s="43"/>
      <c r="BV2361" s="43"/>
      <c r="BW2361" s="43"/>
      <c r="BX2361" s="43"/>
      <c r="BY2361" s="43"/>
      <c r="BZ2361" s="43"/>
      <c r="CA2361" s="43"/>
      <c r="CB2361" s="43"/>
      <c r="CC2361" s="43"/>
      <c r="CD2361" s="43"/>
      <c r="CE2361" s="43"/>
      <c r="CF2361" s="43"/>
      <c r="CG2361" s="43"/>
    </row>
    <row r="2362" spans="10:85" x14ac:dyDescent="0.2"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43"/>
      <c r="AI2362" s="43"/>
      <c r="AJ2362" s="43"/>
      <c r="AK2362" s="43"/>
      <c r="AL2362" s="43"/>
      <c r="AM2362" s="43"/>
      <c r="AN2362" s="43"/>
      <c r="AO2362" s="43"/>
      <c r="AP2362" s="43"/>
      <c r="AQ2362" s="43"/>
      <c r="AR2362" s="43"/>
      <c r="AS2362" s="43"/>
      <c r="AT2362" s="43"/>
      <c r="AU2362" s="43"/>
      <c r="AV2362" s="43"/>
      <c r="AW2362" s="43"/>
      <c r="AX2362" s="43"/>
      <c r="AY2362" s="43"/>
      <c r="AZ2362" s="43"/>
      <c r="BA2362" s="43"/>
      <c r="BB2362" s="43"/>
      <c r="BC2362" s="43"/>
      <c r="BD2362" s="43"/>
      <c r="BE2362" s="43"/>
      <c r="BF2362" s="43"/>
      <c r="BG2362" s="43"/>
      <c r="BH2362" s="43"/>
      <c r="BI2362" s="43"/>
      <c r="BJ2362" s="43"/>
      <c r="BK2362" s="43"/>
      <c r="BL2362" s="43"/>
      <c r="BM2362" s="43"/>
      <c r="BN2362" s="43"/>
      <c r="BO2362" s="43"/>
      <c r="BP2362" s="43"/>
      <c r="BQ2362" s="43"/>
      <c r="BR2362" s="43"/>
      <c r="BS2362" s="43"/>
      <c r="BT2362" s="43"/>
      <c r="BU2362" s="43"/>
      <c r="BV2362" s="43"/>
      <c r="BW2362" s="43"/>
      <c r="BX2362" s="43"/>
      <c r="BY2362" s="43"/>
      <c r="BZ2362" s="43"/>
      <c r="CA2362" s="43"/>
      <c r="CB2362" s="43"/>
      <c r="CC2362" s="43"/>
      <c r="CD2362" s="43"/>
      <c r="CE2362" s="43"/>
      <c r="CF2362" s="43"/>
      <c r="CG2362" s="43"/>
    </row>
    <row r="2363" spans="10:85" x14ac:dyDescent="0.2"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43"/>
      <c r="AI2363" s="43"/>
      <c r="AJ2363" s="43"/>
      <c r="AK2363" s="43"/>
      <c r="AL2363" s="43"/>
      <c r="AM2363" s="43"/>
      <c r="AN2363" s="43"/>
      <c r="AO2363" s="43"/>
      <c r="AP2363" s="43"/>
      <c r="AQ2363" s="43"/>
      <c r="AR2363" s="43"/>
      <c r="AS2363" s="43"/>
      <c r="AT2363" s="43"/>
      <c r="AU2363" s="43"/>
      <c r="AV2363" s="43"/>
      <c r="AW2363" s="43"/>
      <c r="AX2363" s="43"/>
      <c r="AY2363" s="43"/>
      <c r="AZ2363" s="43"/>
      <c r="BA2363" s="43"/>
      <c r="BB2363" s="43"/>
      <c r="BC2363" s="43"/>
      <c r="BD2363" s="43"/>
      <c r="BE2363" s="43"/>
      <c r="BF2363" s="43"/>
      <c r="BG2363" s="43"/>
      <c r="BH2363" s="43"/>
      <c r="BI2363" s="43"/>
      <c r="BJ2363" s="43"/>
      <c r="BK2363" s="43"/>
      <c r="BL2363" s="43"/>
      <c r="BM2363" s="43"/>
      <c r="BN2363" s="43"/>
      <c r="BO2363" s="43"/>
      <c r="BP2363" s="43"/>
      <c r="BQ2363" s="43"/>
      <c r="BR2363" s="43"/>
      <c r="BS2363" s="43"/>
      <c r="BT2363" s="43"/>
      <c r="BU2363" s="43"/>
      <c r="BV2363" s="43"/>
      <c r="BW2363" s="43"/>
      <c r="BX2363" s="43"/>
      <c r="BY2363" s="43"/>
      <c r="BZ2363" s="43"/>
      <c r="CA2363" s="43"/>
      <c r="CB2363" s="43"/>
      <c r="CC2363" s="43"/>
      <c r="CD2363" s="43"/>
      <c r="CE2363" s="43"/>
      <c r="CF2363" s="43"/>
      <c r="CG2363" s="43"/>
    </row>
    <row r="2364" spans="10:85" x14ac:dyDescent="0.2"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43"/>
      <c r="AI2364" s="43"/>
      <c r="AJ2364" s="43"/>
      <c r="AK2364" s="43"/>
      <c r="AL2364" s="43"/>
      <c r="AM2364" s="43"/>
      <c r="AN2364" s="43"/>
      <c r="AO2364" s="43"/>
      <c r="AP2364" s="43"/>
      <c r="AQ2364" s="43"/>
      <c r="AR2364" s="43"/>
      <c r="AS2364" s="43"/>
      <c r="AT2364" s="43"/>
      <c r="AU2364" s="43"/>
      <c r="AV2364" s="43"/>
      <c r="AW2364" s="43"/>
      <c r="AX2364" s="43"/>
      <c r="AY2364" s="43"/>
      <c r="AZ2364" s="43"/>
      <c r="BA2364" s="43"/>
      <c r="BB2364" s="43"/>
      <c r="BC2364" s="43"/>
      <c r="BD2364" s="43"/>
      <c r="BE2364" s="43"/>
      <c r="BF2364" s="43"/>
      <c r="BG2364" s="43"/>
      <c r="BH2364" s="43"/>
      <c r="BI2364" s="43"/>
      <c r="BJ2364" s="43"/>
      <c r="BK2364" s="43"/>
      <c r="BL2364" s="43"/>
      <c r="BM2364" s="43"/>
      <c r="BN2364" s="43"/>
      <c r="BO2364" s="43"/>
      <c r="BP2364" s="43"/>
      <c r="BQ2364" s="43"/>
      <c r="BR2364" s="43"/>
      <c r="BS2364" s="43"/>
      <c r="BT2364" s="43"/>
      <c r="BU2364" s="43"/>
      <c r="BV2364" s="43"/>
      <c r="BW2364" s="43"/>
      <c r="BX2364" s="43"/>
      <c r="BY2364" s="43"/>
      <c r="BZ2364" s="43"/>
      <c r="CA2364" s="43"/>
      <c r="CB2364" s="43"/>
      <c r="CC2364" s="43"/>
      <c r="CD2364" s="43"/>
      <c r="CE2364" s="43"/>
      <c r="CF2364" s="43"/>
      <c r="CG2364" s="43"/>
    </row>
    <row r="2365" spans="10:85" x14ac:dyDescent="0.2"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43"/>
      <c r="AI2365" s="43"/>
      <c r="AJ2365" s="43"/>
      <c r="AK2365" s="43"/>
      <c r="AL2365" s="43"/>
      <c r="AM2365" s="43"/>
      <c r="AN2365" s="43"/>
      <c r="AO2365" s="43"/>
      <c r="AP2365" s="43"/>
      <c r="AQ2365" s="43"/>
      <c r="AR2365" s="43"/>
      <c r="AS2365" s="43"/>
      <c r="AT2365" s="43"/>
      <c r="AU2365" s="43"/>
      <c r="AV2365" s="43"/>
      <c r="AW2365" s="43"/>
      <c r="AX2365" s="43"/>
      <c r="AY2365" s="43"/>
      <c r="AZ2365" s="43"/>
      <c r="BA2365" s="43"/>
      <c r="BB2365" s="43"/>
      <c r="BC2365" s="43"/>
      <c r="BD2365" s="43"/>
      <c r="BE2365" s="43"/>
      <c r="BF2365" s="43"/>
      <c r="BG2365" s="43"/>
      <c r="BH2365" s="43"/>
      <c r="BI2365" s="43"/>
      <c r="BJ2365" s="43"/>
      <c r="BK2365" s="43"/>
      <c r="BL2365" s="43"/>
      <c r="BM2365" s="43"/>
      <c r="BN2365" s="43"/>
      <c r="BO2365" s="43"/>
      <c r="BP2365" s="43"/>
      <c r="BQ2365" s="43"/>
      <c r="BR2365" s="43"/>
      <c r="BS2365" s="43"/>
      <c r="BT2365" s="43"/>
      <c r="BU2365" s="43"/>
      <c r="BV2365" s="43"/>
      <c r="BW2365" s="43"/>
      <c r="BX2365" s="43"/>
      <c r="BY2365" s="43"/>
      <c r="BZ2365" s="43"/>
      <c r="CA2365" s="43"/>
      <c r="CB2365" s="43"/>
      <c r="CC2365" s="43"/>
      <c r="CD2365" s="43"/>
      <c r="CE2365" s="43"/>
      <c r="CF2365" s="43"/>
      <c r="CG2365" s="43"/>
    </row>
    <row r="2366" spans="10:85" x14ac:dyDescent="0.2"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43"/>
      <c r="AI2366" s="43"/>
      <c r="AJ2366" s="43"/>
      <c r="AK2366" s="43"/>
      <c r="AL2366" s="43"/>
      <c r="AM2366" s="43"/>
      <c r="AN2366" s="43"/>
      <c r="AO2366" s="43"/>
      <c r="AP2366" s="43"/>
      <c r="AQ2366" s="43"/>
      <c r="AR2366" s="43"/>
      <c r="AS2366" s="43"/>
      <c r="AT2366" s="43"/>
      <c r="AU2366" s="43"/>
      <c r="AV2366" s="43"/>
      <c r="AW2366" s="43"/>
      <c r="AX2366" s="43"/>
      <c r="AY2366" s="43"/>
      <c r="AZ2366" s="43"/>
      <c r="BA2366" s="43"/>
      <c r="BB2366" s="43"/>
      <c r="BC2366" s="43"/>
      <c r="BD2366" s="43"/>
      <c r="BE2366" s="43"/>
      <c r="BF2366" s="43"/>
      <c r="BG2366" s="43"/>
      <c r="BH2366" s="43"/>
      <c r="BI2366" s="43"/>
      <c r="BJ2366" s="43"/>
      <c r="BK2366" s="43"/>
      <c r="BL2366" s="43"/>
      <c r="BM2366" s="43"/>
      <c r="BN2366" s="43"/>
      <c r="BO2366" s="43"/>
      <c r="BP2366" s="43"/>
      <c r="BQ2366" s="43"/>
      <c r="BR2366" s="43"/>
      <c r="BS2366" s="43"/>
      <c r="BT2366" s="43"/>
      <c r="BU2366" s="43"/>
      <c r="BV2366" s="43"/>
      <c r="BW2366" s="43"/>
      <c r="BX2366" s="43"/>
      <c r="BY2366" s="43"/>
      <c r="BZ2366" s="43"/>
      <c r="CA2366" s="43"/>
      <c r="CB2366" s="43"/>
      <c r="CC2366" s="43"/>
      <c r="CD2366" s="43"/>
      <c r="CE2366" s="43"/>
      <c r="CF2366" s="43"/>
      <c r="CG2366" s="43"/>
    </row>
    <row r="2367" spans="10:85" x14ac:dyDescent="0.2"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43"/>
      <c r="AI2367" s="43"/>
      <c r="AJ2367" s="43"/>
      <c r="AK2367" s="43"/>
      <c r="AL2367" s="43"/>
      <c r="AM2367" s="43"/>
      <c r="AN2367" s="43"/>
      <c r="AO2367" s="43"/>
      <c r="AP2367" s="43"/>
      <c r="AQ2367" s="43"/>
      <c r="AR2367" s="43"/>
      <c r="AS2367" s="43"/>
      <c r="AT2367" s="43"/>
      <c r="AU2367" s="43"/>
      <c r="AV2367" s="43"/>
      <c r="AW2367" s="43"/>
      <c r="AX2367" s="43"/>
      <c r="AY2367" s="43"/>
      <c r="AZ2367" s="43"/>
      <c r="BA2367" s="43"/>
      <c r="BB2367" s="43"/>
      <c r="BC2367" s="43"/>
      <c r="BD2367" s="43"/>
      <c r="BE2367" s="43"/>
      <c r="BF2367" s="43"/>
      <c r="BG2367" s="43"/>
      <c r="BH2367" s="43"/>
      <c r="BI2367" s="43"/>
      <c r="BJ2367" s="43"/>
      <c r="BK2367" s="43"/>
      <c r="BL2367" s="43"/>
      <c r="BM2367" s="43"/>
      <c r="BN2367" s="43"/>
      <c r="BO2367" s="43"/>
      <c r="BP2367" s="43"/>
      <c r="BQ2367" s="43"/>
      <c r="BR2367" s="43"/>
      <c r="BS2367" s="43"/>
      <c r="BT2367" s="43"/>
      <c r="BU2367" s="43"/>
      <c r="BV2367" s="43"/>
      <c r="BW2367" s="43"/>
      <c r="BX2367" s="43"/>
      <c r="BY2367" s="43"/>
      <c r="BZ2367" s="43"/>
      <c r="CA2367" s="43"/>
      <c r="CB2367" s="43"/>
      <c r="CC2367" s="43"/>
      <c r="CD2367" s="43"/>
      <c r="CE2367" s="43"/>
      <c r="CF2367" s="43"/>
      <c r="CG2367" s="43"/>
    </row>
    <row r="2368" spans="10:85" x14ac:dyDescent="0.2"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43"/>
      <c r="AI2368" s="43"/>
      <c r="AJ2368" s="43"/>
      <c r="AK2368" s="43"/>
      <c r="AL2368" s="43"/>
      <c r="AM2368" s="43"/>
      <c r="AN2368" s="43"/>
      <c r="AO2368" s="43"/>
      <c r="AP2368" s="43"/>
      <c r="AQ2368" s="43"/>
      <c r="AR2368" s="43"/>
      <c r="AS2368" s="43"/>
      <c r="AT2368" s="43"/>
      <c r="AU2368" s="43"/>
      <c r="AV2368" s="43"/>
      <c r="AW2368" s="43"/>
      <c r="AX2368" s="43"/>
      <c r="AY2368" s="43"/>
      <c r="AZ2368" s="43"/>
      <c r="BA2368" s="43"/>
      <c r="BB2368" s="43"/>
      <c r="BC2368" s="43"/>
      <c r="BD2368" s="43"/>
      <c r="BE2368" s="43"/>
      <c r="BF2368" s="43"/>
      <c r="BG2368" s="43"/>
      <c r="BH2368" s="43"/>
      <c r="BI2368" s="43"/>
      <c r="BJ2368" s="43"/>
      <c r="BK2368" s="43"/>
      <c r="BL2368" s="43"/>
      <c r="BM2368" s="43"/>
      <c r="BN2368" s="43"/>
      <c r="BO2368" s="43"/>
      <c r="BP2368" s="43"/>
      <c r="BQ2368" s="43"/>
      <c r="BR2368" s="43"/>
      <c r="BS2368" s="43"/>
      <c r="BT2368" s="43"/>
      <c r="BU2368" s="43"/>
      <c r="BV2368" s="43"/>
      <c r="BW2368" s="43"/>
      <c r="BX2368" s="43"/>
      <c r="BY2368" s="43"/>
      <c r="BZ2368" s="43"/>
      <c r="CA2368" s="43"/>
      <c r="CB2368" s="43"/>
      <c r="CC2368" s="43"/>
      <c r="CD2368" s="43"/>
      <c r="CE2368" s="43"/>
      <c r="CF2368" s="43"/>
      <c r="CG2368" s="43"/>
    </row>
    <row r="2369" spans="10:85" x14ac:dyDescent="0.2"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43"/>
      <c r="AI2369" s="43"/>
      <c r="AJ2369" s="43"/>
      <c r="AK2369" s="43"/>
      <c r="AL2369" s="43"/>
      <c r="AM2369" s="43"/>
      <c r="AN2369" s="43"/>
      <c r="AO2369" s="43"/>
      <c r="AP2369" s="43"/>
      <c r="AQ2369" s="43"/>
      <c r="AR2369" s="43"/>
      <c r="AS2369" s="43"/>
      <c r="AT2369" s="43"/>
      <c r="AU2369" s="43"/>
      <c r="AV2369" s="43"/>
      <c r="AW2369" s="43"/>
      <c r="AX2369" s="43"/>
      <c r="AY2369" s="43"/>
      <c r="AZ2369" s="43"/>
      <c r="BA2369" s="43"/>
      <c r="BB2369" s="43"/>
      <c r="BC2369" s="43"/>
      <c r="BD2369" s="43"/>
      <c r="BE2369" s="43"/>
      <c r="BF2369" s="43"/>
      <c r="BG2369" s="43"/>
      <c r="BH2369" s="43"/>
      <c r="BI2369" s="43"/>
      <c r="BJ2369" s="43"/>
      <c r="BK2369" s="43"/>
      <c r="BL2369" s="43"/>
      <c r="BM2369" s="43"/>
      <c r="BN2369" s="43"/>
      <c r="BO2369" s="43"/>
      <c r="BP2369" s="43"/>
      <c r="BQ2369" s="43"/>
      <c r="BR2369" s="43"/>
      <c r="BS2369" s="43"/>
      <c r="BT2369" s="43"/>
      <c r="BU2369" s="43"/>
      <c r="BV2369" s="43"/>
      <c r="BW2369" s="43"/>
      <c r="BX2369" s="43"/>
      <c r="BY2369" s="43"/>
      <c r="BZ2369" s="43"/>
      <c r="CA2369" s="43"/>
      <c r="CB2369" s="43"/>
      <c r="CC2369" s="43"/>
      <c r="CD2369" s="43"/>
      <c r="CE2369" s="43"/>
      <c r="CF2369" s="43"/>
      <c r="CG2369" s="43"/>
    </row>
    <row r="2370" spans="10:85" x14ac:dyDescent="0.2"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43"/>
      <c r="AI2370" s="43"/>
      <c r="AJ2370" s="43"/>
      <c r="AK2370" s="43"/>
      <c r="AL2370" s="43"/>
      <c r="AM2370" s="43"/>
      <c r="AN2370" s="43"/>
      <c r="AO2370" s="43"/>
      <c r="AP2370" s="43"/>
      <c r="AQ2370" s="43"/>
      <c r="AR2370" s="43"/>
      <c r="AS2370" s="43"/>
      <c r="AT2370" s="43"/>
      <c r="AU2370" s="43"/>
      <c r="AV2370" s="43"/>
      <c r="AW2370" s="43"/>
      <c r="AX2370" s="43"/>
      <c r="AY2370" s="43"/>
      <c r="AZ2370" s="43"/>
      <c r="BA2370" s="43"/>
      <c r="BB2370" s="43"/>
      <c r="BC2370" s="43"/>
      <c r="BD2370" s="43"/>
      <c r="BE2370" s="43"/>
      <c r="BF2370" s="43"/>
      <c r="BG2370" s="43"/>
      <c r="BH2370" s="43"/>
      <c r="BI2370" s="43"/>
      <c r="BJ2370" s="43"/>
      <c r="BK2370" s="43"/>
      <c r="BL2370" s="43"/>
      <c r="BM2370" s="43"/>
      <c r="BN2370" s="43"/>
      <c r="BO2370" s="43"/>
      <c r="BP2370" s="43"/>
      <c r="BQ2370" s="43"/>
      <c r="BR2370" s="43"/>
      <c r="BS2370" s="43"/>
      <c r="BT2370" s="43"/>
      <c r="BU2370" s="43"/>
      <c r="BV2370" s="43"/>
      <c r="BW2370" s="43"/>
      <c r="BX2370" s="43"/>
      <c r="BY2370" s="43"/>
      <c r="BZ2370" s="43"/>
      <c r="CA2370" s="43"/>
      <c r="CB2370" s="43"/>
      <c r="CC2370" s="43"/>
      <c r="CD2370" s="43"/>
      <c r="CE2370" s="43"/>
      <c r="CF2370" s="43"/>
      <c r="CG2370" s="43"/>
    </row>
    <row r="2371" spans="10:85" x14ac:dyDescent="0.2"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43"/>
      <c r="AI2371" s="43"/>
      <c r="AJ2371" s="43"/>
      <c r="AK2371" s="43"/>
      <c r="AL2371" s="43"/>
      <c r="AM2371" s="43"/>
      <c r="AN2371" s="43"/>
      <c r="AO2371" s="43"/>
      <c r="AP2371" s="43"/>
      <c r="AQ2371" s="43"/>
      <c r="AR2371" s="43"/>
      <c r="AS2371" s="43"/>
      <c r="AT2371" s="43"/>
      <c r="AU2371" s="43"/>
      <c r="AV2371" s="43"/>
      <c r="AW2371" s="43"/>
      <c r="AX2371" s="43"/>
      <c r="AY2371" s="43"/>
      <c r="AZ2371" s="43"/>
      <c r="BA2371" s="43"/>
      <c r="BB2371" s="43"/>
      <c r="BC2371" s="43"/>
      <c r="BD2371" s="43"/>
      <c r="BE2371" s="43"/>
      <c r="BF2371" s="43"/>
      <c r="BG2371" s="43"/>
      <c r="BH2371" s="43"/>
      <c r="BI2371" s="43"/>
      <c r="BJ2371" s="43"/>
      <c r="BK2371" s="43"/>
      <c r="BL2371" s="43"/>
      <c r="BM2371" s="43"/>
      <c r="BN2371" s="43"/>
      <c r="BO2371" s="43"/>
      <c r="BP2371" s="43"/>
      <c r="BQ2371" s="43"/>
      <c r="BR2371" s="43"/>
      <c r="BS2371" s="43"/>
      <c r="BT2371" s="43"/>
      <c r="BU2371" s="43"/>
      <c r="BV2371" s="43"/>
      <c r="BW2371" s="43"/>
      <c r="BX2371" s="43"/>
      <c r="BY2371" s="43"/>
      <c r="BZ2371" s="43"/>
      <c r="CA2371" s="43"/>
      <c r="CB2371" s="43"/>
      <c r="CC2371" s="43"/>
      <c r="CD2371" s="43"/>
      <c r="CE2371" s="43"/>
      <c r="CF2371" s="43"/>
      <c r="CG2371" s="43"/>
    </row>
    <row r="2372" spans="10:85" x14ac:dyDescent="0.2"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43"/>
      <c r="AI2372" s="43"/>
      <c r="AJ2372" s="43"/>
      <c r="AK2372" s="43"/>
      <c r="AL2372" s="43"/>
      <c r="AM2372" s="43"/>
      <c r="AN2372" s="43"/>
      <c r="AO2372" s="43"/>
      <c r="AP2372" s="43"/>
      <c r="AQ2372" s="43"/>
      <c r="AR2372" s="43"/>
      <c r="AS2372" s="43"/>
      <c r="AT2372" s="43"/>
      <c r="AU2372" s="43"/>
      <c r="AV2372" s="43"/>
      <c r="AW2372" s="43"/>
      <c r="AX2372" s="43"/>
      <c r="AY2372" s="43"/>
      <c r="AZ2372" s="43"/>
      <c r="BA2372" s="43"/>
      <c r="BB2372" s="43"/>
      <c r="BC2372" s="43"/>
      <c r="BD2372" s="43"/>
      <c r="BE2372" s="43"/>
      <c r="BF2372" s="43"/>
      <c r="BG2372" s="43"/>
      <c r="BH2372" s="43"/>
      <c r="BI2372" s="43"/>
      <c r="BJ2372" s="43"/>
      <c r="BK2372" s="43"/>
      <c r="BL2372" s="43"/>
      <c r="BM2372" s="43"/>
      <c r="BN2372" s="43"/>
      <c r="BO2372" s="43"/>
      <c r="BP2372" s="43"/>
      <c r="BQ2372" s="43"/>
      <c r="BR2372" s="43"/>
      <c r="BS2372" s="43"/>
      <c r="BT2372" s="43"/>
      <c r="BU2372" s="43"/>
      <c r="BV2372" s="43"/>
      <c r="BW2372" s="43"/>
      <c r="BX2372" s="43"/>
      <c r="BY2372" s="43"/>
      <c r="BZ2372" s="43"/>
      <c r="CA2372" s="43"/>
      <c r="CB2372" s="43"/>
      <c r="CC2372" s="43"/>
      <c r="CD2372" s="43"/>
      <c r="CE2372" s="43"/>
      <c r="CF2372" s="43"/>
      <c r="CG2372" s="43"/>
    </row>
    <row r="2373" spans="10:85" x14ac:dyDescent="0.2"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43"/>
      <c r="AI2373" s="43"/>
      <c r="AJ2373" s="43"/>
      <c r="AK2373" s="43"/>
      <c r="AL2373" s="43"/>
      <c r="AM2373" s="43"/>
      <c r="AN2373" s="43"/>
      <c r="AO2373" s="43"/>
      <c r="AP2373" s="43"/>
      <c r="AQ2373" s="43"/>
      <c r="AR2373" s="43"/>
      <c r="AS2373" s="43"/>
      <c r="AT2373" s="43"/>
      <c r="AU2373" s="43"/>
      <c r="AV2373" s="43"/>
      <c r="AW2373" s="43"/>
      <c r="AX2373" s="43"/>
      <c r="AY2373" s="43"/>
      <c r="AZ2373" s="43"/>
      <c r="BA2373" s="43"/>
      <c r="BB2373" s="43"/>
      <c r="BC2373" s="43"/>
      <c r="BD2373" s="43"/>
      <c r="BE2373" s="43"/>
      <c r="BF2373" s="43"/>
      <c r="BG2373" s="43"/>
      <c r="BH2373" s="43"/>
      <c r="BI2373" s="43"/>
      <c r="BJ2373" s="43"/>
      <c r="BK2373" s="43"/>
      <c r="BL2373" s="43"/>
      <c r="BM2373" s="43"/>
      <c r="BN2373" s="43"/>
      <c r="BO2373" s="43"/>
      <c r="BP2373" s="43"/>
      <c r="BQ2373" s="43"/>
      <c r="BR2373" s="43"/>
      <c r="BS2373" s="43"/>
      <c r="BT2373" s="43"/>
      <c r="BU2373" s="43"/>
      <c r="BV2373" s="43"/>
      <c r="BW2373" s="43"/>
      <c r="BX2373" s="43"/>
      <c r="BY2373" s="43"/>
      <c r="BZ2373" s="43"/>
      <c r="CA2373" s="43"/>
      <c r="CB2373" s="43"/>
      <c r="CC2373" s="43"/>
      <c r="CD2373" s="43"/>
      <c r="CE2373" s="43"/>
      <c r="CF2373" s="43"/>
      <c r="CG2373" s="43"/>
    </row>
    <row r="2374" spans="10:85" x14ac:dyDescent="0.2"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43"/>
      <c r="AI2374" s="43"/>
      <c r="AJ2374" s="43"/>
      <c r="AK2374" s="43"/>
      <c r="AL2374" s="43"/>
      <c r="AM2374" s="43"/>
      <c r="AN2374" s="43"/>
      <c r="AO2374" s="43"/>
      <c r="AP2374" s="43"/>
      <c r="AQ2374" s="43"/>
      <c r="AR2374" s="43"/>
      <c r="AS2374" s="43"/>
      <c r="AT2374" s="43"/>
      <c r="AU2374" s="43"/>
      <c r="AV2374" s="43"/>
      <c r="AW2374" s="43"/>
      <c r="AX2374" s="43"/>
      <c r="AY2374" s="43"/>
      <c r="AZ2374" s="43"/>
      <c r="BA2374" s="43"/>
      <c r="BB2374" s="43"/>
      <c r="BC2374" s="43"/>
      <c r="BD2374" s="43"/>
      <c r="BE2374" s="43"/>
      <c r="BF2374" s="43"/>
      <c r="BG2374" s="43"/>
      <c r="BH2374" s="43"/>
      <c r="BI2374" s="43"/>
      <c r="BJ2374" s="43"/>
      <c r="BK2374" s="43"/>
      <c r="BL2374" s="43"/>
      <c r="BM2374" s="43"/>
      <c r="BN2374" s="43"/>
      <c r="BO2374" s="43"/>
      <c r="BP2374" s="43"/>
      <c r="BQ2374" s="43"/>
      <c r="BR2374" s="43"/>
      <c r="BS2374" s="43"/>
      <c r="BT2374" s="43"/>
      <c r="BU2374" s="43"/>
      <c r="BV2374" s="43"/>
      <c r="BW2374" s="43"/>
      <c r="BX2374" s="43"/>
      <c r="BY2374" s="43"/>
      <c r="BZ2374" s="43"/>
      <c r="CA2374" s="43"/>
      <c r="CB2374" s="43"/>
      <c r="CC2374" s="43"/>
      <c r="CD2374" s="43"/>
      <c r="CE2374" s="43"/>
      <c r="CF2374" s="43"/>
      <c r="CG2374" s="43"/>
    </row>
    <row r="2375" spans="10:85" x14ac:dyDescent="0.2"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43"/>
      <c r="AI2375" s="43"/>
      <c r="AJ2375" s="43"/>
      <c r="AK2375" s="43"/>
      <c r="AL2375" s="43"/>
      <c r="AM2375" s="43"/>
      <c r="AN2375" s="43"/>
      <c r="AO2375" s="43"/>
      <c r="AP2375" s="43"/>
      <c r="AQ2375" s="43"/>
      <c r="AR2375" s="43"/>
      <c r="AS2375" s="43"/>
      <c r="AT2375" s="43"/>
      <c r="AU2375" s="43"/>
      <c r="AV2375" s="43"/>
      <c r="AW2375" s="43"/>
      <c r="AX2375" s="43"/>
      <c r="AY2375" s="43"/>
      <c r="AZ2375" s="43"/>
      <c r="BA2375" s="43"/>
      <c r="BB2375" s="43"/>
      <c r="BC2375" s="43"/>
      <c r="BD2375" s="43"/>
      <c r="BE2375" s="43"/>
      <c r="BF2375" s="43"/>
      <c r="BG2375" s="43"/>
      <c r="BH2375" s="43"/>
      <c r="BI2375" s="43"/>
      <c r="BJ2375" s="43"/>
      <c r="BK2375" s="43"/>
      <c r="BL2375" s="43"/>
      <c r="BM2375" s="43"/>
      <c r="BN2375" s="43"/>
      <c r="BO2375" s="43"/>
      <c r="BP2375" s="43"/>
      <c r="BQ2375" s="43"/>
      <c r="BR2375" s="43"/>
      <c r="BS2375" s="43"/>
      <c r="BT2375" s="43"/>
      <c r="BU2375" s="43"/>
      <c r="BV2375" s="43"/>
      <c r="BW2375" s="43"/>
      <c r="BX2375" s="43"/>
      <c r="BY2375" s="43"/>
      <c r="BZ2375" s="43"/>
      <c r="CA2375" s="43"/>
      <c r="CB2375" s="43"/>
      <c r="CC2375" s="43"/>
      <c r="CD2375" s="43"/>
      <c r="CE2375" s="43"/>
      <c r="CF2375" s="43"/>
      <c r="CG2375" s="43"/>
    </row>
    <row r="2376" spans="10:85" x14ac:dyDescent="0.2"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43"/>
      <c r="AI2376" s="43"/>
      <c r="AJ2376" s="43"/>
      <c r="AK2376" s="43"/>
      <c r="AL2376" s="43"/>
      <c r="AM2376" s="43"/>
      <c r="AN2376" s="43"/>
      <c r="AO2376" s="43"/>
      <c r="AP2376" s="43"/>
      <c r="AQ2376" s="43"/>
      <c r="AR2376" s="43"/>
      <c r="AS2376" s="43"/>
      <c r="AT2376" s="43"/>
      <c r="AU2376" s="43"/>
      <c r="AV2376" s="43"/>
      <c r="AW2376" s="43"/>
      <c r="AX2376" s="43"/>
      <c r="AY2376" s="43"/>
      <c r="AZ2376" s="43"/>
      <c r="BA2376" s="43"/>
      <c r="BB2376" s="43"/>
      <c r="BC2376" s="43"/>
      <c r="BD2376" s="43"/>
      <c r="BE2376" s="43"/>
      <c r="BF2376" s="43"/>
      <c r="BG2376" s="43"/>
      <c r="BH2376" s="43"/>
      <c r="BI2376" s="43"/>
      <c r="BJ2376" s="43"/>
      <c r="BK2376" s="43"/>
      <c r="BL2376" s="43"/>
      <c r="BM2376" s="43"/>
      <c r="BN2376" s="43"/>
      <c r="BO2376" s="43"/>
      <c r="BP2376" s="43"/>
      <c r="BQ2376" s="43"/>
      <c r="BR2376" s="43"/>
      <c r="BS2376" s="43"/>
      <c r="BT2376" s="43"/>
      <c r="BU2376" s="43"/>
      <c r="BV2376" s="43"/>
      <c r="BW2376" s="43"/>
      <c r="BX2376" s="43"/>
      <c r="BY2376" s="43"/>
      <c r="BZ2376" s="43"/>
      <c r="CA2376" s="43"/>
      <c r="CB2376" s="43"/>
      <c r="CC2376" s="43"/>
      <c r="CD2376" s="43"/>
      <c r="CE2376" s="43"/>
      <c r="CF2376" s="43"/>
      <c r="CG2376" s="43"/>
    </row>
    <row r="2377" spans="10:85" x14ac:dyDescent="0.2"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43"/>
      <c r="AI2377" s="43"/>
      <c r="AJ2377" s="43"/>
      <c r="AK2377" s="43"/>
      <c r="AL2377" s="43"/>
      <c r="AM2377" s="43"/>
      <c r="AN2377" s="43"/>
      <c r="AO2377" s="43"/>
      <c r="AP2377" s="43"/>
      <c r="AQ2377" s="43"/>
      <c r="AR2377" s="43"/>
      <c r="AS2377" s="43"/>
      <c r="AT2377" s="43"/>
      <c r="AU2377" s="43"/>
      <c r="AV2377" s="43"/>
      <c r="AW2377" s="43"/>
      <c r="AX2377" s="43"/>
      <c r="AY2377" s="43"/>
      <c r="AZ2377" s="43"/>
      <c r="BA2377" s="43"/>
      <c r="BB2377" s="43"/>
      <c r="BC2377" s="43"/>
      <c r="BD2377" s="43"/>
      <c r="BE2377" s="43"/>
      <c r="BF2377" s="43"/>
      <c r="BG2377" s="43"/>
      <c r="BH2377" s="43"/>
      <c r="BI2377" s="43"/>
      <c r="BJ2377" s="43"/>
      <c r="BK2377" s="43"/>
      <c r="BL2377" s="43"/>
      <c r="BM2377" s="43"/>
      <c r="BN2377" s="43"/>
      <c r="BO2377" s="43"/>
      <c r="BP2377" s="43"/>
      <c r="BQ2377" s="43"/>
      <c r="BR2377" s="43"/>
      <c r="BS2377" s="43"/>
      <c r="BT2377" s="43"/>
      <c r="BU2377" s="43"/>
      <c r="BV2377" s="43"/>
      <c r="BW2377" s="43"/>
      <c r="BX2377" s="43"/>
      <c r="BY2377" s="43"/>
      <c r="BZ2377" s="43"/>
      <c r="CA2377" s="43"/>
      <c r="CB2377" s="43"/>
      <c r="CC2377" s="43"/>
      <c r="CD2377" s="43"/>
      <c r="CE2377" s="43"/>
      <c r="CF2377" s="43"/>
      <c r="CG2377" s="43"/>
    </row>
    <row r="2378" spans="10:85" x14ac:dyDescent="0.2"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43"/>
      <c r="AI2378" s="43"/>
      <c r="AJ2378" s="43"/>
      <c r="AK2378" s="43"/>
      <c r="AL2378" s="43"/>
      <c r="AM2378" s="43"/>
      <c r="AN2378" s="43"/>
      <c r="AO2378" s="43"/>
      <c r="AP2378" s="43"/>
      <c r="AQ2378" s="43"/>
      <c r="AR2378" s="43"/>
      <c r="AS2378" s="43"/>
      <c r="AT2378" s="43"/>
      <c r="AU2378" s="43"/>
      <c r="AV2378" s="43"/>
      <c r="AW2378" s="43"/>
      <c r="AX2378" s="43"/>
      <c r="AY2378" s="43"/>
      <c r="AZ2378" s="43"/>
      <c r="BA2378" s="43"/>
      <c r="BB2378" s="43"/>
      <c r="BC2378" s="43"/>
      <c r="BD2378" s="43"/>
      <c r="BE2378" s="43"/>
      <c r="BF2378" s="43"/>
      <c r="BG2378" s="43"/>
      <c r="BH2378" s="43"/>
      <c r="BI2378" s="43"/>
      <c r="BJ2378" s="43"/>
      <c r="BK2378" s="43"/>
      <c r="BL2378" s="43"/>
      <c r="BM2378" s="43"/>
      <c r="BN2378" s="43"/>
      <c r="BO2378" s="43"/>
      <c r="BP2378" s="43"/>
      <c r="BQ2378" s="43"/>
      <c r="BR2378" s="43"/>
      <c r="BS2378" s="43"/>
      <c r="BT2378" s="43"/>
      <c r="BU2378" s="43"/>
      <c r="BV2378" s="43"/>
      <c r="BW2378" s="43"/>
      <c r="BX2378" s="43"/>
      <c r="BY2378" s="43"/>
      <c r="BZ2378" s="43"/>
      <c r="CA2378" s="43"/>
      <c r="CB2378" s="43"/>
      <c r="CC2378" s="43"/>
      <c r="CD2378" s="43"/>
      <c r="CE2378" s="43"/>
      <c r="CF2378" s="43"/>
      <c r="CG2378" s="43"/>
    </row>
    <row r="2379" spans="10:85" x14ac:dyDescent="0.2"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43"/>
      <c r="AI2379" s="43"/>
      <c r="AJ2379" s="43"/>
      <c r="AK2379" s="43"/>
      <c r="AL2379" s="43"/>
      <c r="AM2379" s="43"/>
      <c r="AN2379" s="43"/>
      <c r="AO2379" s="43"/>
      <c r="AP2379" s="43"/>
      <c r="AQ2379" s="43"/>
      <c r="AR2379" s="43"/>
      <c r="AS2379" s="43"/>
      <c r="AT2379" s="43"/>
      <c r="AU2379" s="43"/>
      <c r="AV2379" s="43"/>
      <c r="AW2379" s="43"/>
      <c r="AX2379" s="43"/>
      <c r="AY2379" s="43"/>
      <c r="AZ2379" s="43"/>
      <c r="BA2379" s="43"/>
      <c r="BB2379" s="43"/>
      <c r="BC2379" s="43"/>
      <c r="BD2379" s="43"/>
      <c r="BE2379" s="43"/>
      <c r="BF2379" s="43"/>
      <c r="BG2379" s="43"/>
      <c r="BH2379" s="43"/>
      <c r="BI2379" s="43"/>
      <c r="BJ2379" s="43"/>
      <c r="BK2379" s="43"/>
      <c r="BL2379" s="43"/>
      <c r="BM2379" s="43"/>
      <c r="BN2379" s="43"/>
      <c r="BO2379" s="43"/>
      <c r="BP2379" s="43"/>
      <c r="BQ2379" s="43"/>
      <c r="BR2379" s="43"/>
      <c r="BS2379" s="43"/>
      <c r="BT2379" s="43"/>
      <c r="BU2379" s="43"/>
      <c r="BV2379" s="43"/>
      <c r="BW2379" s="43"/>
      <c r="BX2379" s="43"/>
      <c r="BY2379" s="43"/>
      <c r="BZ2379" s="43"/>
      <c r="CA2379" s="43"/>
      <c r="CB2379" s="43"/>
      <c r="CC2379" s="43"/>
      <c r="CD2379" s="43"/>
      <c r="CE2379" s="43"/>
      <c r="CF2379" s="43"/>
      <c r="CG2379" s="43"/>
    </row>
    <row r="2380" spans="10:85" x14ac:dyDescent="0.2"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43"/>
      <c r="AI2380" s="43"/>
      <c r="AJ2380" s="43"/>
      <c r="AK2380" s="43"/>
      <c r="AL2380" s="43"/>
      <c r="AM2380" s="43"/>
      <c r="AN2380" s="43"/>
      <c r="AO2380" s="43"/>
      <c r="AP2380" s="43"/>
      <c r="AQ2380" s="43"/>
      <c r="AR2380" s="43"/>
      <c r="AS2380" s="43"/>
      <c r="AT2380" s="43"/>
      <c r="AU2380" s="43"/>
      <c r="AV2380" s="43"/>
      <c r="AW2380" s="43"/>
      <c r="AX2380" s="43"/>
      <c r="AY2380" s="43"/>
      <c r="AZ2380" s="43"/>
      <c r="BA2380" s="43"/>
      <c r="BB2380" s="43"/>
      <c r="BC2380" s="43"/>
      <c r="BD2380" s="43"/>
      <c r="BE2380" s="43"/>
      <c r="BF2380" s="43"/>
      <c r="BG2380" s="43"/>
      <c r="BH2380" s="43"/>
      <c r="BI2380" s="43"/>
      <c r="BJ2380" s="43"/>
      <c r="BK2380" s="43"/>
      <c r="BL2380" s="43"/>
      <c r="BM2380" s="43"/>
      <c r="BN2380" s="43"/>
      <c r="BO2380" s="43"/>
      <c r="BP2380" s="43"/>
      <c r="BQ2380" s="43"/>
      <c r="BR2380" s="43"/>
      <c r="BS2380" s="43"/>
      <c r="BT2380" s="43"/>
      <c r="BU2380" s="43"/>
      <c r="BV2380" s="43"/>
      <c r="BW2380" s="43"/>
      <c r="BX2380" s="43"/>
      <c r="BY2380" s="43"/>
      <c r="BZ2380" s="43"/>
      <c r="CA2380" s="43"/>
      <c r="CB2380" s="43"/>
      <c r="CC2380" s="43"/>
      <c r="CD2380" s="43"/>
      <c r="CE2380" s="43"/>
      <c r="CF2380" s="43"/>
      <c r="CG2380" s="43"/>
    </row>
    <row r="2381" spans="10:85" x14ac:dyDescent="0.2"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43"/>
      <c r="AI2381" s="43"/>
      <c r="AJ2381" s="43"/>
      <c r="AK2381" s="43"/>
      <c r="AL2381" s="43"/>
      <c r="AM2381" s="43"/>
      <c r="AN2381" s="43"/>
      <c r="AO2381" s="43"/>
      <c r="AP2381" s="43"/>
      <c r="AQ2381" s="43"/>
      <c r="AR2381" s="43"/>
      <c r="AS2381" s="43"/>
      <c r="AT2381" s="43"/>
      <c r="AU2381" s="43"/>
      <c r="AV2381" s="43"/>
      <c r="AW2381" s="43"/>
      <c r="AX2381" s="43"/>
      <c r="AY2381" s="43"/>
      <c r="AZ2381" s="43"/>
      <c r="BA2381" s="43"/>
      <c r="BB2381" s="43"/>
      <c r="BC2381" s="43"/>
      <c r="BD2381" s="43"/>
      <c r="BE2381" s="43"/>
      <c r="BF2381" s="43"/>
      <c r="BG2381" s="43"/>
      <c r="BH2381" s="43"/>
      <c r="BI2381" s="43"/>
      <c r="BJ2381" s="43"/>
      <c r="BK2381" s="43"/>
      <c r="BL2381" s="43"/>
      <c r="BM2381" s="43"/>
      <c r="BN2381" s="43"/>
      <c r="BO2381" s="43"/>
      <c r="BP2381" s="43"/>
      <c r="BQ2381" s="43"/>
      <c r="BR2381" s="43"/>
      <c r="BS2381" s="43"/>
      <c r="BT2381" s="43"/>
      <c r="BU2381" s="43"/>
      <c r="BV2381" s="43"/>
      <c r="BW2381" s="43"/>
      <c r="BX2381" s="43"/>
      <c r="BY2381" s="43"/>
      <c r="BZ2381" s="43"/>
      <c r="CA2381" s="43"/>
      <c r="CB2381" s="43"/>
      <c r="CC2381" s="43"/>
      <c r="CD2381" s="43"/>
      <c r="CE2381" s="43"/>
      <c r="CF2381" s="43"/>
      <c r="CG2381" s="43"/>
    </row>
    <row r="2382" spans="10:85" x14ac:dyDescent="0.2"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43"/>
      <c r="AI2382" s="43"/>
      <c r="AJ2382" s="43"/>
      <c r="AK2382" s="43"/>
      <c r="AL2382" s="43"/>
      <c r="AM2382" s="43"/>
      <c r="AN2382" s="43"/>
      <c r="AO2382" s="43"/>
      <c r="AP2382" s="43"/>
      <c r="AQ2382" s="43"/>
      <c r="AR2382" s="43"/>
      <c r="AS2382" s="43"/>
      <c r="AT2382" s="43"/>
      <c r="AU2382" s="43"/>
      <c r="AV2382" s="43"/>
      <c r="AW2382" s="43"/>
      <c r="AX2382" s="43"/>
      <c r="AY2382" s="43"/>
      <c r="AZ2382" s="43"/>
      <c r="BA2382" s="43"/>
      <c r="BB2382" s="43"/>
      <c r="BC2382" s="43"/>
      <c r="BD2382" s="43"/>
      <c r="BE2382" s="43"/>
      <c r="BF2382" s="43"/>
      <c r="BG2382" s="43"/>
      <c r="BH2382" s="43"/>
      <c r="BI2382" s="43"/>
      <c r="BJ2382" s="43"/>
      <c r="BK2382" s="43"/>
      <c r="BL2382" s="43"/>
      <c r="BM2382" s="43"/>
      <c r="BN2382" s="43"/>
      <c r="BO2382" s="43"/>
      <c r="BP2382" s="43"/>
      <c r="BQ2382" s="43"/>
      <c r="BR2382" s="43"/>
      <c r="BS2382" s="43"/>
      <c r="BT2382" s="43"/>
      <c r="BU2382" s="43"/>
      <c r="BV2382" s="43"/>
      <c r="BW2382" s="43"/>
      <c r="BX2382" s="43"/>
      <c r="BY2382" s="43"/>
      <c r="BZ2382" s="43"/>
      <c r="CA2382" s="43"/>
      <c r="CB2382" s="43"/>
      <c r="CC2382" s="43"/>
      <c r="CD2382" s="43"/>
      <c r="CE2382" s="43"/>
      <c r="CF2382" s="43"/>
      <c r="CG2382" s="43"/>
    </row>
    <row r="2383" spans="10:85" x14ac:dyDescent="0.2"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43"/>
      <c r="AI2383" s="43"/>
      <c r="AJ2383" s="43"/>
      <c r="AK2383" s="43"/>
      <c r="AL2383" s="43"/>
      <c r="AM2383" s="43"/>
      <c r="AN2383" s="43"/>
      <c r="AO2383" s="43"/>
      <c r="AP2383" s="43"/>
      <c r="AQ2383" s="43"/>
      <c r="AR2383" s="43"/>
      <c r="AS2383" s="43"/>
      <c r="AT2383" s="43"/>
      <c r="AU2383" s="43"/>
      <c r="AV2383" s="43"/>
      <c r="AW2383" s="43"/>
      <c r="AX2383" s="43"/>
      <c r="AY2383" s="43"/>
      <c r="AZ2383" s="43"/>
      <c r="BA2383" s="43"/>
      <c r="BB2383" s="43"/>
      <c r="BC2383" s="43"/>
      <c r="BD2383" s="43"/>
      <c r="BE2383" s="43"/>
      <c r="BF2383" s="43"/>
      <c r="BG2383" s="43"/>
      <c r="BH2383" s="43"/>
      <c r="BI2383" s="43"/>
      <c r="BJ2383" s="43"/>
      <c r="BK2383" s="43"/>
      <c r="BL2383" s="43"/>
      <c r="BM2383" s="43"/>
      <c r="BN2383" s="43"/>
      <c r="BO2383" s="43"/>
      <c r="BP2383" s="43"/>
      <c r="BQ2383" s="43"/>
      <c r="BR2383" s="43"/>
      <c r="BS2383" s="43"/>
      <c r="BT2383" s="43"/>
      <c r="BU2383" s="43"/>
      <c r="BV2383" s="43"/>
      <c r="BW2383" s="43"/>
      <c r="BX2383" s="43"/>
      <c r="BY2383" s="43"/>
      <c r="BZ2383" s="43"/>
      <c r="CA2383" s="43"/>
      <c r="CB2383" s="43"/>
      <c r="CC2383" s="43"/>
      <c r="CD2383" s="43"/>
      <c r="CE2383" s="43"/>
      <c r="CF2383" s="43"/>
      <c r="CG2383" s="43"/>
    </row>
    <row r="2384" spans="10:85" x14ac:dyDescent="0.2"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43"/>
      <c r="AI2384" s="43"/>
      <c r="AJ2384" s="43"/>
      <c r="AK2384" s="43"/>
      <c r="AL2384" s="43"/>
      <c r="AM2384" s="43"/>
      <c r="AN2384" s="43"/>
      <c r="AO2384" s="43"/>
      <c r="AP2384" s="43"/>
      <c r="AQ2384" s="43"/>
      <c r="AR2384" s="43"/>
      <c r="AS2384" s="43"/>
      <c r="AT2384" s="43"/>
      <c r="AU2384" s="43"/>
      <c r="AV2384" s="43"/>
      <c r="AW2384" s="43"/>
      <c r="AX2384" s="43"/>
      <c r="AY2384" s="43"/>
      <c r="AZ2384" s="43"/>
      <c r="BA2384" s="43"/>
      <c r="BB2384" s="43"/>
      <c r="BC2384" s="43"/>
      <c r="BD2384" s="43"/>
      <c r="BE2384" s="43"/>
      <c r="BF2384" s="43"/>
      <c r="BG2384" s="43"/>
      <c r="BH2384" s="43"/>
      <c r="BI2384" s="43"/>
      <c r="BJ2384" s="43"/>
      <c r="BK2384" s="43"/>
      <c r="BL2384" s="43"/>
      <c r="BM2384" s="43"/>
      <c r="BN2384" s="43"/>
      <c r="BO2384" s="43"/>
      <c r="BP2384" s="43"/>
      <c r="BQ2384" s="43"/>
      <c r="BR2384" s="43"/>
      <c r="BS2384" s="43"/>
      <c r="BT2384" s="43"/>
      <c r="BU2384" s="43"/>
      <c r="BV2384" s="43"/>
      <c r="BW2384" s="43"/>
      <c r="BX2384" s="43"/>
      <c r="BY2384" s="43"/>
      <c r="BZ2384" s="43"/>
      <c r="CA2384" s="43"/>
      <c r="CB2384" s="43"/>
      <c r="CC2384" s="43"/>
      <c r="CD2384" s="43"/>
      <c r="CE2384" s="43"/>
      <c r="CF2384" s="43"/>
      <c r="CG2384" s="43"/>
    </row>
    <row r="2385" spans="10:85" x14ac:dyDescent="0.2"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43"/>
      <c r="AI2385" s="43"/>
      <c r="AJ2385" s="43"/>
      <c r="AK2385" s="43"/>
      <c r="AL2385" s="43"/>
      <c r="AM2385" s="43"/>
      <c r="AN2385" s="43"/>
      <c r="AO2385" s="43"/>
      <c r="AP2385" s="43"/>
      <c r="AQ2385" s="43"/>
      <c r="AR2385" s="43"/>
      <c r="AS2385" s="43"/>
      <c r="AT2385" s="43"/>
      <c r="AU2385" s="43"/>
      <c r="AV2385" s="43"/>
      <c r="AW2385" s="43"/>
      <c r="AX2385" s="43"/>
      <c r="AY2385" s="43"/>
      <c r="AZ2385" s="43"/>
      <c r="BA2385" s="43"/>
      <c r="BB2385" s="43"/>
      <c r="BC2385" s="43"/>
      <c r="BD2385" s="43"/>
      <c r="BE2385" s="43"/>
      <c r="BF2385" s="43"/>
      <c r="BG2385" s="43"/>
      <c r="BH2385" s="43"/>
      <c r="BI2385" s="43"/>
      <c r="BJ2385" s="43"/>
      <c r="BK2385" s="43"/>
      <c r="BL2385" s="43"/>
      <c r="BM2385" s="43"/>
      <c r="BN2385" s="43"/>
      <c r="BO2385" s="43"/>
      <c r="BP2385" s="43"/>
      <c r="BQ2385" s="43"/>
      <c r="BR2385" s="43"/>
      <c r="BS2385" s="43"/>
      <c r="BT2385" s="43"/>
      <c r="BU2385" s="43"/>
      <c r="BV2385" s="43"/>
      <c r="BW2385" s="43"/>
      <c r="BX2385" s="43"/>
      <c r="BY2385" s="43"/>
      <c r="BZ2385" s="43"/>
      <c r="CA2385" s="43"/>
      <c r="CB2385" s="43"/>
      <c r="CC2385" s="43"/>
      <c r="CD2385" s="43"/>
      <c r="CE2385" s="43"/>
      <c r="CF2385" s="43"/>
      <c r="CG2385" s="43"/>
    </row>
    <row r="2386" spans="10:85" x14ac:dyDescent="0.2"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43"/>
      <c r="AI2386" s="43"/>
      <c r="AJ2386" s="43"/>
      <c r="AK2386" s="43"/>
      <c r="AL2386" s="43"/>
      <c r="AM2386" s="43"/>
      <c r="AN2386" s="43"/>
      <c r="AO2386" s="43"/>
      <c r="AP2386" s="43"/>
      <c r="AQ2386" s="43"/>
      <c r="AR2386" s="43"/>
      <c r="AS2386" s="43"/>
      <c r="AT2386" s="43"/>
      <c r="AU2386" s="43"/>
      <c r="AV2386" s="43"/>
      <c r="AW2386" s="43"/>
      <c r="AX2386" s="43"/>
      <c r="AY2386" s="43"/>
      <c r="AZ2386" s="43"/>
      <c r="BA2386" s="43"/>
      <c r="BB2386" s="43"/>
      <c r="BC2386" s="43"/>
      <c r="BD2386" s="43"/>
      <c r="BE2386" s="43"/>
      <c r="BF2386" s="43"/>
      <c r="BG2386" s="43"/>
      <c r="BH2386" s="43"/>
      <c r="BI2386" s="43"/>
      <c r="BJ2386" s="43"/>
      <c r="BK2386" s="43"/>
      <c r="BL2386" s="43"/>
      <c r="BM2386" s="43"/>
      <c r="BN2386" s="43"/>
      <c r="BO2386" s="43"/>
      <c r="BP2386" s="43"/>
      <c r="BQ2386" s="43"/>
      <c r="BR2386" s="43"/>
      <c r="BS2386" s="43"/>
      <c r="BT2386" s="43"/>
      <c r="BU2386" s="43"/>
      <c r="BV2386" s="43"/>
      <c r="BW2386" s="43"/>
      <c r="BX2386" s="43"/>
      <c r="BY2386" s="43"/>
      <c r="BZ2386" s="43"/>
      <c r="CA2386" s="43"/>
      <c r="CB2386" s="43"/>
      <c r="CC2386" s="43"/>
      <c r="CD2386" s="43"/>
      <c r="CE2386" s="43"/>
      <c r="CF2386" s="43"/>
      <c r="CG2386" s="43"/>
    </row>
    <row r="2387" spans="10:85" x14ac:dyDescent="0.2"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43"/>
      <c r="AI2387" s="43"/>
      <c r="AJ2387" s="43"/>
      <c r="AK2387" s="43"/>
      <c r="AL2387" s="43"/>
      <c r="AM2387" s="43"/>
      <c r="AN2387" s="43"/>
      <c r="AO2387" s="43"/>
      <c r="AP2387" s="43"/>
      <c r="AQ2387" s="43"/>
      <c r="AR2387" s="43"/>
      <c r="AS2387" s="43"/>
      <c r="AT2387" s="43"/>
      <c r="AU2387" s="43"/>
      <c r="AV2387" s="43"/>
      <c r="AW2387" s="43"/>
      <c r="AX2387" s="43"/>
      <c r="AY2387" s="43"/>
      <c r="AZ2387" s="43"/>
      <c r="BA2387" s="43"/>
      <c r="BB2387" s="43"/>
      <c r="BC2387" s="43"/>
      <c r="BD2387" s="43"/>
      <c r="BE2387" s="43"/>
      <c r="BF2387" s="43"/>
      <c r="BG2387" s="43"/>
      <c r="BH2387" s="43"/>
      <c r="BI2387" s="43"/>
      <c r="BJ2387" s="43"/>
      <c r="BK2387" s="43"/>
      <c r="BL2387" s="43"/>
      <c r="BM2387" s="43"/>
      <c r="BN2387" s="43"/>
      <c r="BO2387" s="43"/>
      <c r="BP2387" s="43"/>
      <c r="BQ2387" s="43"/>
      <c r="BR2387" s="43"/>
      <c r="BS2387" s="43"/>
      <c r="BT2387" s="43"/>
      <c r="BU2387" s="43"/>
      <c r="BV2387" s="43"/>
      <c r="BW2387" s="43"/>
      <c r="BX2387" s="43"/>
      <c r="BY2387" s="43"/>
      <c r="BZ2387" s="43"/>
      <c r="CA2387" s="43"/>
      <c r="CB2387" s="43"/>
      <c r="CC2387" s="43"/>
      <c r="CD2387" s="43"/>
      <c r="CE2387" s="43"/>
      <c r="CF2387" s="43"/>
      <c r="CG2387" s="43"/>
    </row>
    <row r="2388" spans="10:85" x14ac:dyDescent="0.2"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43"/>
      <c r="AI2388" s="43"/>
      <c r="AJ2388" s="43"/>
      <c r="AK2388" s="43"/>
      <c r="AL2388" s="43"/>
      <c r="AM2388" s="43"/>
      <c r="AN2388" s="43"/>
      <c r="AO2388" s="43"/>
      <c r="AP2388" s="43"/>
      <c r="AQ2388" s="43"/>
      <c r="AR2388" s="43"/>
      <c r="AS2388" s="43"/>
      <c r="AT2388" s="43"/>
      <c r="AU2388" s="43"/>
      <c r="AV2388" s="43"/>
      <c r="AW2388" s="43"/>
      <c r="AX2388" s="43"/>
      <c r="AY2388" s="43"/>
      <c r="AZ2388" s="43"/>
      <c r="BA2388" s="43"/>
      <c r="BB2388" s="43"/>
      <c r="BC2388" s="43"/>
      <c r="BD2388" s="43"/>
      <c r="BE2388" s="43"/>
      <c r="BF2388" s="43"/>
      <c r="BG2388" s="43"/>
      <c r="BH2388" s="43"/>
      <c r="BI2388" s="43"/>
      <c r="BJ2388" s="43"/>
      <c r="BK2388" s="43"/>
      <c r="BL2388" s="43"/>
      <c r="BM2388" s="43"/>
      <c r="BN2388" s="43"/>
      <c r="BO2388" s="43"/>
      <c r="BP2388" s="43"/>
      <c r="BQ2388" s="43"/>
      <c r="BR2388" s="43"/>
      <c r="BS2388" s="43"/>
      <c r="BT2388" s="43"/>
      <c r="BU2388" s="43"/>
      <c r="BV2388" s="43"/>
      <c r="BW2388" s="43"/>
      <c r="BX2388" s="43"/>
      <c r="BY2388" s="43"/>
      <c r="BZ2388" s="43"/>
      <c r="CA2388" s="43"/>
      <c r="CB2388" s="43"/>
      <c r="CC2388" s="43"/>
      <c r="CD2388" s="43"/>
      <c r="CE2388" s="43"/>
      <c r="CF2388" s="43"/>
      <c r="CG2388" s="43"/>
    </row>
    <row r="2389" spans="10:85" x14ac:dyDescent="0.2"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43"/>
      <c r="AI2389" s="43"/>
      <c r="AJ2389" s="43"/>
      <c r="AK2389" s="43"/>
      <c r="AL2389" s="43"/>
      <c r="AM2389" s="43"/>
      <c r="AN2389" s="43"/>
      <c r="AO2389" s="43"/>
      <c r="AP2389" s="43"/>
      <c r="AQ2389" s="43"/>
      <c r="AR2389" s="43"/>
      <c r="AS2389" s="43"/>
      <c r="AT2389" s="43"/>
      <c r="AU2389" s="43"/>
      <c r="AV2389" s="43"/>
      <c r="AW2389" s="43"/>
      <c r="AX2389" s="43"/>
      <c r="AY2389" s="43"/>
      <c r="AZ2389" s="43"/>
      <c r="BA2389" s="43"/>
      <c r="BB2389" s="43"/>
      <c r="BC2389" s="43"/>
      <c r="BD2389" s="43"/>
      <c r="BE2389" s="43"/>
      <c r="BF2389" s="43"/>
      <c r="BG2389" s="43"/>
      <c r="BH2389" s="43"/>
      <c r="BI2389" s="43"/>
      <c r="BJ2389" s="43"/>
      <c r="BK2389" s="43"/>
      <c r="BL2389" s="43"/>
      <c r="BM2389" s="43"/>
      <c r="BN2389" s="43"/>
      <c r="BO2389" s="43"/>
      <c r="BP2389" s="43"/>
      <c r="BQ2389" s="43"/>
      <c r="BR2389" s="43"/>
      <c r="BS2389" s="43"/>
      <c r="BT2389" s="43"/>
      <c r="BU2389" s="43"/>
      <c r="BV2389" s="43"/>
      <c r="BW2389" s="43"/>
      <c r="BX2389" s="43"/>
      <c r="BY2389" s="43"/>
      <c r="BZ2389" s="43"/>
      <c r="CA2389" s="43"/>
      <c r="CB2389" s="43"/>
      <c r="CC2389" s="43"/>
      <c r="CD2389" s="43"/>
      <c r="CE2389" s="43"/>
      <c r="CF2389" s="43"/>
      <c r="CG2389" s="43"/>
    </row>
    <row r="2390" spans="10:85" x14ac:dyDescent="0.2"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43"/>
      <c r="AI2390" s="43"/>
      <c r="AJ2390" s="43"/>
      <c r="AK2390" s="43"/>
      <c r="AL2390" s="43"/>
      <c r="AM2390" s="43"/>
      <c r="AN2390" s="43"/>
      <c r="AO2390" s="43"/>
      <c r="AP2390" s="43"/>
      <c r="AQ2390" s="43"/>
      <c r="AR2390" s="43"/>
      <c r="AS2390" s="43"/>
      <c r="AT2390" s="43"/>
      <c r="AU2390" s="43"/>
      <c r="AV2390" s="43"/>
      <c r="AW2390" s="43"/>
      <c r="AX2390" s="43"/>
      <c r="AY2390" s="43"/>
      <c r="AZ2390" s="43"/>
      <c r="BA2390" s="43"/>
      <c r="BB2390" s="43"/>
      <c r="BC2390" s="43"/>
      <c r="BD2390" s="43"/>
      <c r="BE2390" s="43"/>
      <c r="BF2390" s="43"/>
      <c r="BG2390" s="43"/>
      <c r="BH2390" s="43"/>
      <c r="BI2390" s="43"/>
      <c r="BJ2390" s="43"/>
      <c r="BK2390" s="43"/>
      <c r="BL2390" s="43"/>
      <c r="BM2390" s="43"/>
      <c r="BN2390" s="43"/>
      <c r="BO2390" s="43"/>
      <c r="BP2390" s="43"/>
      <c r="BQ2390" s="43"/>
      <c r="BR2390" s="43"/>
      <c r="BS2390" s="43"/>
      <c r="BT2390" s="43"/>
      <c r="BU2390" s="43"/>
      <c r="BV2390" s="43"/>
      <c r="BW2390" s="43"/>
      <c r="BX2390" s="43"/>
      <c r="BY2390" s="43"/>
      <c r="BZ2390" s="43"/>
      <c r="CA2390" s="43"/>
      <c r="CB2390" s="43"/>
      <c r="CC2390" s="43"/>
      <c r="CD2390" s="43"/>
      <c r="CE2390" s="43"/>
      <c r="CF2390" s="43"/>
      <c r="CG2390" s="43"/>
    </row>
    <row r="2391" spans="10:85" x14ac:dyDescent="0.2"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43"/>
      <c r="AI2391" s="43"/>
      <c r="AJ2391" s="43"/>
      <c r="AK2391" s="43"/>
      <c r="AL2391" s="43"/>
      <c r="AM2391" s="43"/>
      <c r="AN2391" s="43"/>
      <c r="AO2391" s="43"/>
      <c r="AP2391" s="43"/>
      <c r="AQ2391" s="43"/>
      <c r="AR2391" s="43"/>
      <c r="AS2391" s="43"/>
      <c r="AT2391" s="43"/>
      <c r="AU2391" s="43"/>
      <c r="AV2391" s="43"/>
      <c r="AW2391" s="43"/>
      <c r="AX2391" s="43"/>
      <c r="AY2391" s="43"/>
      <c r="AZ2391" s="43"/>
      <c r="BA2391" s="43"/>
      <c r="BB2391" s="43"/>
      <c r="BC2391" s="43"/>
      <c r="BD2391" s="43"/>
      <c r="BE2391" s="43"/>
      <c r="BF2391" s="43"/>
      <c r="BG2391" s="43"/>
      <c r="BH2391" s="43"/>
      <c r="BI2391" s="43"/>
      <c r="BJ2391" s="43"/>
      <c r="BK2391" s="43"/>
      <c r="BL2391" s="43"/>
      <c r="BM2391" s="43"/>
      <c r="BN2391" s="43"/>
      <c r="BO2391" s="43"/>
      <c r="BP2391" s="43"/>
      <c r="BQ2391" s="43"/>
      <c r="BR2391" s="43"/>
      <c r="BS2391" s="43"/>
      <c r="BT2391" s="43"/>
      <c r="BU2391" s="43"/>
      <c r="BV2391" s="43"/>
      <c r="BW2391" s="43"/>
      <c r="BX2391" s="43"/>
      <c r="BY2391" s="43"/>
      <c r="BZ2391" s="43"/>
      <c r="CA2391" s="43"/>
      <c r="CB2391" s="43"/>
      <c r="CC2391" s="43"/>
      <c r="CD2391" s="43"/>
      <c r="CE2391" s="43"/>
      <c r="CF2391" s="43"/>
      <c r="CG2391" s="43"/>
    </row>
    <row r="2392" spans="10:85" x14ac:dyDescent="0.2"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43"/>
      <c r="AI2392" s="43"/>
      <c r="AJ2392" s="43"/>
      <c r="AK2392" s="43"/>
      <c r="AL2392" s="43"/>
      <c r="AM2392" s="43"/>
      <c r="AN2392" s="43"/>
      <c r="AO2392" s="43"/>
      <c r="AP2392" s="43"/>
      <c r="AQ2392" s="43"/>
      <c r="AR2392" s="43"/>
      <c r="AS2392" s="43"/>
      <c r="AT2392" s="43"/>
      <c r="AU2392" s="43"/>
      <c r="AV2392" s="43"/>
      <c r="AW2392" s="43"/>
      <c r="AX2392" s="43"/>
      <c r="AY2392" s="43"/>
      <c r="AZ2392" s="43"/>
      <c r="BA2392" s="43"/>
      <c r="BB2392" s="43"/>
      <c r="BC2392" s="43"/>
      <c r="BD2392" s="43"/>
      <c r="BE2392" s="43"/>
      <c r="BF2392" s="43"/>
      <c r="BG2392" s="43"/>
      <c r="BH2392" s="43"/>
      <c r="BI2392" s="43"/>
      <c r="BJ2392" s="43"/>
      <c r="BK2392" s="43"/>
      <c r="BL2392" s="43"/>
      <c r="BM2392" s="43"/>
      <c r="BN2392" s="43"/>
      <c r="BO2392" s="43"/>
      <c r="BP2392" s="43"/>
      <c r="BQ2392" s="43"/>
      <c r="BR2392" s="43"/>
      <c r="BS2392" s="43"/>
      <c r="BT2392" s="43"/>
      <c r="BU2392" s="43"/>
      <c r="BV2392" s="43"/>
      <c r="BW2392" s="43"/>
      <c r="BX2392" s="43"/>
      <c r="BY2392" s="43"/>
      <c r="BZ2392" s="43"/>
      <c r="CA2392" s="43"/>
      <c r="CB2392" s="43"/>
      <c r="CC2392" s="43"/>
      <c r="CD2392" s="43"/>
      <c r="CE2392" s="43"/>
      <c r="CF2392" s="43"/>
      <c r="CG2392" s="43"/>
    </row>
    <row r="2393" spans="10:85" x14ac:dyDescent="0.2"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43"/>
      <c r="AI2393" s="43"/>
      <c r="AJ2393" s="43"/>
      <c r="AK2393" s="43"/>
      <c r="AL2393" s="43"/>
      <c r="AM2393" s="43"/>
      <c r="AN2393" s="43"/>
      <c r="AO2393" s="43"/>
      <c r="AP2393" s="43"/>
      <c r="AQ2393" s="43"/>
      <c r="AR2393" s="43"/>
      <c r="AS2393" s="43"/>
      <c r="AT2393" s="43"/>
      <c r="AU2393" s="43"/>
      <c r="AV2393" s="43"/>
      <c r="AW2393" s="43"/>
      <c r="AX2393" s="43"/>
      <c r="AY2393" s="43"/>
      <c r="AZ2393" s="43"/>
      <c r="BA2393" s="43"/>
      <c r="BB2393" s="43"/>
      <c r="BC2393" s="43"/>
      <c r="BD2393" s="43"/>
      <c r="BE2393" s="43"/>
      <c r="BF2393" s="43"/>
      <c r="BG2393" s="43"/>
      <c r="BH2393" s="43"/>
      <c r="BI2393" s="43"/>
      <c r="BJ2393" s="43"/>
      <c r="BK2393" s="43"/>
      <c r="BL2393" s="43"/>
      <c r="BM2393" s="43"/>
      <c r="BN2393" s="43"/>
      <c r="BO2393" s="43"/>
      <c r="BP2393" s="43"/>
      <c r="BQ2393" s="43"/>
      <c r="BR2393" s="43"/>
      <c r="BS2393" s="43"/>
      <c r="BT2393" s="43"/>
      <c r="BU2393" s="43"/>
      <c r="BV2393" s="43"/>
      <c r="BW2393" s="43"/>
      <c r="BX2393" s="43"/>
      <c r="BY2393" s="43"/>
      <c r="BZ2393" s="43"/>
      <c r="CA2393" s="43"/>
      <c r="CB2393" s="43"/>
      <c r="CC2393" s="43"/>
      <c r="CD2393" s="43"/>
      <c r="CE2393" s="43"/>
      <c r="CF2393" s="43"/>
      <c r="CG2393" s="43"/>
    </row>
    <row r="2394" spans="10:85" x14ac:dyDescent="0.2"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43"/>
      <c r="AI2394" s="43"/>
      <c r="AJ2394" s="43"/>
      <c r="AK2394" s="43"/>
      <c r="AL2394" s="43"/>
      <c r="AM2394" s="43"/>
      <c r="AN2394" s="43"/>
      <c r="AO2394" s="43"/>
      <c r="AP2394" s="43"/>
      <c r="AQ2394" s="43"/>
      <c r="AR2394" s="43"/>
      <c r="AS2394" s="43"/>
      <c r="AT2394" s="43"/>
      <c r="AU2394" s="43"/>
      <c r="AV2394" s="43"/>
      <c r="AW2394" s="43"/>
      <c r="AX2394" s="43"/>
      <c r="AY2394" s="43"/>
      <c r="AZ2394" s="43"/>
      <c r="BA2394" s="43"/>
      <c r="BB2394" s="43"/>
      <c r="BC2394" s="43"/>
      <c r="BD2394" s="43"/>
      <c r="BE2394" s="43"/>
      <c r="BF2394" s="43"/>
      <c r="BG2394" s="43"/>
      <c r="BH2394" s="43"/>
      <c r="BI2394" s="43"/>
      <c r="BJ2394" s="43"/>
      <c r="BK2394" s="43"/>
      <c r="BL2394" s="43"/>
      <c r="BM2394" s="43"/>
      <c r="BN2394" s="43"/>
      <c r="BO2394" s="43"/>
      <c r="BP2394" s="43"/>
      <c r="BQ2394" s="43"/>
      <c r="BR2394" s="43"/>
      <c r="BS2394" s="43"/>
      <c r="BT2394" s="43"/>
      <c r="BU2394" s="43"/>
      <c r="BV2394" s="43"/>
      <c r="BW2394" s="43"/>
      <c r="BX2394" s="43"/>
      <c r="BY2394" s="43"/>
      <c r="BZ2394" s="43"/>
      <c r="CA2394" s="43"/>
      <c r="CB2394" s="43"/>
      <c r="CC2394" s="43"/>
      <c r="CD2394" s="43"/>
      <c r="CE2394" s="43"/>
      <c r="CF2394" s="43"/>
      <c r="CG2394" s="43"/>
    </row>
    <row r="2395" spans="10:85" x14ac:dyDescent="0.2"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43"/>
      <c r="AI2395" s="43"/>
      <c r="AJ2395" s="43"/>
      <c r="AK2395" s="43"/>
      <c r="AL2395" s="43"/>
      <c r="AM2395" s="43"/>
      <c r="AN2395" s="43"/>
      <c r="AO2395" s="43"/>
      <c r="AP2395" s="43"/>
      <c r="AQ2395" s="43"/>
      <c r="AR2395" s="43"/>
      <c r="AS2395" s="43"/>
      <c r="AT2395" s="43"/>
      <c r="AU2395" s="43"/>
      <c r="AV2395" s="43"/>
      <c r="AW2395" s="43"/>
      <c r="AX2395" s="43"/>
      <c r="AY2395" s="43"/>
      <c r="AZ2395" s="43"/>
      <c r="BA2395" s="43"/>
      <c r="BB2395" s="43"/>
      <c r="BC2395" s="43"/>
      <c r="BD2395" s="43"/>
      <c r="BE2395" s="43"/>
      <c r="BF2395" s="43"/>
      <c r="BG2395" s="43"/>
      <c r="BH2395" s="43"/>
      <c r="BI2395" s="43"/>
      <c r="BJ2395" s="43"/>
      <c r="BK2395" s="43"/>
      <c r="BL2395" s="43"/>
      <c r="BM2395" s="43"/>
      <c r="BN2395" s="43"/>
      <c r="BO2395" s="43"/>
      <c r="BP2395" s="43"/>
      <c r="BQ2395" s="43"/>
      <c r="BR2395" s="43"/>
      <c r="BS2395" s="43"/>
      <c r="BT2395" s="43"/>
      <c r="BU2395" s="43"/>
      <c r="BV2395" s="43"/>
      <c r="BW2395" s="43"/>
      <c r="BX2395" s="43"/>
      <c r="BY2395" s="43"/>
      <c r="BZ2395" s="43"/>
      <c r="CA2395" s="43"/>
      <c r="CB2395" s="43"/>
      <c r="CC2395" s="43"/>
      <c r="CD2395" s="43"/>
      <c r="CE2395" s="43"/>
      <c r="CF2395" s="43"/>
      <c r="CG2395" s="43"/>
    </row>
    <row r="2396" spans="10:85" x14ac:dyDescent="0.2"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43"/>
      <c r="AI2396" s="43"/>
      <c r="AJ2396" s="43"/>
      <c r="AK2396" s="43"/>
      <c r="AL2396" s="43"/>
      <c r="AM2396" s="43"/>
      <c r="AN2396" s="43"/>
      <c r="AO2396" s="43"/>
      <c r="AP2396" s="43"/>
      <c r="AQ2396" s="43"/>
      <c r="AR2396" s="43"/>
      <c r="AS2396" s="43"/>
      <c r="AT2396" s="43"/>
      <c r="AU2396" s="43"/>
      <c r="AV2396" s="43"/>
      <c r="AW2396" s="43"/>
      <c r="AX2396" s="43"/>
      <c r="AY2396" s="43"/>
      <c r="AZ2396" s="43"/>
      <c r="BA2396" s="43"/>
      <c r="BB2396" s="43"/>
      <c r="BC2396" s="43"/>
      <c r="BD2396" s="43"/>
      <c r="BE2396" s="43"/>
      <c r="BF2396" s="43"/>
      <c r="BG2396" s="43"/>
      <c r="BH2396" s="43"/>
      <c r="BI2396" s="43"/>
      <c r="BJ2396" s="43"/>
      <c r="BK2396" s="43"/>
      <c r="BL2396" s="43"/>
      <c r="BM2396" s="43"/>
      <c r="BN2396" s="43"/>
      <c r="BO2396" s="43"/>
      <c r="BP2396" s="43"/>
      <c r="BQ2396" s="43"/>
      <c r="BR2396" s="43"/>
      <c r="BS2396" s="43"/>
      <c r="BT2396" s="43"/>
      <c r="BU2396" s="43"/>
      <c r="BV2396" s="43"/>
      <c r="BW2396" s="43"/>
      <c r="BX2396" s="43"/>
      <c r="BY2396" s="43"/>
      <c r="BZ2396" s="43"/>
      <c r="CA2396" s="43"/>
      <c r="CB2396" s="43"/>
      <c r="CC2396" s="43"/>
      <c r="CD2396" s="43"/>
      <c r="CE2396" s="43"/>
      <c r="CF2396" s="43"/>
      <c r="CG2396" s="43"/>
    </row>
    <row r="2397" spans="10:85" x14ac:dyDescent="0.2"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43"/>
      <c r="AI2397" s="43"/>
      <c r="AJ2397" s="43"/>
      <c r="AK2397" s="43"/>
      <c r="AL2397" s="43"/>
      <c r="AM2397" s="43"/>
      <c r="AN2397" s="43"/>
      <c r="AO2397" s="43"/>
      <c r="AP2397" s="43"/>
      <c r="AQ2397" s="43"/>
      <c r="AR2397" s="43"/>
      <c r="AS2397" s="43"/>
      <c r="AT2397" s="43"/>
      <c r="AU2397" s="43"/>
      <c r="AV2397" s="43"/>
      <c r="AW2397" s="43"/>
      <c r="AX2397" s="43"/>
      <c r="AY2397" s="43"/>
      <c r="AZ2397" s="43"/>
      <c r="BA2397" s="43"/>
      <c r="BB2397" s="43"/>
      <c r="BC2397" s="43"/>
      <c r="BD2397" s="43"/>
      <c r="BE2397" s="43"/>
      <c r="BF2397" s="43"/>
      <c r="BG2397" s="43"/>
      <c r="BH2397" s="43"/>
      <c r="BI2397" s="43"/>
      <c r="BJ2397" s="43"/>
      <c r="BK2397" s="43"/>
      <c r="BL2397" s="43"/>
      <c r="BM2397" s="43"/>
      <c r="BN2397" s="43"/>
      <c r="BO2397" s="43"/>
      <c r="BP2397" s="43"/>
      <c r="BQ2397" s="43"/>
      <c r="BR2397" s="43"/>
      <c r="BS2397" s="43"/>
      <c r="BT2397" s="43"/>
      <c r="BU2397" s="43"/>
      <c r="BV2397" s="43"/>
      <c r="BW2397" s="43"/>
      <c r="BX2397" s="43"/>
      <c r="BY2397" s="43"/>
      <c r="BZ2397" s="43"/>
      <c r="CA2397" s="43"/>
      <c r="CB2397" s="43"/>
      <c r="CC2397" s="43"/>
      <c r="CD2397" s="43"/>
      <c r="CE2397" s="43"/>
      <c r="CF2397" s="43"/>
      <c r="CG2397" s="43"/>
    </row>
    <row r="2398" spans="10:85" x14ac:dyDescent="0.2"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43"/>
      <c r="AI2398" s="43"/>
      <c r="AJ2398" s="43"/>
      <c r="AK2398" s="43"/>
      <c r="AL2398" s="43"/>
      <c r="AM2398" s="43"/>
      <c r="AN2398" s="43"/>
      <c r="AO2398" s="43"/>
      <c r="AP2398" s="43"/>
      <c r="AQ2398" s="43"/>
      <c r="AR2398" s="43"/>
      <c r="AS2398" s="43"/>
      <c r="AT2398" s="43"/>
      <c r="AU2398" s="43"/>
      <c r="AV2398" s="43"/>
      <c r="AW2398" s="43"/>
      <c r="AX2398" s="43"/>
      <c r="AY2398" s="43"/>
      <c r="AZ2398" s="43"/>
      <c r="BA2398" s="43"/>
      <c r="BB2398" s="43"/>
      <c r="BC2398" s="43"/>
      <c r="BD2398" s="43"/>
      <c r="BE2398" s="43"/>
      <c r="BF2398" s="43"/>
      <c r="BG2398" s="43"/>
      <c r="BH2398" s="43"/>
      <c r="BI2398" s="43"/>
      <c r="BJ2398" s="43"/>
      <c r="BK2398" s="43"/>
      <c r="BL2398" s="43"/>
      <c r="BM2398" s="43"/>
      <c r="BN2398" s="43"/>
      <c r="BO2398" s="43"/>
      <c r="BP2398" s="43"/>
      <c r="BQ2398" s="43"/>
      <c r="BR2398" s="43"/>
      <c r="BS2398" s="43"/>
      <c r="BT2398" s="43"/>
      <c r="BU2398" s="43"/>
      <c r="BV2398" s="43"/>
      <c r="BW2398" s="43"/>
      <c r="BX2398" s="43"/>
      <c r="BY2398" s="43"/>
      <c r="BZ2398" s="43"/>
      <c r="CA2398" s="43"/>
      <c r="CB2398" s="43"/>
      <c r="CC2398" s="43"/>
      <c r="CD2398" s="43"/>
      <c r="CE2398" s="43"/>
      <c r="CF2398" s="43"/>
      <c r="CG2398" s="43"/>
    </row>
    <row r="2399" spans="10:85" x14ac:dyDescent="0.2"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43"/>
      <c r="AI2399" s="43"/>
      <c r="AJ2399" s="43"/>
      <c r="AK2399" s="43"/>
      <c r="AL2399" s="43"/>
      <c r="AM2399" s="43"/>
      <c r="AN2399" s="43"/>
      <c r="AO2399" s="43"/>
      <c r="AP2399" s="43"/>
      <c r="AQ2399" s="43"/>
      <c r="AR2399" s="43"/>
      <c r="AS2399" s="43"/>
      <c r="AT2399" s="43"/>
      <c r="AU2399" s="43"/>
      <c r="AV2399" s="43"/>
      <c r="AW2399" s="43"/>
      <c r="AX2399" s="43"/>
      <c r="AY2399" s="43"/>
      <c r="AZ2399" s="43"/>
      <c r="BA2399" s="43"/>
      <c r="BB2399" s="43"/>
      <c r="BC2399" s="43"/>
      <c r="BD2399" s="43"/>
      <c r="BE2399" s="43"/>
      <c r="BF2399" s="43"/>
      <c r="BG2399" s="43"/>
      <c r="BH2399" s="43"/>
      <c r="BI2399" s="43"/>
      <c r="BJ2399" s="43"/>
      <c r="BK2399" s="43"/>
      <c r="BL2399" s="43"/>
      <c r="BM2399" s="43"/>
      <c r="BN2399" s="43"/>
      <c r="BO2399" s="43"/>
      <c r="BP2399" s="43"/>
      <c r="BQ2399" s="43"/>
      <c r="BR2399" s="43"/>
      <c r="BS2399" s="43"/>
      <c r="BT2399" s="43"/>
      <c r="BU2399" s="43"/>
      <c r="BV2399" s="43"/>
      <c r="BW2399" s="43"/>
      <c r="BX2399" s="43"/>
      <c r="BY2399" s="43"/>
      <c r="BZ2399" s="43"/>
      <c r="CA2399" s="43"/>
      <c r="CB2399" s="43"/>
      <c r="CC2399" s="43"/>
      <c r="CD2399" s="43"/>
      <c r="CE2399" s="43"/>
      <c r="CF2399" s="43"/>
      <c r="CG2399" s="43"/>
    </row>
    <row r="2400" spans="10:85" x14ac:dyDescent="0.2"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43"/>
      <c r="AI2400" s="43"/>
      <c r="AJ2400" s="43"/>
      <c r="AK2400" s="43"/>
      <c r="AL2400" s="43"/>
      <c r="AM2400" s="43"/>
      <c r="AN2400" s="43"/>
      <c r="AO2400" s="43"/>
      <c r="AP2400" s="43"/>
      <c r="AQ2400" s="43"/>
      <c r="AR2400" s="43"/>
      <c r="AS2400" s="43"/>
      <c r="AT2400" s="43"/>
      <c r="AU2400" s="43"/>
      <c r="AV2400" s="43"/>
      <c r="AW2400" s="43"/>
      <c r="AX2400" s="43"/>
      <c r="AY2400" s="43"/>
      <c r="AZ2400" s="43"/>
      <c r="BA2400" s="43"/>
      <c r="BB2400" s="43"/>
      <c r="BC2400" s="43"/>
      <c r="BD2400" s="43"/>
      <c r="BE2400" s="43"/>
      <c r="BF2400" s="43"/>
      <c r="BG2400" s="43"/>
      <c r="BH2400" s="43"/>
      <c r="BI2400" s="43"/>
      <c r="BJ2400" s="43"/>
      <c r="BK2400" s="43"/>
      <c r="BL2400" s="43"/>
      <c r="BM2400" s="43"/>
      <c r="BN2400" s="43"/>
      <c r="BO2400" s="43"/>
      <c r="BP2400" s="43"/>
      <c r="BQ2400" s="43"/>
      <c r="BR2400" s="43"/>
      <c r="BS2400" s="43"/>
      <c r="BT2400" s="43"/>
      <c r="BU2400" s="43"/>
      <c r="BV2400" s="43"/>
      <c r="BW2400" s="43"/>
      <c r="BX2400" s="43"/>
      <c r="BY2400" s="43"/>
      <c r="BZ2400" s="43"/>
      <c r="CA2400" s="43"/>
      <c r="CB2400" s="43"/>
      <c r="CC2400" s="43"/>
      <c r="CD2400" s="43"/>
      <c r="CE2400" s="43"/>
      <c r="CF2400" s="43"/>
      <c r="CG2400" s="43"/>
    </row>
    <row r="2401" spans="10:85" x14ac:dyDescent="0.2"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43"/>
      <c r="AI2401" s="43"/>
      <c r="AJ2401" s="43"/>
      <c r="AK2401" s="43"/>
      <c r="AL2401" s="43"/>
      <c r="AM2401" s="43"/>
      <c r="AN2401" s="43"/>
      <c r="AO2401" s="43"/>
      <c r="AP2401" s="43"/>
      <c r="AQ2401" s="43"/>
      <c r="AR2401" s="43"/>
      <c r="AS2401" s="43"/>
      <c r="AT2401" s="43"/>
      <c r="AU2401" s="43"/>
      <c r="AV2401" s="43"/>
      <c r="AW2401" s="43"/>
      <c r="AX2401" s="43"/>
      <c r="AY2401" s="43"/>
      <c r="AZ2401" s="43"/>
      <c r="BA2401" s="43"/>
      <c r="BB2401" s="43"/>
      <c r="BC2401" s="43"/>
      <c r="BD2401" s="43"/>
      <c r="BE2401" s="43"/>
      <c r="BF2401" s="43"/>
      <c r="BG2401" s="43"/>
      <c r="BH2401" s="43"/>
      <c r="BI2401" s="43"/>
      <c r="BJ2401" s="43"/>
      <c r="BK2401" s="43"/>
      <c r="BL2401" s="43"/>
      <c r="BM2401" s="43"/>
      <c r="BN2401" s="43"/>
      <c r="BO2401" s="43"/>
      <c r="BP2401" s="43"/>
      <c r="BQ2401" s="43"/>
      <c r="BR2401" s="43"/>
      <c r="BS2401" s="43"/>
      <c r="BT2401" s="43"/>
      <c r="BU2401" s="43"/>
      <c r="BV2401" s="43"/>
      <c r="BW2401" s="43"/>
      <c r="BX2401" s="43"/>
      <c r="BY2401" s="43"/>
      <c r="BZ2401" s="43"/>
      <c r="CA2401" s="43"/>
      <c r="CB2401" s="43"/>
      <c r="CC2401" s="43"/>
      <c r="CD2401" s="43"/>
      <c r="CE2401" s="43"/>
      <c r="CF2401" s="43"/>
      <c r="CG2401" s="43"/>
    </row>
    <row r="2402" spans="10:85" x14ac:dyDescent="0.2"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43"/>
      <c r="AI2402" s="43"/>
      <c r="AJ2402" s="43"/>
      <c r="AK2402" s="43"/>
      <c r="AL2402" s="43"/>
      <c r="AM2402" s="43"/>
      <c r="AN2402" s="43"/>
      <c r="AO2402" s="43"/>
      <c r="AP2402" s="43"/>
      <c r="AQ2402" s="43"/>
      <c r="AR2402" s="43"/>
      <c r="AS2402" s="43"/>
      <c r="AT2402" s="43"/>
      <c r="AU2402" s="43"/>
      <c r="AV2402" s="43"/>
      <c r="AW2402" s="43"/>
      <c r="AX2402" s="43"/>
      <c r="AY2402" s="43"/>
      <c r="AZ2402" s="43"/>
      <c r="BA2402" s="43"/>
      <c r="BB2402" s="43"/>
      <c r="BC2402" s="43"/>
      <c r="BD2402" s="43"/>
      <c r="BE2402" s="43"/>
      <c r="BF2402" s="43"/>
      <c r="BG2402" s="43"/>
      <c r="BH2402" s="43"/>
      <c r="BI2402" s="43"/>
      <c r="BJ2402" s="43"/>
      <c r="BK2402" s="43"/>
      <c r="BL2402" s="43"/>
      <c r="BM2402" s="43"/>
      <c r="BN2402" s="43"/>
      <c r="BO2402" s="43"/>
      <c r="BP2402" s="43"/>
      <c r="BQ2402" s="43"/>
      <c r="BR2402" s="43"/>
      <c r="BS2402" s="43"/>
      <c r="BT2402" s="43"/>
      <c r="BU2402" s="43"/>
      <c r="BV2402" s="43"/>
      <c r="BW2402" s="43"/>
      <c r="BX2402" s="43"/>
      <c r="BY2402" s="43"/>
      <c r="BZ2402" s="43"/>
      <c r="CA2402" s="43"/>
      <c r="CB2402" s="43"/>
      <c r="CC2402" s="43"/>
      <c r="CD2402" s="43"/>
      <c r="CE2402" s="43"/>
      <c r="CF2402" s="43"/>
      <c r="CG2402" s="43"/>
    </row>
    <row r="2403" spans="10:85" x14ac:dyDescent="0.2"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43"/>
      <c r="AI2403" s="43"/>
      <c r="AJ2403" s="43"/>
      <c r="AK2403" s="43"/>
      <c r="AL2403" s="43"/>
      <c r="AM2403" s="43"/>
      <c r="AN2403" s="43"/>
      <c r="AO2403" s="43"/>
      <c r="AP2403" s="43"/>
      <c r="AQ2403" s="43"/>
      <c r="AR2403" s="43"/>
      <c r="AS2403" s="43"/>
      <c r="AT2403" s="43"/>
      <c r="AU2403" s="43"/>
      <c r="AV2403" s="43"/>
      <c r="AW2403" s="43"/>
      <c r="AX2403" s="43"/>
      <c r="AY2403" s="43"/>
      <c r="AZ2403" s="43"/>
      <c r="BA2403" s="43"/>
      <c r="BB2403" s="43"/>
      <c r="BC2403" s="43"/>
      <c r="BD2403" s="43"/>
      <c r="BE2403" s="43"/>
      <c r="BF2403" s="43"/>
      <c r="BG2403" s="43"/>
      <c r="BH2403" s="43"/>
      <c r="BI2403" s="43"/>
      <c r="BJ2403" s="43"/>
      <c r="BK2403" s="43"/>
      <c r="BL2403" s="43"/>
      <c r="BM2403" s="43"/>
      <c r="BN2403" s="43"/>
      <c r="BO2403" s="43"/>
      <c r="BP2403" s="43"/>
      <c r="BQ2403" s="43"/>
      <c r="BR2403" s="43"/>
      <c r="BS2403" s="43"/>
      <c r="BT2403" s="43"/>
      <c r="BU2403" s="43"/>
      <c r="BV2403" s="43"/>
      <c r="BW2403" s="43"/>
      <c r="BX2403" s="43"/>
      <c r="BY2403" s="43"/>
      <c r="BZ2403" s="43"/>
      <c r="CA2403" s="43"/>
      <c r="CB2403" s="43"/>
      <c r="CC2403" s="43"/>
      <c r="CD2403" s="43"/>
      <c r="CE2403" s="43"/>
      <c r="CF2403" s="43"/>
      <c r="CG2403" s="43"/>
    </row>
    <row r="2404" spans="10:85" x14ac:dyDescent="0.2"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43"/>
      <c r="AI2404" s="43"/>
      <c r="AJ2404" s="43"/>
      <c r="AK2404" s="43"/>
      <c r="AL2404" s="43"/>
      <c r="AM2404" s="43"/>
      <c r="AN2404" s="43"/>
      <c r="AO2404" s="43"/>
      <c r="AP2404" s="43"/>
      <c r="AQ2404" s="43"/>
      <c r="AR2404" s="43"/>
      <c r="AS2404" s="43"/>
      <c r="AT2404" s="43"/>
      <c r="AU2404" s="43"/>
      <c r="AV2404" s="43"/>
      <c r="AW2404" s="43"/>
      <c r="AX2404" s="43"/>
      <c r="AY2404" s="43"/>
      <c r="AZ2404" s="43"/>
      <c r="BA2404" s="43"/>
      <c r="BB2404" s="43"/>
      <c r="BC2404" s="43"/>
      <c r="BD2404" s="43"/>
      <c r="BE2404" s="43"/>
      <c r="BF2404" s="43"/>
      <c r="BG2404" s="43"/>
      <c r="BH2404" s="43"/>
      <c r="BI2404" s="43"/>
      <c r="BJ2404" s="43"/>
      <c r="BK2404" s="43"/>
      <c r="BL2404" s="43"/>
      <c r="BM2404" s="43"/>
      <c r="BN2404" s="43"/>
      <c r="BO2404" s="43"/>
      <c r="BP2404" s="43"/>
      <c r="BQ2404" s="43"/>
      <c r="BR2404" s="43"/>
      <c r="BS2404" s="43"/>
      <c r="BT2404" s="43"/>
      <c r="BU2404" s="43"/>
      <c r="BV2404" s="43"/>
      <c r="BW2404" s="43"/>
      <c r="BX2404" s="43"/>
      <c r="BY2404" s="43"/>
      <c r="BZ2404" s="43"/>
      <c r="CA2404" s="43"/>
      <c r="CB2404" s="43"/>
      <c r="CC2404" s="43"/>
      <c r="CD2404" s="43"/>
      <c r="CE2404" s="43"/>
      <c r="CF2404" s="43"/>
      <c r="CG2404" s="43"/>
    </row>
    <row r="2405" spans="10:85" x14ac:dyDescent="0.2"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43"/>
      <c r="AI2405" s="43"/>
      <c r="AJ2405" s="43"/>
      <c r="AK2405" s="43"/>
      <c r="AL2405" s="43"/>
      <c r="AM2405" s="43"/>
      <c r="AN2405" s="43"/>
      <c r="AO2405" s="43"/>
      <c r="AP2405" s="43"/>
      <c r="AQ2405" s="43"/>
      <c r="AR2405" s="43"/>
      <c r="AS2405" s="43"/>
      <c r="AT2405" s="43"/>
      <c r="AU2405" s="43"/>
      <c r="AV2405" s="43"/>
      <c r="AW2405" s="43"/>
      <c r="AX2405" s="43"/>
      <c r="AY2405" s="43"/>
      <c r="AZ2405" s="43"/>
      <c r="BA2405" s="43"/>
      <c r="BB2405" s="43"/>
      <c r="BC2405" s="43"/>
      <c r="BD2405" s="43"/>
      <c r="BE2405" s="43"/>
      <c r="BF2405" s="43"/>
      <c r="BG2405" s="43"/>
      <c r="BH2405" s="43"/>
      <c r="BI2405" s="43"/>
      <c r="BJ2405" s="43"/>
      <c r="BK2405" s="43"/>
      <c r="BL2405" s="43"/>
      <c r="BM2405" s="43"/>
      <c r="BN2405" s="43"/>
      <c r="BO2405" s="43"/>
      <c r="BP2405" s="43"/>
      <c r="BQ2405" s="43"/>
      <c r="BR2405" s="43"/>
      <c r="BS2405" s="43"/>
      <c r="BT2405" s="43"/>
      <c r="BU2405" s="43"/>
      <c r="BV2405" s="43"/>
      <c r="BW2405" s="43"/>
      <c r="BX2405" s="43"/>
      <c r="BY2405" s="43"/>
      <c r="BZ2405" s="43"/>
      <c r="CA2405" s="43"/>
      <c r="CB2405" s="43"/>
      <c r="CC2405" s="43"/>
      <c r="CD2405" s="43"/>
      <c r="CE2405" s="43"/>
      <c r="CF2405" s="43"/>
      <c r="CG2405" s="43"/>
    </row>
    <row r="2406" spans="10:85" x14ac:dyDescent="0.2"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43"/>
      <c r="AI2406" s="43"/>
      <c r="AJ2406" s="43"/>
      <c r="AK2406" s="43"/>
      <c r="AL2406" s="43"/>
      <c r="AM2406" s="43"/>
      <c r="AN2406" s="43"/>
      <c r="AO2406" s="43"/>
      <c r="AP2406" s="43"/>
      <c r="AQ2406" s="43"/>
      <c r="AR2406" s="43"/>
      <c r="AS2406" s="43"/>
      <c r="AT2406" s="43"/>
      <c r="AU2406" s="43"/>
      <c r="AV2406" s="43"/>
      <c r="AW2406" s="43"/>
      <c r="AX2406" s="43"/>
      <c r="AY2406" s="43"/>
      <c r="AZ2406" s="43"/>
      <c r="BA2406" s="43"/>
      <c r="BB2406" s="43"/>
      <c r="BC2406" s="43"/>
      <c r="BD2406" s="43"/>
      <c r="BE2406" s="43"/>
      <c r="BF2406" s="43"/>
      <c r="BG2406" s="43"/>
      <c r="BH2406" s="43"/>
      <c r="BI2406" s="43"/>
      <c r="BJ2406" s="43"/>
      <c r="BK2406" s="43"/>
      <c r="BL2406" s="43"/>
      <c r="BM2406" s="43"/>
      <c r="BN2406" s="43"/>
      <c r="BO2406" s="43"/>
      <c r="BP2406" s="43"/>
      <c r="BQ2406" s="43"/>
      <c r="BR2406" s="43"/>
      <c r="BS2406" s="43"/>
      <c r="BT2406" s="43"/>
      <c r="BU2406" s="43"/>
      <c r="BV2406" s="43"/>
      <c r="BW2406" s="43"/>
      <c r="BX2406" s="43"/>
      <c r="BY2406" s="43"/>
      <c r="BZ2406" s="43"/>
      <c r="CA2406" s="43"/>
      <c r="CB2406" s="43"/>
      <c r="CC2406" s="43"/>
      <c r="CD2406" s="43"/>
      <c r="CE2406" s="43"/>
      <c r="CF2406" s="43"/>
      <c r="CG2406" s="43"/>
    </row>
    <row r="2407" spans="10:85" x14ac:dyDescent="0.2"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43"/>
      <c r="AI2407" s="43"/>
      <c r="AJ2407" s="43"/>
      <c r="AK2407" s="43"/>
      <c r="AL2407" s="43"/>
      <c r="AM2407" s="43"/>
      <c r="AN2407" s="43"/>
      <c r="AO2407" s="43"/>
      <c r="AP2407" s="43"/>
      <c r="AQ2407" s="43"/>
      <c r="AR2407" s="43"/>
      <c r="AS2407" s="43"/>
      <c r="AT2407" s="43"/>
      <c r="AU2407" s="43"/>
      <c r="AV2407" s="43"/>
      <c r="AW2407" s="43"/>
      <c r="AX2407" s="43"/>
      <c r="AY2407" s="43"/>
      <c r="AZ2407" s="43"/>
      <c r="BA2407" s="43"/>
      <c r="BB2407" s="43"/>
      <c r="BC2407" s="43"/>
      <c r="BD2407" s="43"/>
      <c r="BE2407" s="43"/>
      <c r="BF2407" s="43"/>
      <c r="BG2407" s="43"/>
      <c r="BH2407" s="43"/>
      <c r="BI2407" s="43"/>
      <c r="BJ2407" s="43"/>
      <c r="BK2407" s="43"/>
      <c r="BL2407" s="43"/>
      <c r="BM2407" s="43"/>
      <c r="BN2407" s="43"/>
      <c r="BO2407" s="43"/>
      <c r="BP2407" s="43"/>
      <c r="BQ2407" s="43"/>
      <c r="BR2407" s="43"/>
      <c r="BS2407" s="43"/>
      <c r="BT2407" s="43"/>
      <c r="BU2407" s="43"/>
      <c r="BV2407" s="43"/>
      <c r="BW2407" s="43"/>
      <c r="BX2407" s="43"/>
      <c r="BY2407" s="43"/>
      <c r="BZ2407" s="43"/>
      <c r="CA2407" s="43"/>
      <c r="CB2407" s="43"/>
      <c r="CC2407" s="43"/>
      <c r="CD2407" s="43"/>
      <c r="CE2407" s="43"/>
      <c r="CF2407" s="43"/>
      <c r="CG2407" s="43"/>
    </row>
    <row r="2408" spans="10:85" x14ac:dyDescent="0.2"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43"/>
      <c r="AI2408" s="43"/>
      <c r="AJ2408" s="43"/>
      <c r="AK2408" s="43"/>
      <c r="AL2408" s="43"/>
      <c r="AM2408" s="43"/>
      <c r="AN2408" s="43"/>
      <c r="AO2408" s="43"/>
      <c r="AP2408" s="43"/>
      <c r="AQ2408" s="43"/>
      <c r="AR2408" s="43"/>
      <c r="AS2408" s="43"/>
      <c r="AT2408" s="43"/>
      <c r="AU2408" s="43"/>
      <c r="AV2408" s="43"/>
      <c r="AW2408" s="43"/>
      <c r="AX2408" s="43"/>
      <c r="AY2408" s="43"/>
      <c r="AZ2408" s="43"/>
      <c r="BA2408" s="43"/>
      <c r="BB2408" s="43"/>
      <c r="BC2408" s="43"/>
      <c r="BD2408" s="43"/>
      <c r="BE2408" s="43"/>
      <c r="BF2408" s="43"/>
      <c r="BG2408" s="43"/>
      <c r="BH2408" s="43"/>
      <c r="BI2408" s="43"/>
      <c r="BJ2408" s="43"/>
      <c r="BK2408" s="43"/>
      <c r="BL2408" s="43"/>
      <c r="BM2408" s="43"/>
      <c r="BN2408" s="43"/>
      <c r="BO2408" s="43"/>
      <c r="BP2408" s="43"/>
      <c r="BQ2408" s="43"/>
      <c r="BR2408" s="43"/>
      <c r="BS2408" s="43"/>
      <c r="BT2408" s="43"/>
      <c r="BU2408" s="43"/>
      <c r="BV2408" s="43"/>
      <c r="BW2408" s="43"/>
      <c r="BX2408" s="43"/>
      <c r="BY2408" s="43"/>
      <c r="BZ2408" s="43"/>
      <c r="CA2408" s="43"/>
      <c r="CB2408" s="43"/>
      <c r="CC2408" s="43"/>
      <c r="CD2408" s="43"/>
      <c r="CE2408" s="43"/>
      <c r="CF2408" s="43"/>
      <c r="CG2408" s="43"/>
    </row>
    <row r="2409" spans="10:85" x14ac:dyDescent="0.2"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43"/>
      <c r="AI2409" s="43"/>
      <c r="AJ2409" s="43"/>
      <c r="AK2409" s="43"/>
      <c r="AL2409" s="43"/>
      <c r="AM2409" s="43"/>
      <c r="AN2409" s="43"/>
      <c r="AO2409" s="43"/>
      <c r="AP2409" s="43"/>
      <c r="AQ2409" s="43"/>
      <c r="AR2409" s="43"/>
      <c r="AS2409" s="43"/>
      <c r="AT2409" s="43"/>
      <c r="AU2409" s="43"/>
      <c r="AV2409" s="43"/>
      <c r="AW2409" s="43"/>
      <c r="AX2409" s="43"/>
      <c r="AY2409" s="43"/>
      <c r="AZ2409" s="43"/>
      <c r="BA2409" s="43"/>
      <c r="BB2409" s="43"/>
      <c r="BC2409" s="43"/>
      <c r="BD2409" s="43"/>
      <c r="BE2409" s="43"/>
      <c r="BF2409" s="43"/>
      <c r="BG2409" s="43"/>
      <c r="BH2409" s="43"/>
      <c r="BI2409" s="43"/>
      <c r="BJ2409" s="43"/>
      <c r="BK2409" s="43"/>
      <c r="BL2409" s="43"/>
      <c r="BM2409" s="43"/>
      <c r="BN2409" s="43"/>
      <c r="BO2409" s="43"/>
      <c r="BP2409" s="43"/>
      <c r="BQ2409" s="43"/>
      <c r="BR2409" s="43"/>
      <c r="BS2409" s="43"/>
      <c r="BT2409" s="43"/>
      <c r="BU2409" s="43"/>
      <c r="BV2409" s="43"/>
      <c r="BW2409" s="43"/>
      <c r="BX2409" s="43"/>
      <c r="BY2409" s="43"/>
      <c r="BZ2409" s="43"/>
      <c r="CA2409" s="43"/>
      <c r="CB2409" s="43"/>
      <c r="CC2409" s="43"/>
      <c r="CD2409" s="43"/>
      <c r="CE2409" s="43"/>
      <c r="CF2409" s="43"/>
      <c r="CG2409" s="43"/>
    </row>
    <row r="2410" spans="10:85" x14ac:dyDescent="0.2"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43"/>
      <c r="AI2410" s="43"/>
      <c r="AJ2410" s="43"/>
      <c r="AK2410" s="43"/>
      <c r="AL2410" s="43"/>
      <c r="AM2410" s="43"/>
      <c r="AN2410" s="43"/>
      <c r="AO2410" s="43"/>
      <c r="AP2410" s="43"/>
      <c r="AQ2410" s="43"/>
      <c r="AR2410" s="43"/>
      <c r="AS2410" s="43"/>
      <c r="AT2410" s="43"/>
      <c r="AU2410" s="43"/>
      <c r="AV2410" s="43"/>
      <c r="AW2410" s="43"/>
      <c r="AX2410" s="43"/>
      <c r="AY2410" s="43"/>
      <c r="AZ2410" s="43"/>
      <c r="BA2410" s="43"/>
      <c r="BB2410" s="43"/>
      <c r="BC2410" s="43"/>
      <c r="BD2410" s="43"/>
      <c r="BE2410" s="43"/>
      <c r="BF2410" s="43"/>
      <c r="BG2410" s="43"/>
      <c r="BH2410" s="43"/>
      <c r="BI2410" s="43"/>
      <c r="BJ2410" s="43"/>
      <c r="BK2410" s="43"/>
      <c r="BL2410" s="43"/>
      <c r="BM2410" s="43"/>
      <c r="BN2410" s="43"/>
      <c r="BO2410" s="43"/>
      <c r="BP2410" s="43"/>
      <c r="BQ2410" s="43"/>
      <c r="BR2410" s="43"/>
      <c r="BS2410" s="43"/>
      <c r="BT2410" s="43"/>
      <c r="BU2410" s="43"/>
      <c r="BV2410" s="43"/>
      <c r="BW2410" s="43"/>
      <c r="BX2410" s="43"/>
      <c r="BY2410" s="43"/>
      <c r="BZ2410" s="43"/>
      <c r="CA2410" s="43"/>
      <c r="CB2410" s="43"/>
      <c r="CC2410" s="43"/>
      <c r="CD2410" s="43"/>
      <c r="CE2410" s="43"/>
      <c r="CF2410" s="43"/>
      <c r="CG2410" s="43"/>
    </row>
    <row r="2411" spans="10:85" x14ac:dyDescent="0.2"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43"/>
      <c r="AI2411" s="43"/>
      <c r="AJ2411" s="43"/>
      <c r="AK2411" s="43"/>
      <c r="AL2411" s="43"/>
      <c r="AM2411" s="43"/>
      <c r="AN2411" s="43"/>
      <c r="AO2411" s="43"/>
      <c r="AP2411" s="43"/>
      <c r="AQ2411" s="43"/>
      <c r="AR2411" s="43"/>
      <c r="AS2411" s="43"/>
      <c r="AT2411" s="43"/>
      <c r="AU2411" s="43"/>
      <c r="AV2411" s="43"/>
      <c r="AW2411" s="43"/>
      <c r="AX2411" s="43"/>
      <c r="AY2411" s="43"/>
      <c r="AZ2411" s="43"/>
      <c r="BA2411" s="43"/>
      <c r="BB2411" s="43"/>
      <c r="BC2411" s="43"/>
      <c r="BD2411" s="43"/>
      <c r="BE2411" s="43"/>
      <c r="BF2411" s="43"/>
      <c r="BG2411" s="43"/>
      <c r="BH2411" s="43"/>
      <c r="BI2411" s="43"/>
      <c r="BJ2411" s="43"/>
      <c r="BK2411" s="43"/>
      <c r="BL2411" s="43"/>
      <c r="BM2411" s="43"/>
      <c r="BN2411" s="43"/>
      <c r="BO2411" s="43"/>
      <c r="BP2411" s="43"/>
      <c r="BQ2411" s="43"/>
      <c r="BR2411" s="43"/>
      <c r="BS2411" s="43"/>
      <c r="BT2411" s="43"/>
      <c r="BU2411" s="43"/>
      <c r="BV2411" s="43"/>
      <c r="BW2411" s="43"/>
      <c r="BX2411" s="43"/>
      <c r="BY2411" s="43"/>
      <c r="BZ2411" s="43"/>
      <c r="CA2411" s="43"/>
      <c r="CB2411" s="43"/>
      <c r="CC2411" s="43"/>
      <c r="CD2411" s="43"/>
      <c r="CE2411" s="43"/>
      <c r="CF2411" s="43"/>
      <c r="CG2411" s="43"/>
    </row>
    <row r="2412" spans="10:85" x14ac:dyDescent="0.2"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43"/>
      <c r="AI2412" s="43"/>
      <c r="AJ2412" s="43"/>
      <c r="AK2412" s="43"/>
      <c r="AL2412" s="43"/>
      <c r="AM2412" s="43"/>
      <c r="AN2412" s="43"/>
      <c r="AO2412" s="43"/>
      <c r="AP2412" s="43"/>
      <c r="AQ2412" s="43"/>
      <c r="AR2412" s="43"/>
      <c r="AS2412" s="43"/>
      <c r="AT2412" s="43"/>
      <c r="AU2412" s="43"/>
      <c r="AV2412" s="43"/>
      <c r="AW2412" s="43"/>
      <c r="AX2412" s="43"/>
      <c r="AY2412" s="43"/>
      <c r="AZ2412" s="43"/>
      <c r="BA2412" s="43"/>
      <c r="BB2412" s="43"/>
      <c r="BC2412" s="43"/>
      <c r="BD2412" s="43"/>
      <c r="BE2412" s="43"/>
      <c r="BF2412" s="43"/>
      <c r="BG2412" s="43"/>
      <c r="BH2412" s="43"/>
      <c r="BI2412" s="43"/>
      <c r="BJ2412" s="43"/>
      <c r="BK2412" s="43"/>
      <c r="BL2412" s="43"/>
      <c r="BM2412" s="43"/>
      <c r="BN2412" s="43"/>
      <c r="BO2412" s="43"/>
      <c r="BP2412" s="43"/>
      <c r="BQ2412" s="43"/>
      <c r="BR2412" s="43"/>
      <c r="BS2412" s="43"/>
      <c r="BT2412" s="43"/>
      <c r="BU2412" s="43"/>
      <c r="BV2412" s="43"/>
      <c r="BW2412" s="43"/>
      <c r="BX2412" s="43"/>
      <c r="BY2412" s="43"/>
      <c r="BZ2412" s="43"/>
      <c r="CA2412" s="43"/>
      <c r="CB2412" s="43"/>
      <c r="CC2412" s="43"/>
      <c r="CD2412" s="43"/>
      <c r="CE2412" s="43"/>
      <c r="CF2412" s="43"/>
      <c r="CG2412" s="43"/>
    </row>
    <row r="2413" spans="10:85" x14ac:dyDescent="0.2"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43"/>
      <c r="AI2413" s="43"/>
      <c r="AJ2413" s="43"/>
      <c r="AK2413" s="43"/>
      <c r="AL2413" s="43"/>
      <c r="AM2413" s="43"/>
      <c r="AN2413" s="43"/>
      <c r="AO2413" s="43"/>
      <c r="AP2413" s="43"/>
      <c r="AQ2413" s="43"/>
      <c r="AR2413" s="43"/>
      <c r="AS2413" s="43"/>
      <c r="AT2413" s="43"/>
      <c r="AU2413" s="43"/>
      <c r="AV2413" s="43"/>
      <c r="AW2413" s="43"/>
      <c r="AX2413" s="43"/>
      <c r="AY2413" s="43"/>
      <c r="AZ2413" s="43"/>
      <c r="BA2413" s="43"/>
      <c r="BB2413" s="43"/>
      <c r="BC2413" s="43"/>
      <c r="BD2413" s="43"/>
      <c r="BE2413" s="43"/>
      <c r="BF2413" s="43"/>
      <c r="BG2413" s="43"/>
      <c r="BH2413" s="43"/>
      <c r="BI2413" s="43"/>
      <c r="BJ2413" s="43"/>
      <c r="BK2413" s="43"/>
      <c r="BL2413" s="43"/>
      <c r="BM2413" s="43"/>
      <c r="BN2413" s="43"/>
      <c r="BO2413" s="43"/>
      <c r="BP2413" s="43"/>
      <c r="BQ2413" s="43"/>
      <c r="BR2413" s="43"/>
      <c r="BS2413" s="43"/>
      <c r="BT2413" s="43"/>
      <c r="BU2413" s="43"/>
      <c r="BV2413" s="43"/>
      <c r="BW2413" s="43"/>
      <c r="BX2413" s="43"/>
      <c r="BY2413" s="43"/>
      <c r="BZ2413" s="43"/>
      <c r="CA2413" s="43"/>
      <c r="CB2413" s="43"/>
      <c r="CC2413" s="43"/>
      <c r="CD2413" s="43"/>
      <c r="CE2413" s="43"/>
      <c r="CF2413" s="43"/>
      <c r="CG2413" s="43"/>
    </row>
    <row r="2414" spans="10:85" x14ac:dyDescent="0.2"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43"/>
      <c r="AI2414" s="43"/>
      <c r="AJ2414" s="43"/>
      <c r="AK2414" s="43"/>
      <c r="AL2414" s="43"/>
      <c r="AM2414" s="43"/>
      <c r="AN2414" s="43"/>
      <c r="AO2414" s="43"/>
      <c r="AP2414" s="43"/>
      <c r="AQ2414" s="43"/>
      <c r="AR2414" s="43"/>
      <c r="AS2414" s="43"/>
      <c r="AT2414" s="43"/>
      <c r="AU2414" s="43"/>
      <c r="AV2414" s="43"/>
      <c r="AW2414" s="43"/>
      <c r="AX2414" s="43"/>
      <c r="AY2414" s="43"/>
      <c r="AZ2414" s="43"/>
      <c r="BA2414" s="43"/>
      <c r="BB2414" s="43"/>
      <c r="BC2414" s="43"/>
      <c r="BD2414" s="43"/>
      <c r="BE2414" s="43"/>
      <c r="BF2414" s="43"/>
      <c r="BG2414" s="43"/>
      <c r="BH2414" s="43"/>
      <c r="BI2414" s="43"/>
      <c r="BJ2414" s="43"/>
      <c r="BK2414" s="43"/>
      <c r="BL2414" s="43"/>
      <c r="BM2414" s="43"/>
      <c r="BN2414" s="43"/>
      <c r="BO2414" s="43"/>
      <c r="BP2414" s="43"/>
      <c r="BQ2414" s="43"/>
      <c r="BR2414" s="43"/>
      <c r="BS2414" s="43"/>
      <c r="BT2414" s="43"/>
      <c r="BU2414" s="43"/>
      <c r="BV2414" s="43"/>
      <c r="BW2414" s="43"/>
      <c r="BX2414" s="43"/>
      <c r="BY2414" s="43"/>
      <c r="BZ2414" s="43"/>
      <c r="CA2414" s="43"/>
      <c r="CB2414" s="43"/>
      <c r="CC2414" s="43"/>
      <c r="CD2414" s="43"/>
      <c r="CE2414" s="43"/>
      <c r="CF2414" s="43"/>
      <c r="CG2414" s="43"/>
    </row>
    <row r="2415" spans="10:85" x14ac:dyDescent="0.2"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43"/>
      <c r="AI2415" s="43"/>
      <c r="AJ2415" s="43"/>
      <c r="AK2415" s="43"/>
      <c r="AL2415" s="43"/>
      <c r="AM2415" s="43"/>
      <c r="AN2415" s="43"/>
      <c r="AO2415" s="43"/>
      <c r="AP2415" s="43"/>
      <c r="AQ2415" s="43"/>
      <c r="AR2415" s="43"/>
      <c r="AS2415" s="43"/>
      <c r="AT2415" s="43"/>
      <c r="AU2415" s="43"/>
      <c r="AV2415" s="43"/>
      <c r="AW2415" s="43"/>
      <c r="AX2415" s="43"/>
      <c r="AY2415" s="43"/>
      <c r="AZ2415" s="43"/>
      <c r="BA2415" s="43"/>
      <c r="BB2415" s="43"/>
      <c r="BC2415" s="43"/>
      <c r="BD2415" s="43"/>
      <c r="BE2415" s="43"/>
      <c r="BF2415" s="43"/>
      <c r="BG2415" s="43"/>
      <c r="BH2415" s="43"/>
      <c r="BI2415" s="43"/>
      <c r="BJ2415" s="43"/>
      <c r="BK2415" s="43"/>
      <c r="BL2415" s="43"/>
      <c r="BM2415" s="43"/>
      <c r="BN2415" s="43"/>
      <c r="BO2415" s="43"/>
      <c r="BP2415" s="43"/>
      <c r="BQ2415" s="43"/>
      <c r="BR2415" s="43"/>
      <c r="BS2415" s="43"/>
      <c r="BT2415" s="43"/>
      <c r="BU2415" s="43"/>
      <c r="BV2415" s="43"/>
      <c r="BW2415" s="43"/>
      <c r="BX2415" s="43"/>
      <c r="BY2415" s="43"/>
      <c r="BZ2415" s="43"/>
      <c r="CA2415" s="43"/>
      <c r="CB2415" s="43"/>
      <c r="CC2415" s="43"/>
      <c r="CD2415" s="43"/>
      <c r="CE2415" s="43"/>
      <c r="CF2415" s="43"/>
      <c r="CG2415" s="43"/>
    </row>
    <row r="2416" spans="10:85" x14ac:dyDescent="0.2"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43"/>
      <c r="AI2416" s="43"/>
      <c r="AJ2416" s="43"/>
      <c r="AK2416" s="43"/>
      <c r="AL2416" s="43"/>
      <c r="AM2416" s="43"/>
      <c r="AN2416" s="43"/>
      <c r="AO2416" s="43"/>
      <c r="AP2416" s="43"/>
      <c r="AQ2416" s="43"/>
      <c r="AR2416" s="43"/>
      <c r="AS2416" s="43"/>
      <c r="AT2416" s="43"/>
      <c r="AU2416" s="43"/>
      <c r="AV2416" s="43"/>
      <c r="AW2416" s="43"/>
      <c r="AX2416" s="43"/>
      <c r="AY2416" s="43"/>
      <c r="AZ2416" s="43"/>
      <c r="BA2416" s="43"/>
      <c r="BB2416" s="43"/>
      <c r="BC2416" s="43"/>
      <c r="BD2416" s="43"/>
      <c r="BE2416" s="43"/>
      <c r="BF2416" s="43"/>
      <c r="BG2416" s="43"/>
      <c r="BH2416" s="43"/>
      <c r="BI2416" s="43"/>
      <c r="BJ2416" s="43"/>
      <c r="BK2416" s="43"/>
      <c r="BL2416" s="43"/>
      <c r="BM2416" s="43"/>
      <c r="BN2416" s="43"/>
      <c r="BO2416" s="43"/>
      <c r="BP2416" s="43"/>
      <c r="BQ2416" s="43"/>
      <c r="BR2416" s="43"/>
      <c r="BS2416" s="43"/>
      <c r="BT2416" s="43"/>
      <c r="BU2416" s="43"/>
      <c r="BV2416" s="43"/>
      <c r="BW2416" s="43"/>
      <c r="BX2416" s="43"/>
      <c r="BY2416" s="43"/>
      <c r="BZ2416" s="43"/>
      <c r="CA2416" s="43"/>
      <c r="CB2416" s="43"/>
      <c r="CC2416" s="43"/>
      <c r="CD2416" s="43"/>
      <c r="CE2416" s="43"/>
      <c r="CF2416" s="43"/>
      <c r="CG2416" s="43"/>
    </row>
    <row r="2417" spans="10:85" x14ac:dyDescent="0.2"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43"/>
      <c r="AI2417" s="43"/>
      <c r="AJ2417" s="43"/>
      <c r="AK2417" s="43"/>
      <c r="AL2417" s="43"/>
      <c r="AM2417" s="43"/>
      <c r="AN2417" s="43"/>
      <c r="AO2417" s="43"/>
      <c r="AP2417" s="43"/>
      <c r="AQ2417" s="43"/>
      <c r="AR2417" s="43"/>
      <c r="AS2417" s="43"/>
      <c r="AT2417" s="43"/>
      <c r="AU2417" s="43"/>
      <c r="AV2417" s="43"/>
      <c r="AW2417" s="43"/>
      <c r="AX2417" s="43"/>
      <c r="AY2417" s="43"/>
      <c r="AZ2417" s="43"/>
      <c r="BA2417" s="43"/>
      <c r="BB2417" s="43"/>
      <c r="BC2417" s="43"/>
      <c r="BD2417" s="43"/>
      <c r="BE2417" s="43"/>
      <c r="BF2417" s="43"/>
      <c r="BG2417" s="43"/>
      <c r="BH2417" s="43"/>
      <c r="BI2417" s="43"/>
      <c r="BJ2417" s="43"/>
      <c r="BK2417" s="43"/>
      <c r="BL2417" s="43"/>
      <c r="BM2417" s="43"/>
      <c r="BN2417" s="43"/>
      <c r="BO2417" s="43"/>
      <c r="BP2417" s="43"/>
      <c r="BQ2417" s="43"/>
      <c r="BR2417" s="43"/>
      <c r="BS2417" s="43"/>
      <c r="BT2417" s="43"/>
      <c r="BU2417" s="43"/>
      <c r="BV2417" s="43"/>
      <c r="BW2417" s="43"/>
      <c r="BX2417" s="43"/>
      <c r="BY2417" s="43"/>
      <c r="BZ2417" s="43"/>
      <c r="CA2417" s="43"/>
      <c r="CB2417" s="43"/>
      <c r="CC2417" s="43"/>
      <c r="CD2417" s="43"/>
      <c r="CE2417" s="43"/>
      <c r="CF2417" s="43"/>
      <c r="CG2417" s="43"/>
    </row>
    <row r="2418" spans="10:85" x14ac:dyDescent="0.2"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43"/>
      <c r="AI2418" s="43"/>
      <c r="AJ2418" s="43"/>
      <c r="AK2418" s="43"/>
      <c r="AL2418" s="43"/>
      <c r="AM2418" s="43"/>
      <c r="AN2418" s="43"/>
      <c r="AO2418" s="43"/>
      <c r="AP2418" s="43"/>
      <c r="AQ2418" s="43"/>
      <c r="AR2418" s="43"/>
      <c r="AS2418" s="43"/>
      <c r="AT2418" s="43"/>
      <c r="AU2418" s="43"/>
      <c r="AV2418" s="43"/>
      <c r="AW2418" s="43"/>
      <c r="AX2418" s="43"/>
      <c r="AY2418" s="43"/>
      <c r="AZ2418" s="43"/>
      <c r="BA2418" s="43"/>
      <c r="BB2418" s="43"/>
      <c r="BC2418" s="43"/>
      <c r="BD2418" s="43"/>
      <c r="BE2418" s="43"/>
      <c r="BF2418" s="43"/>
      <c r="BG2418" s="43"/>
      <c r="BH2418" s="43"/>
      <c r="BI2418" s="43"/>
      <c r="BJ2418" s="43"/>
      <c r="BK2418" s="43"/>
      <c r="BL2418" s="43"/>
      <c r="BM2418" s="43"/>
      <c r="BN2418" s="43"/>
      <c r="BO2418" s="43"/>
      <c r="BP2418" s="43"/>
      <c r="BQ2418" s="43"/>
      <c r="BR2418" s="43"/>
      <c r="BS2418" s="43"/>
      <c r="BT2418" s="43"/>
      <c r="BU2418" s="43"/>
      <c r="BV2418" s="43"/>
      <c r="BW2418" s="43"/>
      <c r="BX2418" s="43"/>
      <c r="BY2418" s="43"/>
      <c r="BZ2418" s="43"/>
      <c r="CA2418" s="43"/>
      <c r="CB2418" s="43"/>
      <c r="CC2418" s="43"/>
      <c r="CD2418" s="43"/>
      <c r="CE2418" s="43"/>
      <c r="CF2418" s="43"/>
      <c r="CG2418" s="43"/>
    </row>
    <row r="2419" spans="10:85" x14ac:dyDescent="0.2"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43"/>
      <c r="AI2419" s="43"/>
      <c r="AJ2419" s="43"/>
      <c r="AK2419" s="43"/>
      <c r="AL2419" s="43"/>
      <c r="AM2419" s="43"/>
      <c r="AN2419" s="43"/>
      <c r="AO2419" s="43"/>
      <c r="AP2419" s="43"/>
      <c r="AQ2419" s="43"/>
      <c r="AR2419" s="43"/>
      <c r="AS2419" s="43"/>
      <c r="AT2419" s="43"/>
      <c r="AU2419" s="43"/>
      <c r="AV2419" s="43"/>
      <c r="AW2419" s="43"/>
      <c r="AX2419" s="43"/>
      <c r="AY2419" s="43"/>
      <c r="AZ2419" s="43"/>
      <c r="BA2419" s="43"/>
      <c r="BB2419" s="43"/>
      <c r="BC2419" s="43"/>
      <c r="BD2419" s="43"/>
      <c r="BE2419" s="43"/>
      <c r="BF2419" s="43"/>
      <c r="BG2419" s="43"/>
      <c r="BH2419" s="43"/>
      <c r="BI2419" s="43"/>
      <c r="BJ2419" s="43"/>
      <c r="BK2419" s="43"/>
      <c r="BL2419" s="43"/>
      <c r="BM2419" s="43"/>
      <c r="BN2419" s="43"/>
      <c r="BO2419" s="43"/>
      <c r="BP2419" s="43"/>
      <c r="BQ2419" s="43"/>
      <c r="BR2419" s="43"/>
      <c r="BS2419" s="43"/>
      <c r="BT2419" s="43"/>
      <c r="BU2419" s="43"/>
      <c r="BV2419" s="43"/>
      <c r="BW2419" s="43"/>
      <c r="BX2419" s="43"/>
      <c r="BY2419" s="43"/>
      <c r="BZ2419" s="43"/>
      <c r="CA2419" s="43"/>
      <c r="CB2419" s="43"/>
      <c r="CC2419" s="43"/>
      <c r="CD2419" s="43"/>
      <c r="CE2419" s="43"/>
      <c r="CF2419" s="43"/>
      <c r="CG2419" s="43"/>
    </row>
    <row r="2420" spans="10:85" x14ac:dyDescent="0.2"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43"/>
      <c r="AI2420" s="43"/>
      <c r="AJ2420" s="43"/>
      <c r="AK2420" s="43"/>
      <c r="AL2420" s="43"/>
      <c r="AM2420" s="43"/>
      <c r="AN2420" s="43"/>
      <c r="AO2420" s="43"/>
      <c r="AP2420" s="43"/>
      <c r="AQ2420" s="43"/>
      <c r="AR2420" s="43"/>
      <c r="AS2420" s="43"/>
      <c r="AT2420" s="43"/>
      <c r="AU2420" s="43"/>
      <c r="AV2420" s="43"/>
      <c r="AW2420" s="43"/>
      <c r="AX2420" s="43"/>
      <c r="AY2420" s="43"/>
      <c r="AZ2420" s="43"/>
      <c r="BA2420" s="43"/>
      <c r="BB2420" s="43"/>
      <c r="BC2420" s="43"/>
      <c r="BD2420" s="43"/>
      <c r="BE2420" s="43"/>
      <c r="BF2420" s="43"/>
      <c r="BG2420" s="43"/>
      <c r="BH2420" s="43"/>
      <c r="BI2420" s="43"/>
      <c r="BJ2420" s="43"/>
      <c r="BK2420" s="43"/>
      <c r="BL2420" s="43"/>
      <c r="BM2420" s="43"/>
      <c r="BN2420" s="43"/>
      <c r="BO2420" s="43"/>
      <c r="BP2420" s="43"/>
      <c r="BQ2420" s="43"/>
      <c r="BR2420" s="43"/>
      <c r="BS2420" s="43"/>
      <c r="BT2420" s="43"/>
      <c r="BU2420" s="43"/>
      <c r="BV2420" s="43"/>
      <c r="BW2420" s="43"/>
      <c r="BX2420" s="43"/>
      <c r="BY2420" s="43"/>
      <c r="BZ2420" s="43"/>
      <c r="CA2420" s="43"/>
      <c r="CB2420" s="43"/>
      <c r="CC2420" s="43"/>
      <c r="CD2420" s="43"/>
      <c r="CE2420" s="43"/>
      <c r="CF2420" s="43"/>
      <c r="CG2420" s="43"/>
    </row>
    <row r="2421" spans="10:85" x14ac:dyDescent="0.2"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43"/>
      <c r="AI2421" s="43"/>
      <c r="AJ2421" s="43"/>
      <c r="AK2421" s="43"/>
      <c r="AL2421" s="43"/>
      <c r="AM2421" s="43"/>
      <c r="AN2421" s="43"/>
      <c r="AO2421" s="43"/>
      <c r="AP2421" s="43"/>
      <c r="AQ2421" s="43"/>
      <c r="AR2421" s="43"/>
      <c r="AS2421" s="43"/>
      <c r="AT2421" s="43"/>
      <c r="AU2421" s="43"/>
      <c r="AV2421" s="43"/>
      <c r="AW2421" s="43"/>
      <c r="AX2421" s="43"/>
      <c r="AY2421" s="43"/>
      <c r="AZ2421" s="43"/>
      <c r="BA2421" s="43"/>
      <c r="BB2421" s="43"/>
      <c r="BC2421" s="43"/>
      <c r="BD2421" s="43"/>
      <c r="BE2421" s="43"/>
      <c r="BF2421" s="43"/>
      <c r="BG2421" s="43"/>
      <c r="BH2421" s="43"/>
      <c r="BI2421" s="43"/>
      <c r="BJ2421" s="43"/>
      <c r="BK2421" s="43"/>
      <c r="BL2421" s="43"/>
      <c r="BM2421" s="43"/>
      <c r="BN2421" s="43"/>
      <c r="BO2421" s="43"/>
      <c r="BP2421" s="43"/>
      <c r="BQ2421" s="43"/>
      <c r="BR2421" s="43"/>
      <c r="BS2421" s="43"/>
      <c r="BT2421" s="43"/>
      <c r="BU2421" s="43"/>
      <c r="BV2421" s="43"/>
      <c r="BW2421" s="43"/>
      <c r="BX2421" s="43"/>
      <c r="BY2421" s="43"/>
      <c r="BZ2421" s="43"/>
      <c r="CA2421" s="43"/>
      <c r="CB2421" s="43"/>
      <c r="CC2421" s="43"/>
      <c r="CD2421" s="43"/>
      <c r="CE2421" s="43"/>
      <c r="CF2421" s="43"/>
      <c r="CG2421" s="43"/>
    </row>
    <row r="2422" spans="10:85" x14ac:dyDescent="0.2"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43"/>
      <c r="AI2422" s="43"/>
      <c r="AJ2422" s="43"/>
      <c r="AK2422" s="43"/>
      <c r="AL2422" s="43"/>
      <c r="AM2422" s="43"/>
      <c r="AN2422" s="43"/>
      <c r="AO2422" s="43"/>
      <c r="AP2422" s="43"/>
      <c r="AQ2422" s="43"/>
      <c r="AR2422" s="43"/>
      <c r="AS2422" s="43"/>
      <c r="AT2422" s="43"/>
      <c r="AU2422" s="43"/>
      <c r="AV2422" s="43"/>
      <c r="AW2422" s="43"/>
      <c r="AX2422" s="43"/>
      <c r="AY2422" s="43"/>
      <c r="AZ2422" s="43"/>
      <c r="BA2422" s="43"/>
      <c r="BB2422" s="43"/>
      <c r="BC2422" s="43"/>
      <c r="BD2422" s="43"/>
      <c r="BE2422" s="43"/>
      <c r="BF2422" s="43"/>
      <c r="BG2422" s="43"/>
      <c r="BH2422" s="43"/>
      <c r="BI2422" s="43"/>
      <c r="BJ2422" s="43"/>
      <c r="BK2422" s="43"/>
      <c r="BL2422" s="43"/>
      <c r="BM2422" s="43"/>
      <c r="BN2422" s="43"/>
      <c r="BO2422" s="43"/>
      <c r="BP2422" s="43"/>
      <c r="BQ2422" s="43"/>
      <c r="BR2422" s="43"/>
      <c r="BS2422" s="43"/>
      <c r="BT2422" s="43"/>
      <c r="BU2422" s="43"/>
      <c r="BV2422" s="43"/>
      <c r="BW2422" s="43"/>
      <c r="BX2422" s="43"/>
      <c r="BY2422" s="43"/>
      <c r="BZ2422" s="43"/>
      <c r="CA2422" s="43"/>
      <c r="CB2422" s="43"/>
      <c r="CC2422" s="43"/>
      <c r="CD2422" s="43"/>
      <c r="CE2422" s="43"/>
      <c r="CF2422" s="43"/>
      <c r="CG2422" s="43"/>
    </row>
    <row r="2423" spans="10:85" x14ac:dyDescent="0.2"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43"/>
      <c r="AI2423" s="43"/>
      <c r="AJ2423" s="43"/>
      <c r="AK2423" s="43"/>
      <c r="AL2423" s="43"/>
      <c r="AM2423" s="43"/>
      <c r="AN2423" s="43"/>
      <c r="AO2423" s="43"/>
      <c r="AP2423" s="43"/>
      <c r="AQ2423" s="43"/>
      <c r="AR2423" s="43"/>
      <c r="AS2423" s="43"/>
      <c r="AT2423" s="43"/>
      <c r="AU2423" s="43"/>
      <c r="AV2423" s="43"/>
      <c r="AW2423" s="43"/>
      <c r="AX2423" s="43"/>
      <c r="AY2423" s="43"/>
      <c r="AZ2423" s="43"/>
      <c r="BA2423" s="43"/>
      <c r="BB2423" s="43"/>
      <c r="BC2423" s="43"/>
      <c r="BD2423" s="43"/>
      <c r="BE2423" s="43"/>
      <c r="BF2423" s="43"/>
      <c r="BG2423" s="43"/>
      <c r="BH2423" s="43"/>
      <c r="BI2423" s="43"/>
      <c r="BJ2423" s="43"/>
      <c r="BK2423" s="43"/>
      <c r="BL2423" s="43"/>
      <c r="BM2423" s="43"/>
      <c r="BN2423" s="43"/>
      <c r="BO2423" s="43"/>
      <c r="BP2423" s="43"/>
      <c r="BQ2423" s="43"/>
      <c r="BR2423" s="43"/>
      <c r="BS2423" s="43"/>
      <c r="BT2423" s="43"/>
      <c r="BU2423" s="43"/>
      <c r="BV2423" s="43"/>
      <c r="BW2423" s="43"/>
      <c r="BX2423" s="43"/>
      <c r="BY2423" s="43"/>
      <c r="BZ2423" s="43"/>
      <c r="CA2423" s="43"/>
      <c r="CB2423" s="43"/>
      <c r="CC2423" s="43"/>
      <c r="CD2423" s="43"/>
      <c r="CE2423" s="43"/>
      <c r="CF2423" s="43"/>
      <c r="CG2423" s="43"/>
    </row>
    <row r="2424" spans="10:85" x14ac:dyDescent="0.2"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43"/>
      <c r="AI2424" s="43"/>
      <c r="AJ2424" s="43"/>
      <c r="AK2424" s="43"/>
      <c r="AL2424" s="43"/>
      <c r="AM2424" s="43"/>
      <c r="AN2424" s="43"/>
      <c r="AO2424" s="43"/>
      <c r="AP2424" s="43"/>
      <c r="AQ2424" s="43"/>
      <c r="AR2424" s="43"/>
      <c r="AS2424" s="43"/>
      <c r="AT2424" s="43"/>
      <c r="AU2424" s="43"/>
      <c r="AV2424" s="43"/>
      <c r="AW2424" s="43"/>
      <c r="AX2424" s="43"/>
      <c r="AY2424" s="43"/>
      <c r="AZ2424" s="43"/>
      <c r="BA2424" s="43"/>
      <c r="BB2424" s="43"/>
      <c r="BC2424" s="43"/>
      <c r="BD2424" s="43"/>
      <c r="BE2424" s="43"/>
      <c r="BF2424" s="43"/>
      <c r="BG2424" s="43"/>
      <c r="BH2424" s="43"/>
      <c r="BI2424" s="43"/>
      <c r="BJ2424" s="43"/>
      <c r="BK2424" s="43"/>
      <c r="BL2424" s="43"/>
      <c r="BM2424" s="43"/>
      <c r="BN2424" s="43"/>
      <c r="BO2424" s="43"/>
      <c r="BP2424" s="43"/>
      <c r="BQ2424" s="43"/>
      <c r="BR2424" s="43"/>
      <c r="BS2424" s="43"/>
      <c r="BT2424" s="43"/>
      <c r="BU2424" s="43"/>
      <c r="BV2424" s="43"/>
      <c r="BW2424" s="43"/>
      <c r="BX2424" s="43"/>
      <c r="BY2424" s="43"/>
      <c r="BZ2424" s="43"/>
      <c r="CA2424" s="43"/>
      <c r="CB2424" s="43"/>
      <c r="CC2424" s="43"/>
      <c r="CD2424" s="43"/>
      <c r="CE2424" s="43"/>
      <c r="CF2424" s="43"/>
      <c r="CG2424" s="43"/>
    </row>
    <row r="2425" spans="10:85" x14ac:dyDescent="0.2"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43"/>
      <c r="AI2425" s="43"/>
      <c r="AJ2425" s="43"/>
      <c r="AK2425" s="43"/>
      <c r="AL2425" s="43"/>
      <c r="AM2425" s="43"/>
      <c r="AN2425" s="43"/>
      <c r="AO2425" s="43"/>
      <c r="AP2425" s="43"/>
      <c r="AQ2425" s="43"/>
      <c r="AR2425" s="43"/>
      <c r="AS2425" s="43"/>
      <c r="AT2425" s="43"/>
      <c r="AU2425" s="43"/>
      <c r="AV2425" s="43"/>
      <c r="AW2425" s="43"/>
      <c r="AX2425" s="43"/>
      <c r="AY2425" s="43"/>
      <c r="AZ2425" s="43"/>
      <c r="BA2425" s="43"/>
      <c r="BB2425" s="43"/>
      <c r="BC2425" s="43"/>
      <c r="BD2425" s="43"/>
      <c r="BE2425" s="43"/>
      <c r="BF2425" s="43"/>
      <c r="BG2425" s="43"/>
      <c r="BH2425" s="43"/>
      <c r="BI2425" s="43"/>
      <c r="BJ2425" s="43"/>
      <c r="BK2425" s="43"/>
      <c r="BL2425" s="43"/>
      <c r="BM2425" s="43"/>
      <c r="BN2425" s="43"/>
      <c r="BO2425" s="43"/>
      <c r="BP2425" s="43"/>
      <c r="BQ2425" s="43"/>
      <c r="BR2425" s="43"/>
      <c r="BS2425" s="43"/>
      <c r="BT2425" s="43"/>
      <c r="BU2425" s="43"/>
      <c r="BV2425" s="43"/>
      <c r="BW2425" s="43"/>
      <c r="BX2425" s="43"/>
      <c r="BY2425" s="43"/>
      <c r="BZ2425" s="43"/>
      <c r="CA2425" s="43"/>
      <c r="CB2425" s="43"/>
      <c r="CC2425" s="43"/>
      <c r="CD2425" s="43"/>
      <c r="CE2425" s="43"/>
      <c r="CF2425" s="43"/>
      <c r="CG2425" s="43"/>
    </row>
    <row r="2426" spans="10:85" x14ac:dyDescent="0.2"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43"/>
      <c r="AI2426" s="43"/>
      <c r="AJ2426" s="43"/>
      <c r="AK2426" s="43"/>
      <c r="AL2426" s="43"/>
      <c r="AM2426" s="43"/>
      <c r="AN2426" s="43"/>
      <c r="AO2426" s="43"/>
      <c r="AP2426" s="43"/>
      <c r="AQ2426" s="43"/>
      <c r="AR2426" s="43"/>
      <c r="AS2426" s="43"/>
      <c r="AT2426" s="43"/>
      <c r="AU2426" s="43"/>
      <c r="AV2426" s="43"/>
      <c r="AW2426" s="43"/>
      <c r="AX2426" s="43"/>
      <c r="AY2426" s="43"/>
      <c r="AZ2426" s="43"/>
      <c r="BA2426" s="43"/>
      <c r="BB2426" s="43"/>
      <c r="BC2426" s="43"/>
      <c r="BD2426" s="43"/>
      <c r="BE2426" s="43"/>
      <c r="BF2426" s="43"/>
      <c r="BG2426" s="43"/>
      <c r="BH2426" s="43"/>
      <c r="BI2426" s="43"/>
      <c r="BJ2426" s="43"/>
      <c r="BK2426" s="43"/>
      <c r="BL2426" s="43"/>
      <c r="BM2426" s="43"/>
      <c r="BN2426" s="43"/>
      <c r="BO2426" s="43"/>
      <c r="BP2426" s="43"/>
      <c r="BQ2426" s="43"/>
      <c r="BR2426" s="43"/>
      <c r="BS2426" s="43"/>
      <c r="BT2426" s="43"/>
      <c r="BU2426" s="43"/>
      <c r="BV2426" s="43"/>
      <c r="BW2426" s="43"/>
      <c r="BX2426" s="43"/>
      <c r="BY2426" s="43"/>
      <c r="BZ2426" s="43"/>
      <c r="CA2426" s="43"/>
      <c r="CB2426" s="43"/>
      <c r="CC2426" s="43"/>
      <c r="CD2426" s="43"/>
      <c r="CE2426" s="43"/>
      <c r="CF2426" s="43"/>
      <c r="CG2426" s="43"/>
    </row>
    <row r="2427" spans="10:85" x14ac:dyDescent="0.2"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43"/>
      <c r="AI2427" s="43"/>
      <c r="AJ2427" s="43"/>
      <c r="AK2427" s="43"/>
      <c r="AL2427" s="43"/>
      <c r="AM2427" s="43"/>
      <c r="AN2427" s="43"/>
      <c r="AO2427" s="43"/>
      <c r="AP2427" s="43"/>
      <c r="AQ2427" s="43"/>
      <c r="AR2427" s="43"/>
      <c r="AS2427" s="43"/>
      <c r="AT2427" s="43"/>
      <c r="AU2427" s="43"/>
      <c r="AV2427" s="43"/>
      <c r="AW2427" s="43"/>
      <c r="AX2427" s="43"/>
      <c r="AY2427" s="43"/>
      <c r="AZ2427" s="43"/>
      <c r="BA2427" s="43"/>
      <c r="BB2427" s="43"/>
      <c r="BC2427" s="43"/>
      <c r="BD2427" s="43"/>
      <c r="BE2427" s="43"/>
      <c r="BF2427" s="43"/>
      <c r="BG2427" s="43"/>
      <c r="BH2427" s="43"/>
      <c r="BI2427" s="43"/>
      <c r="BJ2427" s="43"/>
      <c r="BK2427" s="43"/>
      <c r="BL2427" s="43"/>
      <c r="BM2427" s="43"/>
      <c r="BN2427" s="43"/>
      <c r="BO2427" s="43"/>
      <c r="BP2427" s="43"/>
      <c r="BQ2427" s="43"/>
      <c r="BR2427" s="43"/>
      <c r="BS2427" s="43"/>
      <c r="BT2427" s="43"/>
      <c r="BU2427" s="43"/>
      <c r="BV2427" s="43"/>
      <c r="BW2427" s="43"/>
      <c r="BX2427" s="43"/>
      <c r="BY2427" s="43"/>
      <c r="BZ2427" s="43"/>
      <c r="CA2427" s="43"/>
      <c r="CB2427" s="43"/>
      <c r="CC2427" s="43"/>
      <c r="CD2427" s="43"/>
      <c r="CE2427" s="43"/>
      <c r="CF2427" s="43"/>
      <c r="CG2427" s="43"/>
    </row>
    <row r="2428" spans="10:85" x14ac:dyDescent="0.2"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43"/>
      <c r="AI2428" s="43"/>
      <c r="AJ2428" s="43"/>
      <c r="AK2428" s="43"/>
      <c r="AL2428" s="43"/>
      <c r="AM2428" s="43"/>
      <c r="AN2428" s="43"/>
      <c r="AO2428" s="43"/>
      <c r="AP2428" s="43"/>
      <c r="AQ2428" s="43"/>
      <c r="AR2428" s="43"/>
      <c r="AS2428" s="43"/>
      <c r="AT2428" s="43"/>
      <c r="AU2428" s="43"/>
      <c r="AV2428" s="43"/>
      <c r="AW2428" s="43"/>
      <c r="AX2428" s="43"/>
      <c r="AY2428" s="43"/>
      <c r="AZ2428" s="43"/>
      <c r="BA2428" s="43"/>
      <c r="BB2428" s="43"/>
      <c r="BC2428" s="43"/>
      <c r="BD2428" s="43"/>
      <c r="BE2428" s="43"/>
      <c r="BF2428" s="43"/>
      <c r="BG2428" s="43"/>
      <c r="BH2428" s="43"/>
      <c r="BI2428" s="43"/>
      <c r="BJ2428" s="43"/>
      <c r="BK2428" s="43"/>
      <c r="BL2428" s="43"/>
      <c r="BM2428" s="43"/>
      <c r="BN2428" s="43"/>
      <c r="BO2428" s="43"/>
      <c r="BP2428" s="43"/>
      <c r="BQ2428" s="43"/>
      <c r="BR2428" s="43"/>
      <c r="BS2428" s="43"/>
      <c r="BT2428" s="43"/>
      <c r="BU2428" s="43"/>
      <c r="BV2428" s="43"/>
      <c r="BW2428" s="43"/>
      <c r="BX2428" s="43"/>
      <c r="BY2428" s="43"/>
      <c r="BZ2428" s="43"/>
      <c r="CA2428" s="43"/>
      <c r="CB2428" s="43"/>
      <c r="CC2428" s="43"/>
      <c r="CD2428" s="43"/>
      <c r="CE2428" s="43"/>
      <c r="CF2428" s="43"/>
      <c r="CG2428" s="43"/>
    </row>
    <row r="2429" spans="10:85" x14ac:dyDescent="0.2"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43"/>
      <c r="AI2429" s="43"/>
      <c r="AJ2429" s="43"/>
      <c r="AK2429" s="43"/>
      <c r="AL2429" s="43"/>
      <c r="AM2429" s="43"/>
      <c r="AN2429" s="43"/>
      <c r="AO2429" s="43"/>
      <c r="AP2429" s="43"/>
      <c r="AQ2429" s="43"/>
      <c r="AR2429" s="43"/>
      <c r="AS2429" s="43"/>
      <c r="AT2429" s="43"/>
      <c r="AU2429" s="43"/>
      <c r="AV2429" s="43"/>
      <c r="AW2429" s="43"/>
      <c r="AX2429" s="43"/>
      <c r="AY2429" s="43"/>
      <c r="AZ2429" s="43"/>
      <c r="BA2429" s="43"/>
      <c r="BB2429" s="43"/>
      <c r="BC2429" s="43"/>
      <c r="BD2429" s="43"/>
      <c r="BE2429" s="43"/>
      <c r="BF2429" s="43"/>
      <c r="BG2429" s="43"/>
      <c r="BH2429" s="43"/>
      <c r="BI2429" s="43"/>
      <c r="BJ2429" s="43"/>
      <c r="BK2429" s="43"/>
      <c r="BL2429" s="43"/>
      <c r="BM2429" s="43"/>
      <c r="BN2429" s="43"/>
      <c r="BO2429" s="43"/>
      <c r="BP2429" s="43"/>
      <c r="BQ2429" s="43"/>
      <c r="BR2429" s="43"/>
      <c r="BS2429" s="43"/>
      <c r="BT2429" s="43"/>
      <c r="BU2429" s="43"/>
      <c r="BV2429" s="43"/>
      <c r="BW2429" s="43"/>
      <c r="BX2429" s="43"/>
      <c r="BY2429" s="43"/>
      <c r="BZ2429" s="43"/>
      <c r="CA2429" s="43"/>
      <c r="CB2429" s="43"/>
      <c r="CC2429" s="43"/>
      <c r="CD2429" s="43"/>
      <c r="CE2429" s="43"/>
      <c r="CF2429" s="43"/>
      <c r="CG2429" s="43"/>
    </row>
    <row r="2430" spans="10:85" x14ac:dyDescent="0.2"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43"/>
      <c r="AI2430" s="43"/>
      <c r="AJ2430" s="43"/>
      <c r="AK2430" s="43"/>
      <c r="AL2430" s="43"/>
      <c r="AM2430" s="43"/>
      <c r="AN2430" s="43"/>
      <c r="AO2430" s="43"/>
      <c r="AP2430" s="43"/>
      <c r="AQ2430" s="43"/>
      <c r="AR2430" s="43"/>
      <c r="AS2430" s="43"/>
      <c r="AT2430" s="43"/>
      <c r="AU2430" s="43"/>
      <c r="AV2430" s="43"/>
      <c r="AW2430" s="43"/>
      <c r="AX2430" s="43"/>
      <c r="AY2430" s="43"/>
      <c r="AZ2430" s="43"/>
      <c r="BA2430" s="43"/>
      <c r="BB2430" s="43"/>
      <c r="BC2430" s="43"/>
      <c r="BD2430" s="43"/>
      <c r="BE2430" s="43"/>
      <c r="BF2430" s="43"/>
      <c r="BG2430" s="43"/>
      <c r="BH2430" s="43"/>
      <c r="BI2430" s="43"/>
      <c r="BJ2430" s="43"/>
      <c r="BK2430" s="43"/>
      <c r="BL2430" s="43"/>
      <c r="BM2430" s="43"/>
      <c r="BN2430" s="43"/>
      <c r="BO2430" s="43"/>
      <c r="BP2430" s="43"/>
      <c r="BQ2430" s="43"/>
      <c r="BR2430" s="43"/>
      <c r="BS2430" s="43"/>
      <c r="BT2430" s="43"/>
      <c r="BU2430" s="43"/>
      <c r="BV2430" s="43"/>
      <c r="BW2430" s="43"/>
      <c r="BX2430" s="43"/>
      <c r="BY2430" s="43"/>
      <c r="BZ2430" s="43"/>
      <c r="CA2430" s="43"/>
      <c r="CB2430" s="43"/>
      <c r="CC2430" s="43"/>
      <c r="CD2430" s="43"/>
      <c r="CE2430" s="43"/>
      <c r="CF2430" s="43"/>
      <c r="CG2430" s="43"/>
    </row>
    <row r="2431" spans="10:85" x14ac:dyDescent="0.2"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43"/>
      <c r="AI2431" s="43"/>
      <c r="AJ2431" s="43"/>
      <c r="AK2431" s="43"/>
      <c r="AL2431" s="43"/>
      <c r="AM2431" s="43"/>
      <c r="AN2431" s="43"/>
      <c r="AO2431" s="43"/>
      <c r="AP2431" s="43"/>
      <c r="AQ2431" s="43"/>
      <c r="AR2431" s="43"/>
      <c r="AS2431" s="43"/>
      <c r="AT2431" s="43"/>
      <c r="AU2431" s="43"/>
      <c r="AV2431" s="43"/>
      <c r="AW2431" s="43"/>
      <c r="AX2431" s="43"/>
      <c r="AY2431" s="43"/>
      <c r="AZ2431" s="43"/>
      <c r="BA2431" s="43"/>
      <c r="BB2431" s="43"/>
      <c r="BC2431" s="43"/>
      <c r="BD2431" s="43"/>
      <c r="BE2431" s="43"/>
      <c r="BF2431" s="43"/>
      <c r="BG2431" s="43"/>
      <c r="BH2431" s="43"/>
      <c r="BI2431" s="43"/>
      <c r="BJ2431" s="43"/>
      <c r="BK2431" s="43"/>
      <c r="BL2431" s="43"/>
      <c r="BM2431" s="43"/>
      <c r="BN2431" s="43"/>
      <c r="BO2431" s="43"/>
      <c r="BP2431" s="43"/>
      <c r="BQ2431" s="43"/>
      <c r="BR2431" s="43"/>
      <c r="BS2431" s="43"/>
      <c r="BT2431" s="43"/>
      <c r="BU2431" s="43"/>
      <c r="BV2431" s="43"/>
      <c r="BW2431" s="43"/>
      <c r="BX2431" s="43"/>
      <c r="BY2431" s="43"/>
      <c r="BZ2431" s="43"/>
      <c r="CA2431" s="43"/>
      <c r="CB2431" s="43"/>
      <c r="CC2431" s="43"/>
      <c r="CD2431" s="43"/>
      <c r="CE2431" s="43"/>
      <c r="CF2431" s="43"/>
      <c r="CG2431" s="43"/>
    </row>
    <row r="2432" spans="10:85" x14ac:dyDescent="0.2"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43"/>
      <c r="AI2432" s="43"/>
      <c r="AJ2432" s="43"/>
      <c r="AK2432" s="43"/>
      <c r="AL2432" s="43"/>
      <c r="AM2432" s="43"/>
      <c r="AN2432" s="43"/>
      <c r="AO2432" s="43"/>
      <c r="AP2432" s="43"/>
      <c r="AQ2432" s="43"/>
      <c r="AR2432" s="43"/>
      <c r="AS2432" s="43"/>
      <c r="AT2432" s="43"/>
      <c r="AU2432" s="43"/>
      <c r="AV2432" s="43"/>
      <c r="AW2432" s="43"/>
      <c r="AX2432" s="43"/>
      <c r="AY2432" s="43"/>
      <c r="AZ2432" s="43"/>
      <c r="BA2432" s="43"/>
      <c r="BB2432" s="43"/>
      <c r="BC2432" s="43"/>
      <c r="BD2432" s="43"/>
      <c r="BE2432" s="43"/>
      <c r="BF2432" s="43"/>
      <c r="BG2432" s="43"/>
      <c r="BH2432" s="43"/>
      <c r="BI2432" s="43"/>
      <c r="BJ2432" s="43"/>
      <c r="BK2432" s="43"/>
      <c r="BL2432" s="43"/>
      <c r="BM2432" s="43"/>
      <c r="BN2432" s="43"/>
      <c r="BO2432" s="43"/>
      <c r="BP2432" s="43"/>
      <c r="BQ2432" s="43"/>
      <c r="BR2432" s="43"/>
      <c r="BS2432" s="43"/>
      <c r="BT2432" s="43"/>
      <c r="BU2432" s="43"/>
      <c r="BV2432" s="43"/>
      <c r="BW2432" s="43"/>
      <c r="BX2432" s="43"/>
      <c r="BY2432" s="43"/>
      <c r="BZ2432" s="43"/>
      <c r="CA2432" s="43"/>
      <c r="CB2432" s="43"/>
      <c r="CC2432" s="43"/>
      <c r="CD2432" s="43"/>
      <c r="CE2432" s="43"/>
      <c r="CF2432" s="43"/>
      <c r="CG2432" s="43"/>
    </row>
    <row r="2433" spans="10:85" x14ac:dyDescent="0.2"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43"/>
      <c r="AI2433" s="43"/>
      <c r="AJ2433" s="43"/>
      <c r="AK2433" s="43"/>
      <c r="AL2433" s="43"/>
      <c r="AM2433" s="43"/>
      <c r="AN2433" s="43"/>
      <c r="AO2433" s="43"/>
      <c r="AP2433" s="43"/>
      <c r="AQ2433" s="43"/>
      <c r="AR2433" s="43"/>
      <c r="AS2433" s="43"/>
      <c r="AT2433" s="43"/>
      <c r="AU2433" s="43"/>
      <c r="AV2433" s="43"/>
      <c r="AW2433" s="43"/>
      <c r="AX2433" s="43"/>
      <c r="AY2433" s="43"/>
      <c r="AZ2433" s="43"/>
      <c r="BA2433" s="43"/>
      <c r="BB2433" s="43"/>
      <c r="BC2433" s="43"/>
      <c r="BD2433" s="43"/>
      <c r="BE2433" s="43"/>
      <c r="BF2433" s="43"/>
      <c r="BG2433" s="43"/>
      <c r="BH2433" s="43"/>
      <c r="BI2433" s="43"/>
      <c r="BJ2433" s="43"/>
      <c r="BK2433" s="43"/>
      <c r="BL2433" s="43"/>
      <c r="BM2433" s="43"/>
      <c r="BN2433" s="43"/>
      <c r="BO2433" s="43"/>
      <c r="BP2433" s="43"/>
      <c r="BQ2433" s="43"/>
      <c r="BR2433" s="43"/>
      <c r="BS2433" s="43"/>
      <c r="BT2433" s="43"/>
      <c r="BU2433" s="43"/>
      <c r="BV2433" s="43"/>
      <c r="BW2433" s="43"/>
      <c r="BX2433" s="43"/>
      <c r="BY2433" s="43"/>
      <c r="BZ2433" s="43"/>
      <c r="CA2433" s="43"/>
      <c r="CB2433" s="43"/>
      <c r="CC2433" s="43"/>
      <c r="CD2433" s="43"/>
      <c r="CE2433" s="43"/>
      <c r="CF2433" s="43"/>
      <c r="CG2433" s="43"/>
    </row>
    <row r="2434" spans="10:85" x14ac:dyDescent="0.2"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43"/>
      <c r="AI2434" s="43"/>
      <c r="AJ2434" s="43"/>
      <c r="AK2434" s="43"/>
      <c r="AL2434" s="43"/>
      <c r="AM2434" s="43"/>
      <c r="AN2434" s="43"/>
      <c r="AO2434" s="43"/>
      <c r="AP2434" s="43"/>
      <c r="AQ2434" s="43"/>
      <c r="AR2434" s="43"/>
      <c r="AS2434" s="43"/>
      <c r="AT2434" s="43"/>
      <c r="AU2434" s="43"/>
      <c r="AV2434" s="43"/>
      <c r="AW2434" s="43"/>
      <c r="AX2434" s="43"/>
      <c r="AY2434" s="43"/>
      <c r="AZ2434" s="43"/>
      <c r="BA2434" s="43"/>
      <c r="BB2434" s="43"/>
      <c r="BC2434" s="43"/>
      <c r="BD2434" s="43"/>
      <c r="BE2434" s="43"/>
      <c r="BF2434" s="43"/>
      <c r="BG2434" s="43"/>
      <c r="BH2434" s="43"/>
      <c r="BI2434" s="43"/>
      <c r="BJ2434" s="43"/>
      <c r="BK2434" s="43"/>
      <c r="BL2434" s="43"/>
      <c r="BM2434" s="43"/>
      <c r="BN2434" s="43"/>
      <c r="BO2434" s="43"/>
      <c r="BP2434" s="43"/>
      <c r="BQ2434" s="43"/>
      <c r="BR2434" s="43"/>
      <c r="BS2434" s="43"/>
      <c r="BT2434" s="43"/>
      <c r="BU2434" s="43"/>
      <c r="BV2434" s="43"/>
      <c r="BW2434" s="43"/>
      <c r="BX2434" s="43"/>
      <c r="BY2434" s="43"/>
      <c r="BZ2434" s="43"/>
      <c r="CA2434" s="43"/>
      <c r="CB2434" s="43"/>
      <c r="CC2434" s="43"/>
      <c r="CD2434" s="43"/>
      <c r="CE2434" s="43"/>
      <c r="CF2434" s="43"/>
      <c r="CG2434" s="43"/>
    </row>
    <row r="2435" spans="10:85" x14ac:dyDescent="0.2"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43"/>
      <c r="AI2435" s="43"/>
      <c r="AJ2435" s="43"/>
      <c r="AK2435" s="43"/>
      <c r="AL2435" s="43"/>
      <c r="AM2435" s="43"/>
      <c r="AN2435" s="43"/>
      <c r="AO2435" s="43"/>
      <c r="AP2435" s="43"/>
      <c r="AQ2435" s="43"/>
      <c r="AR2435" s="43"/>
      <c r="AS2435" s="43"/>
      <c r="AT2435" s="43"/>
      <c r="AU2435" s="43"/>
      <c r="AV2435" s="43"/>
      <c r="AW2435" s="43"/>
      <c r="AX2435" s="43"/>
      <c r="AY2435" s="43"/>
      <c r="AZ2435" s="43"/>
      <c r="BA2435" s="43"/>
      <c r="BB2435" s="43"/>
      <c r="BC2435" s="43"/>
      <c r="BD2435" s="43"/>
      <c r="BE2435" s="43"/>
      <c r="BF2435" s="43"/>
      <c r="BG2435" s="43"/>
      <c r="BH2435" s="43"/>
      <c r="BI2435" s="43"/>
      <c r="BJ2435" s="43"/>
      <c r="BK2435" s="43"/>
      <c r="BL2435" s="43"/>
      <c r="BM2435" s="43"/>
      <c r="BN2435" s="43"/>
      <c r="BO2435" s="43"/>
      <c r="BP2435" s="43"/>
      <c r="BQ2435" s="43"/>
      <c r="BR2435" s="43"/>
      <c r="BS2435" s="43"/>
      <c r="BT2435" s="43"/>
      <c r="BU2435" s="43"/>
      <c r="BV2435" s="43"/>
      <c r="BW2435" s="43"/>
      <c r="BX2435" s="43"/>
      <c r="BY2435" s="43"/>
      <c r="BZ2435" s="43"/>
      <c r="CA2435" s="43"/>
      <c r="CB2435" s="43"/>
      <c r="CC2435" s="43"/>
      <c r="CD2435" s="43"/>
      <c r="CE2435" s="43"/>
      <c r="CF2435" s="43"/>
      <c r="CG2435" s="43"/>
    </row>
    <row r="2436" spans="10:85" x14ac:dyDescent="0.2"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43"/>
      <c r="AI2436" s="43"/>
      <c r="AJ2436" s="43"/>
      <c r="AK2436" s="43"/>
      <c r="AL2436" s="43"/>
      <c r="AM2436" s="43"/>
      <c r="AN2436" s="43"/>
      <c r="AO2436" s="43"/>
      <c r="AP2436" s="43"/>
      <c r="AQ2436" s="43"/>
      <c r="AR2436" s="43"/>
      <c r="AS2436" s="43"/>
      <c r="AT2436" s="43"/>
      <c r="AU2436" s="43"/>
      <c r="AV2436" s="43"/>
      <c r="AW2436" s="43"/>
      <c r="AX2436" s="43"/>
      <c r="AY2436" s="43"/>
      <c r="AZ2436" s="43"/>
      <c r="BA2436" s="43"/>
      <c r="BB2436" s="43"/>
      <c r="BC2436" s="43"/>
      <c r="BD2436" s="43"/>
      <c r="BE2436" s="43"/>
      <c r="BF2436" s="43"/>
      <c r="BG2436" s="43"/>
      <c r="BH2436" s="43"/>
      <c r="BI2436" s="43"/>
      <c r="BJ2436" s="43"/>
      <c r="BK2436" s="43"/>
      <c r="BL2436" s="43"/>
      <c r="BM2436" s="43"/>
      <c r="BN2436" s="43"/>
      <c r="BO2436" s="43"/>
      <c r="BP2436" s="43"/>
      <c r="BQ2436" s="43"/>
      <c r="BR2436" s="43"/>
      <c r="BS2436" s="43"/>
      <c r="BT2436" s="43"/>
      <c r="BU2436" s="43"/>
      <c r="BV2436" s="43"/>
      <c r="BW2436" s="43"/>
      <c r="BX2436" s="43"/>
      <c r="BY2436" s="43"/>
      <c r="BZ2436" s="43"/>
      <c r="CA2436" s="43"/>
      <c r="CB2436" s="43"/>
      <c r="CC2436" s="43"/>
      <c r="CD2436" s="43"/>
      <c r="CE2436" s="43"/>
      <c r="CF2436" s="43"/>
      <c r="CG2436" s="43"/>
    </row>
    <row r="2437" spans="10:85" x14ac:dyDescent="0.2"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43"/>
      <c r="AI2437" s="43"/>
      <c r="AJ2437" s="43"/>
      <c r="AK2437" s="43"/>
      <c r="AL2437" s="43"/>
      <c r="AM2437" s="43"/>
      <c r="AN2437" s="43"/>
      <c r="AO2437" s="43"/>
      <c r="AP2437" s="43"/>
      <c r="AQ2437" s="43"/>
      <c r="AR2437" s="43"/>
      <c r="AS2437" s="43"/>
      <c r="AT2437" s="43"/>
      <c r="AU2437" s="43"/>
      <c r="AV2437" s="43"/>
      <c r="AW2437" s="43"/>
      <c r="AX2437" s="43"/>
      <c r="AY2437" s="43"/>
      <c r="AZ2437" s="43"/>
      <c r="BA2437" s="43"/>
      <c r="BB2437" s="43"/>
      <c r="BC2437" s="43"/>
      <c r="BD2437" s="43"/>
      <c r="BE2437" s="43"/>
      <c r="BF2437" s="43"/>
      <c r="BG2437" s="43"/>
      <c r="BH2437" s="43"/>
      <c r="BI2437" s="43"/>
      <c r="BJ2437" s="43"/>
      <c r="BK2437" s="43"/>
      <c r="BL2437" s="43"/>
      <c r="BM2437" s="43"/>
      <c r="BN2437" s="43"/>
      <c r="BO2437" s="43"/>
      <c r="BP2437" s="43"/>
      <c r="BQ2437" s="43"/>
      <c r="BR2437" s="43"/>
      <c r="BS2437" s="43"/>
      <c r="BT2437" s="43"/>
      <c r="BU2437" s="43"/>
      <c r="BV2437" s="43"/>
      <c r="BW2437" s="43"/>
      <c r="BX2437" s="43"/>
      <c r="BY2437" s="43"/>
      <c r="BZ2437" s="43"/>
      <c r="CA2437" s="43"/>
      <c r="CB2437" s="43"/>
      <c r="CC2437" s="43"/>
      <c r="CD2437" s="43"/>
      <c r="CE2437" s="43"/>
      <c r="CF2437" s="43"/>
      <c r="CG2437" s="43"/>
    </row>
    <row r="2438" spans="10:85" x14ac:dyDescent="0.2"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43"/>
      <c r="AI2438" s="43"/>
      <c r="AJ2438" s="43"/>
      <c r="AK2438" s="43"/>
      <c r="AL2438" s="43"/>
      <c r="AM2438" s="43"/>
      <c r="AN2438" s="43"/>
      <c r="AO2438" s="43"/>
      <c r="AP2438" s="43"/>
      <c r="AQ2438" s="43"/>
      <c r="AR2438" s="43"/>
      <c r="AS2438" s="43"/>
      <c r="AT2438" s="43"/>
      <c r="AU2438" s="43"/>
      <c r="AV2438" s="43"/>
      <c r="AW2438" s="43"/>
      <c r="AX2438" s="43"/>
      <c r="AY2438" s="43"/>
      <c r="AZ2438" s="43"/>
      <c r="BA2438" s="43"/>
      <c r="BB2438" s="43"/>
      <c r="BC2438" s="43"/>
      <c r="BD2438" s="43"/>
      <c r="BE2438" s="43"/>
      <c r="BF2438" s="43"/>
      <c r="BG2438" s="43"/>
      <c r="BH2438" s="43"/>
      <c r="BI2438" s="43"/>
      <c r="BJ2438" s="43"/>
      <c r="BK2438" s="43"/>
      <c r="BL2438" s="43"/>
      <c r="BM2438" s="43"/>
      <c r="BN2438" s="43"/>
      <c r="BO2438" s="43"/>
      <c r="BP2438" s="43"/>
      <c r="BQ2438" s="43"/>
      <c r="BR2438" s="43"/>
      <c r="BS2438" s="43"/>
      <c r="BT2438" s="43"/>
      <c r="BU2438" s="43"/>
      <c r="BV2438" s="43"/>
      <c r="BW2438" s="43"/>
      <c r="BX2438" s="43"/>
      <c r="BY2438" s="43"/>
      <c r="BZ2438" s="43"/>
      <c r="CA2438" s="43"/>
      <c r="CB2438" s="43"/>
      <c r="CC2438" s="43"/>
      <c r="CD2438" s="43"/>
      <c r="CE2438" s="43"/>
      <c r="CF2438" s="43"/>
      <c r="CG2438" s="43"/>
    </row>
    <row r="2439" spans="10:85" x14ac:dyDescent="0.2"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43"/>
      <c r="AI2439" s="43"/>
      <c r="AJ2439" s="43"/>
      <c r="AK2439" s="43"/>
      <c r="AL2439" s="43"/>
      <c r="AM2439" s="43"/>
      <c r="AN2439" s="43"/>
      <c r="AO2439" s="43"/>
      <c r="AP2439" s="43"/>
      <c r="AQ2439" s="43"/>
      <c r="AR2439" s="43"/>
      <c r="AS2439" s="43"/>
      <c r="AT2439" s="43"/>
      <c r="AU2439" s="43"/>
      <c r="AV2439" s="43"/>
      <c r="AW2439" s="43"/>
      <c r="AX2439" s="43"/>
      <c r="AY2439" s="43"/>
      <c r="AZ2439" s="43"/>
      <c r="BA2439" s="43"/>
      <c r="BB2439" s="43"/>
      <c r="BC2439" s="43"/>
      <c r="BD2439" s="43"/>
      <c r="BE2439" s="43"/>
      <c r="BF2439" s="43"/>
      <c r="BG2439" s="43"/>
      <c r="BH2439" s="43"/>
      <c r="BI2439" s="43"/>
      <c r="BJ2439" s="43"/>
      <c r="BK2439" s="43"/>
      <c r="BL2439" s="43"/>
      <c r="BM2439" s="43"/>
      <c r="BN2439" s="43"/>
      <c r="BO2439" s="43"/>
      <c r="BP2439" s="43"/>
      <c r="BQ2439" s="43"/>
      <c r="BR2439" s="43"/>
      <c r="BS2439" s="43"/>
      <c r="BT2439" s="43"/>
      <c r="BU2439" s="43"/>
      <c r="BV2439" s="43"/>
      <c r="BW2439" s="43"/>
      <c r="BX2439" s="43"/>
      <c r="BY2439" s="43"/>
      <c r="BZ2439" s="43"/>
      <c r="CA2439" s="43"/>
      <c r="CB2439" s="43"/>
      <c r="CC2439" s="43"/>
      <c r="CD2439" s="43"/>
      <c r="CE2439" s="43"/>
      <c r="CF2439" s="43"/>
      <c r="CG2439" s="43"/>
    </row>
    <row r="2440" spans="10:85" x14ac:dyDescent="0.2"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43"/>
      <c r="AI2440" s="43"/>
      <c r="AJ2440" s="43"/>
      <c r="AK2440" s="43"/>
      <c r="AL2440" s="43"/>
      <c r="AM2440" s="43"/>
      <c r="AN2440" s="43"/>
      <c r="AO2440" s="43"/>
      <c r="AP2440" s="43"/>
      <c r="AQ2440" s="43"/>
      <c r="AR2440" s="43"/>
      <c r="AS2440" s="43"/>
      <c r="AT2440" s="43"/>
      <c r="AU2440" s="43"/>
      <c r="AV2440" s="43"/>
      <c r="AW2440" s="43"/>
      <c r="AX2440" s="43"/>
      <c r="AY2440" s="43"/>
      <c r="AZ2440" s="43"/>
      <c r="BA2440" s="43"/>
      <c r="BB2440" s="43"/>
      <c r="BC2440" s="43"/>
      <c r="BD2440" s="43"/>
      <c r="BE2440" s="43"/>
      <c r="BF2440" s="43"/>
      <c r="BG2440" s="43"/>
      <c r="BH2440" s="43"/>
      <c r="BI2440" s="43"/>
      <c r="BJ2440" s="43"/>
      <c r="BK2440" s="43"/>
      <c r="BL2440" s="43"/>
      <c r="BM2440" s="43"/>
      <c r="BN2440" s="43"/>
      <c r="BO2440" s="43"/>
      <c r="BP2440" s="43"/>
      <c r="BQ2440" s="43"/>
      <c r="BR2440" s="43"/>
      <c r="BS2440" s="43"/>
      <c r="BT2440" s="43"/>
      <c r="BU2440" s="43"/>
      <c r="BV2440" s="43"/>
      <c r="BW2440" s="43"/>
      <c r="BX2440" s="43"/>
      <c r="BY2440" s="43"/>
      <c r="BZ2440" s="43"/>
      <c r="CA2440" s="43"/>
      <c r="CB2440" s="43"/>
      <c r="CC2440" s="43"/>
      <c r="CD2440" s="43"/>
      <c r="CE2440" s="43"/>
      <c r="CF2440" s="43"/>
      <c r="CG2440" s="43"/>
    </row>
    <row r="2441" spans="10:85" x14ac:dyDescent="0.2"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43"/>
      <c r="AI2441" s="43"/>
      <c r="AJ2441" s="43"/>
      <c r="AK2441" s="43"/>
      <c r="AL2441" s="43"/>
      <c r="AM2441" s="43"/>
      <c r="AN2441" s="43"/>
      <c r="AO2441" s="43"/>
      <c r="AP2441" s="43"/>
      <c r="AQ2441" s="43"/>
      <c r="AR2441" s="43"/>
      <c r="AS2441" s="43"/>
      <c r="AT2441" s="43"/>
      <c r="AU2441" s="43"/>
      <c r="AV2441" s="43"/>
      <c r="AW2441" s="43"/>
      <c r="AX2441" s="43"/>
      <c r="AY2441" s="43"/>
      <c r="AZ2441" s="43"/>
      <c r="BA2441" s="43"/>
      <c r="BB2441" s="43"/>
      <c r="BC2441" s="43"/>
      <c r="BD2441" s="43"/>
      <c r="BE2441" s="43"/>
      <c r="BF2441" s="43"/>
      <c r="BG2441" s="43"/>
      <c r="BH2441" s="43"/>
      <c r="BI2441" s="43"/>
      <c r="BJ2441" s="43"/>
      <c r="BK2441" s="43"/>
      <c r="BL2441" s="43"/>
      <c r="BM2441" s="43"/>
      <c r="BN2441" s="43"/>
      <c r="BO2441" s="43"/>
      <c r="BP2441" s="43"/>
      <c r="BQ2441" s="43"/>
      <c r="BR2441" s="43"/>
      <c r="BS2441" s="43"/>
      <c r="BT2441" s="43"/>
      <c r="BU2441" s="43"/>
      <c r="BV2441" s="43"/>
      <c r="BW2441" s="43"/>
      <c r="BX2441" s="43"/>
      <c r="BY2441" s="43"/>
      <c r="BZ2441" s="43"/>
      <c r="CA2441" s="43"/>
      <c r="CB2441" s="43"/>
      <c r="CC2441" s="43"/>
      <c r="CD2441" s="43"/>
      <c r="CE2441" s="43"/>
      <c r="CF2441" s="43"/>
      <c r="CG2441" s="43"/>
    </row>
    <row r="2442" spans="10:85" x14ac:dyDescent="0.2"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43"/>
      <c r="AI2442" s="43"/>
      <c r="AJ2442" s="43"/>
      <c r="AK2442" s="43"/>
      <c r="AL2442" s="43"/>
      <c r="AM2442" s="43"/>
      <c r="AN2442" s="43"/>
      <c r="AO2442" s="43"/>
      <c r="AP2442" s="43"/>
      <c r="AQ2442" s="43"/>
      <c r="AR2442" s="43"/>
      <c r="AS2442" s="43"/>
      <c r="AT2442" s="43"/>
      <c r="AU2442" s="43"/>
      <c r="AV2442" s="43"/>
      <c r="AW2442" s="43"/>
      <c r="AX2442" s="43"/>
      <c r="AY2442" s="43"/>
      <c r="AZ2442" s="43"/>
      <c r="BA2442" s="43"/>
      <c r="BB2442" s="43"/>
      <c r="BC2442" s="43"/>
      <c r="BD2442" s="43"/>
      <c r="BE2442" s="43"/>
      <c r="BF2442" s="43"/>
      <c r="BG2442" s="43"/>
      <c r="BH2442" s="43"/>
      <c r="BI2442" s="43"/>
      <c r="BJ2442" s="43"/>
      <c r="BK2442" s="43"/>
      <c r="BL2442" s="43"/>
      <c r="BM2442" s="43"/>
      <c r="BN2442" s="43"/>
      <c r="BO2442" s="43"/>
      <c r="BP2442" s="43"/>
      <c r="BQ2442" s="43"/>
      <c r="BR2442" s="43"/>
      <c r="BS2442" s="43"/>
      <c r="BT2442" s="43"/>
      <c r="BU2442" s="43"/>
      <c r="BV2442" s="43"/>
      <c r="BW2442" s="43"/>
      <c r="BX2442" s="43"/>
      <c r="BY2442" s="43"/>
      <c r="BZ2442" s="43"/>
      <c r="CA2442" s="43"/>
      <c r="CB2442" s="43"/>
      <c r="CC2442" s="43"/>
      <c r="CD2442" s="43"/>
      <c r="CE2442" s="43"/>
      <c r="CF2442" s="43"/>
      <c r="CG2442" s="43"/>
    </row>
    <row r="2443" spans="10:85" x14ac:dyDescent="0.2"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43"/>
      <c r="AI2443" s="43"/>
      <c r="AJ2443" s="43"/>
      <c r="AK2443" s="43"/>
      <c r="AL2443" s="43"/>
      <c r="AM2443" s="43"/>
      <c r="AN2443" s="43"/>
      <c r="AO2443" s="43"/>
      <c r="AP2443" s="43"/>
      <c r="AQ2443" s="43"/>
      <c r="AR2443" s="43"/>
      <c r="AS2443" s="43"/>
      <c r="AT2443" s="43"/>
      <c r="AU2443" s="43"/>
      <c r="AV2443" s="43"/>
      <c r="AW2443" s="43"/>
      <c r="AX2443" s="43"/>
      <c r="AY2443" s="43"/>
      <c r="AZ2443" s="43"/>
      <c r="BA2443" s="43"/>
      <c r="BB2443" s="43"/>
      <c r="BC2443" s="43"/>
      <c r="BD2443" s="43"/>
      <c r="BE2443" s="43"/>
      <c r="BF2443" s="43"/>
      <c r="BG2443" s="43"/>
      <c r="BH2443" s="43"/>
      <c r="BI2443" s="43"/>
      <c r="BJ2443" s="43"/>
      <c r="BK2443" s="43"/>
      <c r="BL2443" s="43"/>
      <c r="BM2443" s="43"/>
      <c r="BN2443" s="43"/>
      <c r="BO2443" s="43"/>
      <c r="BP2443" s="43"/>
      <c r="BQ2443" s="43"/>
      <c r="BR2443" s="43"/>
      <c r="BS2443" s="43"/>
      <c r="BT2443" s="43"/>
      <c r="BU2443" s="43"/>
      <c r="BV2443" s="43"/>
      <c r="BW2443" s="43"/>
      <c r="BX2443" s="43"/>
      <c r="BY2443" s="43"/>
      <c r="BZ2443" s="43"/>
      <c r="CA2443" s="43"/>
      <c r="CB2443" s="43"/>
      <c r="CC2443" s="43"/>
      <c r="CD2443" s="43"/>
      <c r="CE2443" s="43"/>
      <c r="CF2443" s="43"/>
      <c r="CG2443" s="43"/>
    </row>
    <row r="2444" spans="10:85" x14ac:dyDescent="0.2"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43"/>
      <c r="AI2444" s="43"/>
      <c r="AJ2444" s="43"/>
      <c r="AK2444" s="43"/>
      <c r="AL2444" s="43"/>
      <c r="AM2444" s="43"/>
      <c r="AN2444" s="43"/>
      <c r="AO2444" s="43"/>
      <c r="AP2444" s="43"/>
      <c r="AQ2444" s="43"/>
      <c r="AR2444" s="43"/>
      <c r="AS2444" s="43"/>
      <c r="AT2444" s="43"/>
      <c r="AU2444" s="43"/>
      <c r="AV2444" s="43"/>
      <c r="AW2444" s="43"/>
      <c r="AX2444" s="43"/>
      <c r="AY2444" s="43"/>
      <c r="AZ2444" s="43"/>
      <c r="BA2444" s="43"/>
      <c r="BB2444" s="43"/>
      <c r="BC2444" s="43"/>
      <c r="BD2444" s="43"/>
      <c r="BE2444" s="43"/>
      <c r="BF2444" s="43"/>
      <c r="BG2444" s="43"/>
      <c r="BH2444" s="43"/>
      <c r="BI2444" s="43"/>
      <c r="BJ2444" s="43"/>
      <c r="BK2444" s="43"/>
      <c r="BL2444" s="43"/>
      <c r="BM2444" s="43"/>
      <c r="BN2444" s="43"/>
      <c r="BO2444" s="43"/>
      <c r="BP2444" s="43"/>
      <c r="BQ2444" s="43"/>
      <c r="BR2444" s="43"/>
      <c r="BS2444" s="43"/>
      <c r="BT2444" s="43"/>
      <c r="BU2444" s="43"/>
      <c r="BV2444" s="43"/>
      <c r="BW2444" s="43"/>
      <c r="BX2444" s="43"/>
      <c r="BY2444" s="43"/>
      <c r="BZ2444" s="43"/>
      <c r="CA2444" s="43"/>
      <c r="CB2444" s="43"/>
      <c r="CC2444" s="43"/>
      <c r="CD2444" s="43"/>
      <c r="CE2444" s="43"/>
      <c r="CF2444" s="43"/>
      <c r="CG2444" s="43"/>
    </row>
    <row r="2445" spans="10:85" x14ac:dyDescent="0.2"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Y2445" s="43"/>
      <c r="AZ2445" s="43"/>
      <c r="BA2445" s="43"/>
      <c r="BB2445" s="43"/>
      <c r="BC2445" s="43"/>
      <c r="BD2445" s="43"/>
      <c r="BE2445" s="43"/>
      <c r="BF2445" s="43"/>
      <c r="BG2445" s="43"/>
      <c r="BH2445" s="43"/>
      <c r="BI2445" s="43"/>
      <c r="BJ2445" s="43"/>
      <c r="BK2445" s="43"/>
      <c r="BL2445" s="43"/>
      <c r="BM2445" s="43"/>
      <c r="BN2445" s="43"/>
      <c r="BO2445" s="43"/>
      <c r="BP2445" s="43"/>
      <c r="BQ2445" s="43"/>
      <c r="BR2445" s="43"/>
      <c r="BS2445" s="43"/>
      <c r="BT2445" s="43"/>
      <c r="BU2445" s="43"/>
      <c r="BV2445" s="43"/>
      <c r="BW2445" s="43"/>
      <c r="BX2445" s="43"/>
      <c r="BY2445" s="43"/>
      <c r="BZ2445" s="43"/>
      <c r="CA2445" s="43"/>
      <c r="CB2445" s="43"/>
      <c r="CC2445" s="43"/>
      <c r="CD2445" s="43"/>
      <c r="CE2445" s="43"/>
      <c r="CF2445" s="43"/>
      <c r="CG2445" s="43"/>
    </row>
    <row r="2446" spans="10:85" x14ac:dyDescent="0.2"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43"/>
      <c r="AI2446" s="43"/>
      <c r="AJ2446" s="43"/>
      <c r="AK2446" s="43"/>
      <c r="AL2446" s="43"/>
      <c r="AM2446" s="43"/>
      <c r="AN2446" s="43"/>
      <c r="AO2446" s="43"/>
      <c r="AP2446" s="43"/>
      <c r="AQ2446" s="43"/>
      <c r="AR2446" s="43"/>
      <c r="AS2446" s="43"/>
      <c r="AT2446" s="43"/>
      <c r="AU2446" s="43"/>
      <c r="AV2446" s="43"/>
      <c r="AW2446" s="43"/>
      <c r="AX2446" s="43"/>
      <c r="AY2446" s="43"/>
      <c r="AZ2446" s="43"/>
      <c r="BA2446" s="43"/>
      <c r="BB2446" s="43"/>
      <c r="BC2446" s="43"/>
      <c r="BD2446" s="43"/>
      <c r="BE2446" s="43"/>
      <c r="BF2446" s="43"/>
      <c r="BG2446" s="43"/>
      <c r="BH2446" s="43"/>
      <c r="BI2446" s="43"/>
      <c r="BJ2446" s="43"/>
      <c r="BK2446" s="43"/>
      <c r="BL2446" s="43"/>
      <c r="BM2446" s="43"/>
      <c r="BN2446" s="43"/>
      <c r="BO2446" s="43"/>
      <c r="BP2446" s="43"/>
      <c r="BQ2446" s="43"/>
      <c r="BR2446" s="43"/>
      <c r="BS2446" s="43"/>
      <c r="BT2446" s="43"/>
      <c r="BU2446" s="43"/>
      <c r="BV2446" s="43"/>
      <c r="BW2446" s="43"/>
      <c r="BX2446" s="43"/>
      <c r="BY2446" s="43"/>
      <c r="BZ2446" s="43"/>
      <c r="CA2446" s="43"/>
      <c r="CB2446" s="43"/>
      <c r="CC2446" s="43"/>
      <c r="CD2446" s="43"/>
      <c r="CE2446" s="43"/>
      <c r="CF2446" s="43"/>
      <c r="CG2446" s="43"/>
    </row>
    <row r="2447" spans="10:85" x14ac:dyDescent="0.2"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43"/>
      <c r="AI2447" s="43"/>
      <c r="AJ2447" s="43"/>
      <c r="AK2447" s="43"/>
      <c r="AL2447" s="43"/>
      <c r="AM2447" s="43"/>
      <c r="AN2447" s="43"/>
      <c r="AO2447" s="43"/>
      <c r="AP2447" s="43"/>
      <c r="AQ2447" s="43"/>
      <c r="AR2447" s="43"/>
      <c r="AS2447" s="43"/>
      <c r="AT2447" s="43"/>
      <c r="AU2447" s="43"/>
      <c r="AV2447" s="43"/>
      <c r="AW2447" s="43"/>
      <c r="AX2447" s="43"/>
      <c r="AY2447" s="43"/>
      <c r="AZ2447" s="43"/>
      <c r="BA2447" s="43"/>
      <c r="BB2447" s="43"/>
      <c r="BC2447" s="43"/>
      <c r="BD2447" s="43"/>
      <c r="BE2447" s="43"/>
      <c r="BF2447" s="43"/>
      <c r="BG2447" s="43"/>
      <c r="BH2447" s="43"/>
      <c r="BI2447" s="43"/>
      <c r="BJ2447" s="43"/>
      <c r="BK2447" s="43"/>
      <c r="BL2447" s="43"/>
      <c r="BM2447" s="43"/>
      <c r="BN2447" s="43"/>
      <c r="BO2447" s="43"/>
      <c r="BP2447" s="43"/>
      <c r="BQ2447" s="43"/>
      <c r="BR2447" s="43"/>
      <c r="BS2447" s="43"/>
      <c r="BT2447" s="43"/>
      <c r="BU2447" s="43"/>
      <c r="BV2447" s="43"/>
      <c r="BW2447" s="43"/>
      <c r="BX2447" s="43"/>
      <c r="BY2447" s="43"/>
      <c r="BZ2447" s="43"/>
      <c r="CA2447" s="43"/>
      <c r="CB2447" s="43"/>
      <c r="CC2447" s="43"/>
      <c r="CD2447" s="43"/>
      <c r="CE2447" s="43"/>
      <c r="CF2447" s="43"/>
      <c r="CG2447" s="43"/>
    </row>
    <row r="2448" spans="10:85" x14ac:dyDescent="0.2"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43"/>
      <c r="AI2448" s="43"/>
      <c r="AJ2448" s="43"/>
      <c r="AK2448" s="43"/>
      <c r="AL2448" s="43"/>
      <c r="AM2448" s="43"/>
      <c r="AN2448" s="43"/>
      <c r="AO2448" s="43"/>
      <c r="AP2448" s="43"/>
      <c r="AQ2448" s="43"/>
      <c r="AR2448" s="43"/>
      <c r="AS2448" s="43"/>
      <c r="AT2448" s="43"/>
      <c r="AU2448" s="43"/>
      <c r="AV2448" s="43"/>
      <c r="AW2448" s="43"/>
      <c r="AX2448" s="43"/>
      <c r="AY2448" s="43"/>
      <c r="AZ2448" s="43"/>
      <c r="BA2448" s="43"/>
      <c r="BB2448" s="43"/>
      <c r="BC2448" s="43"/>
      <c r="BD2448" s="43"/>
      <c r="BE2448" s="43"/>
      <c r="BF2448" s="43"/>
      <c r="BG2448" s="43"/>
      <c r="BH2448" s="43"/>
      <c r="BI2448" s="43"/>
      <c r="BJ2448" s="43"/>
      <c r="BK2448" s="43"/>
      <c r="BL2448" s="43"/>
      <c r="BM2448" s="43"/>
      <c r="BN2448" s="43"/>
      <c r="BO2448" s="43"/>
      <c r="BP2448" s="43"/>
      <c r="BQ2448" s="43"/>
      <c r="BR2448" s="43"/>
      <c r="BS2448" s="43"/>
      <c r="BT2448" s="43"/>
      <c r="BU2448" s="43"/>
      <c r="BV2448" s="43"/>
      <c r="BW2448" s="43"/>
      <c r="BX2448" s="43"/>
      <c r="BY2448" s="43"/>
      <c r="BZ2448" s="43"/>
      <c r="CA2448" s="43"/>
      <c r="CB2448" s="43"/>
      <c r="CC2448" s="43"/>
      <c r="CD2448" s="43"/>
      <c r="CE2448" s="43"/>
      <c r="CF2448" s="43"/>
      <c r="CG2448" s="43"/>
    </row>
    <row r="2449" spans="10:85" x14ac:dyDescent="0.2"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43"/>
      <c r="AI2449" s="43"/>
      <c r="AJ2449" s="43"/>
      <c r="AK2449" s="43"/>
      <c r="AL2449" s="43"/>
      <c r="AM2449" s="43"/>
      <c r="AN2449" s="43"/>
      <c r="AO2449" s="43"/>
      <c r="AP2449" s="43"/>
      <c r="AQ2449" s="43"/>
      <c r="AR2449" s="43"/>
      <c r="AS2449" s="43"/>
      <c r="AT2449" s="43"/>
      <c r="AU2449" s="43"/>
      <c r="AV2449" s="43"/>
      <c r="AW2449" s="43"/>
      <c r="AX2449" s="43"/>
      <c r="AY2449" s="43"/>
      <c r="AZ2449" s="43"/>
      <c r="BA2449" s="43"/>
      <c r="BB2449" s="43"/>
      <c r="BC2449" s="43"/>
      <c r="BD2449" s="43"/>
      <c r="BE2449" s="43"/>
      <c r="BF2449" s="43"/>
      <c r="BG2449" s="43"/>
      <c r="BH2449" s="43"/>
      <c r="BI2449" s="43"/>
      <c r="BJ2449" s="43"/>
      <c r="BK2449" s="43"/>
      <c r="BL2449" s="43"/>
      <c r="BM2449" s="43"/>
      <c r="BN2449" s="43"/>
      <c r="BO2449" s="43"/>
      <c r="BP2449" s="43"/>
      <c r="BQ2449" s="43"/>
      <c r="BR2449" s="43"/>
      <c r="BS2449" s="43"/>
      <c r="BT2449" s="43"/>
      <c r="BU2449" s="43"/>
      <c r="BV2449" s="43"/>
      <c r="BW2449" s="43"/>
      <c r="BX2449" s="43"/>
      <c r="BY2449" s="43"/>
      <c r="BZ2449" s="43"/>
      <c r="CA2449" s="43"/>
      <c r="CB2449" s="43"/>
      <c r="CC2449" s="43"/>
      <c r="CD2449" s="43"/>
      <c r="CE2449" s="43"/>
      <c r="CF2449" s="43"/>
      <c r="CG2449" s="43"/>
    </row>
    <row r="2450" spans="10:85" x14ac:dyDescent="0.2"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43"/>
      <c r="AI2450" s="43"/>
      <c r="AJ2450" s="43"/>
      <c r="AK2450" s="43"/>
      <c r="AL2450" s="43"/>
      <c r="AM2450" s="43"/>
      <c r="AN2450" s="43"/>
      <c r="AO2450" s="43"/>
      <c r="AP2450" s="43"/>
      <c r="AQ2450" s="43"/>
      <c r="AR2450" s="43"/>
      <c r="AS2450" s="43"/>
      <c r="AT2450" s="43"/>
      <c r="AU2450" s="43"/>
      <c r="AV2450" s="43"/>
      <c r="AW2450" s="43"/>
      <c r="AX2450" s="43"/>
      <c r="AY2450" s="43"/>
      <c r="AZ2450" s="43"/>
      <c r="BA2450" s="43"/>
      <c r="BB2450" s="43"/>
      <c r="BC2450" s="43"/>
      <c r="BD2450" s="43"/>
      <c r="BE2450" s="43"/>
      <c r="BF2450" s="43"/>
      <c r="BG2450" s="43"/>
      <c r="BH2450" s="43"/>
      <c r="BI2450" s="43"/>
      <c r="BJ2450" s="43"/>
      <c r="BK2450" s="43"/>
      <c r="BL2450" s="43"/>
      <c r="BM2450" s="43"/>
      <c r="BN2450" s="43"/>
      <c r="BO2450" s="43"/>
      <c r="BP2450" s="43"/>
      <c r="BQ2450" s="43"/>
      <c r="BR2450" s="43"/>
      <c r="BS2450" s="43"/>
      <c r="BT2450" s="43"/>
      <c r="BU2450" s="43"/>
      <c r="BV2450" s="43"/>
      <c r="BW2450" s="43"/>
      <c r="BX2450" s="43"/>
      <c r="BY2450" s="43"/>
      <c r="BZ2450" s="43"/>
      <c r="CA2450" s="43"/>
      <c r="CB2450" s="43"/>
      <c r="CC2450" s="43"/>
      <c r="CD2450" s="43"/>
      <c r="CE2450" s="43"/>
      <c r="CF2450" s="43"/>
      <c r="CG2450" s="43"/>
    </row>
    <row r="2451" spans="10:85" x14ac:dyDescent="0.2"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43"/>
      <c r="AI2451" s="43"/>
      <c r="AJ2451" s="43"/>
      <c r="AK2451" s="43"/>
      <c r="AL2451" s="43"/>
      <c r="AM2451" s="43"/>
      <c r="AN2451" s="43"/>
      <c r="AO2451" s="43"/>
      <c r="AP2451" s="43"/>
      <c r="AQ2451" s="43"/>
      <c r="AR2451" s="43"/>
      <c r="AS2451" s="43"/>
      <c r="AT2451" s="43"/>
      <c r="AU2451" s="43"/>
      <c r="AV2451" s="43"/>
      <c r="AW2451" s="43"/>
      <c r="AX2451" s="43"/>
      <c r="AY2451" s="43"/>
      <c r="AZ2451" s="43"/>
      <c r="BA2451" s="43"/>
      <c r="BB2451" s="43"/>
      <c r="BC2451" s="43"/>
      <c r="BD2451" s="43"/>
      <c r="BE2451" s="43"/>
      <c r="BF2451" s="43"/>
      <c r="BG2451" s="43"/>
      <c r="BH2451" s="43"/>
      <c r="BI2451" s="43"/>
      <c r="BJ2451" s="43"/>
      <c r="BK2451" s="43"/>
      <c r="BL2451" s="43"/>
      <c r="BM2451" s="43"/>
      <c r="BN2451" s="43"/>
      <c r="BO2451" s="43"/>
      <c r="BP2451" s="43"/>
      <c r="BQ2451" s="43"/>
      <c r="BR2451" s="43"/>
      <c r="BS2451" s="43"/>
      <c r="BT2451" s="43"/>
      <c r="BU2451" s="43"/>
      <c r="BV2451" s="43"/>
      <c r="BW2451" s="43"/>
      <c r="BX2451" s="43"/>
      <c r="BY2451" s="43"/>
      <c r="BZ2451" s="43"/>
      <c r="CA2451" s="43"/>
      <c r="CB2451" s="43"/>
      <c r="CC2451" s="43"/>
      <c r="CD2451" s="43"/>
      <c r="CE2451" s="43"/>
      <c r="CF2451" s="43"/>
      <c r="CG2451" s="43"/>
    </row>
    <row r="2452" spans="10:85" x14ac:dyDescent="0.2"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43"/>
      <c r="AI2452" s="43"/>
      <c r="AJ2452" s="43"/>
      <c r="AK2452" s="43"/>
      <c r="AL2452" s="43"/>
      <c r="AM2452" s="43"/>
      <c r="AN2452" s="43"/>
      <c r="AO2452" s="43"/>
      <c r="AP2452" s="43"/>
      <c r="AQ2452" s="43"/>
      <c r="AR2452" s="43"/>
      <c r="AS2452" s="43"/>
      <c r="AT2452" s="43"/>
      <c r="AU2452" s="43"/>
      <c r="AV2452" s="43"/>
      <c r="AW2452" s="43"/>
      <c r="AX2452" s="43"/>
      <c r="AY2452" s="43"/>
      <c r="AZ2452" s="43"/>
      <c r="BA2452" s="43"/>
      <c r="BB2452" s="43"/>
      <c r="BC2452" s="43"/>
      <c r="BD2452" s="43"/>
      <c r="BE2452" s="43"/>
      <c r="BF2452" s="43"/>
      <c r="BG2452" s="43"/>
      <c r="BH2452" s="43"/>
      <c r="BI2452" s="43"/>
      <c r="BJ2452" s="43"/>
      <c r="BK2452" s="43"/>
      <c r="BL2452" s="43"/>
      <c r="BM2452" s="43"/>
      <c r="BN2452" s="43"/>
      <c r="BO2452" s="43"/>
      <c r="BP2452" s="43"/>
      <c r="BQ2452" s="43"/>
      <c r="BR2452" s="43"/>
      <c r="BS2452" s="43"/>
      <c r="BT2452" s="43"/>
      <c r="BU2452" s="43"/>
      <c r="BV2452" s="43"/>
      <c r="BW2452" s="43"/>
      <c r="BX2452" s="43"/>
      <c r="BY2452" s="43"/>
      <c r="BZ2452" s="43"/>
      <c r="CA2452" s="43"/>
      <c r="CB2452" s="43"/>
      <c r="CC2452" s="43"/>
      <c r="CD2452" s="43"/>
      <c r="CE2452" s="43"/>
      <c r="CF2452" s="43"/>
      <c r="CG2452" s="43"/>
    </row>
    <row r="2453" spans="10:85" x14ac:dyDescent="0.2"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43"/>
      <c r="AI2453" s="43"/>
      <c r="AJ2453" s="43"/>
      <c r="AK2453" s="43"/>
      <c r="AL2453" s="43"/>
      <c r="AM2453" s="43"/>
      <c r="AN2453" s="43"/>
      <c r="AO2453" s="43"/>
      <c r="AP2453" s="43"/>
      <c r="AQ2453" s="43"/>
      <c r="AR2453" s="43"/>
      <c r="AS2453" s="43"/>
      <c r="AT2453" s="43"/>
      <c r="AU2453" s="43"/>
      <c r="AV2453" s="43"/>
      <c r="AW2453" s="43"/>
      <c r="AX2453" s="43"/>
      <c r="AY2453" s="43"/>
      <c r="AZ2453" s="43"/>
      <c r="BA2453" s="43"/>
      <c r="BB2453" s="43"/>
      <c r="BC2453" s="43"/>
      <c r="BD2453" s="43"/>
      <c r="BE2453" s="43"/>
      <c r="BF2453" s="43"/>
      <c r="BG2453" s="43"/>
      <c r="BH2453" s="43"/>
      <c r="BI2453" s="43"/>
      <c r="BJ2453" s="43"/>
      <c r="BK2453" s="43"/>
      <c r="BL2453" s="43"/>
      <c r="BM2453" s="43"/>
      <c r="BN2453" s="43"/>
      <c r="BO2453" s="43"/>
      <c r="BP2453" s="43"/>
      <c r="BQ2453" s="43"/>
      <c r="BR2453" s="43"/>
      <c r="BS2453" s="43"/>
      <c r="BT2453" s="43"/>
      <c r="BU2453" s="43"/>
      <c r="BV2453" s="43"/>
      <c r="BW2453" s="43"/>
      <c r="BX2453" s="43"/>
      <c r="BY2453" s="43"/>
      <c r="BZ2453" s="43"/>
      <c r="CA2453" s="43"/>
      <c r="CB2453" s="43"/>
      <c r="CC2453" s="43"/>
      <c r="CD2453" s="43"/>
      <c r="CE2453" s="43"/>
      <c r="CF2453" s="43"/>
      <c r="CG2453" s="43"/>
    </row>
    <row r="2454" spans="10:85" x14ac:dyDescent="0.2"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43"/>
      <c r="AI2454" s="43"/>
      <c r="AJ2454" s="43"/>
      <c r="AK2454" s="43"/>
      <c r="AL2454" s="43"/>
      <c r="AM2454" s="43"/>
      <c r="AN2454" s="43"/>
      <c r="AO2454" s="43"/>
      <c r="AP2454" s="43"/>
      <c r="AQ2454" s="43"/>
      <c r="AR2454" s="43"/>
      <c r="AS2454" s="43"/>
      <c r="AT2454" s="43"/>
      <c r="AU2454" s="43"/>
      <c r="AV2454" s="43"/>
      <c r="AW2454" s="43"/>
      <c r="AX2454" s="43"/>
      <c r="AY2454" s="43"/>
      <c r="AZ2454" s="43"/>
      <c r="BA2454" s="43"/>
      <c r="BB2454" s="43"/>
      <c r="BC2454" s="43"/>
      <c r="BD2454" s="43"/>
      <c r="BE2454" s="43"/>
      <c r="BF2454" s="43"/>
      <c r="BG2454" s="43"/>
      <c r="BH2454" s="43"/>
      <c r="BI2454" s="43"/>
      <c r="BJ2454" s="43"/>
      <c r="BK2454" s="43"/>
      <c r="BL2454" s="43"/>
      <c r="BM2454" s="43"/>
      <c r="BN2454" s="43"/>
      <c r="BO2454" s="43"/>
      <c r="BP2454" s="43"/>
      <c r="BQ2454" s="43"/>
      <c r="BR2454" s="43"/>
      <c r="BS2454" s="43"/>
      <c r="BT2454" s="43"/>
      <c r="BU2454" s="43"/>
      <c r="BV2454" s="43"/>
      <c r="BW2454" s="43"/>
      <c r="BX2454" s="43"/>
      <c r="BY2454" s="43"/>
      <c r="BZ2454" s="43"/>
      <c r="CA2454" s="43"/>
      <c r="CB2454" s="43"/>
      <c r="CC2454" s="43"/>
      <c r="CD2454" s="43"/>
      <c r="CE2454" s="43"/>
      <c r="CF2454" s="43"/>
      <c r="CG2454" s="43"/>
    </row>
    <row r="2455" spans="10:85" x14ac:dyDescent="0.2"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43"/>
      <c r="AI2455" s="43"/>
      <c r="AJ2455" s="43"/>
      <c r="AK2455" s="43"/>
      <c r="AL2455" s="43"/>
      <c r="AM2455" s="43"/>
      <c r="AN2455" s="43"/>
      <c r="AO2455" s="43"/>
      <c r="AP2455" s="43"/>
      <c r="AQ2455" s="43"/>
      <c r="AR2455" s="43"/>
      <c r="AS2455" s="43"/>
      <c r="AT2455" s="43"/>
      <c r="AU2455" s="43"/>
      <c r="AV2455" s="43"/>
      <c r="AW2455" s="43"/>
      <c r="AX2455" s="43"/>
      <c r="AY2455" s="43"/>
      <c r="AZ2455" s="43"/>
      <c r="BA2455" s="43"/>
      <c r="BB2455" s="43"/>
      <c r="BC2455" s="43"/>
      <c r="BD2455" s="43"/>
      <c r="BE2455" s="43"/>
      <c r="BF2455" s="43"/>
      <c r="BG2455" s="43"/>
      <c r="BH2455" s="43"/>
      <c r="BI2455" s="43"/>
      <c r="BJ2455" s="43"/>
      <c r="BK2455" s="43"/>
      <c r="BL2455" s="43"/>
      <c r="BM2455" s="43"/>
      <c r="BN2455" s="43"/>
      <c r="BO2455" s="43"/>
      <c r="BP2455" s="43"/>
      <c r="BQ2455" s="43"/>
      <c r="BR2455" s="43"/>
      <c r="BS2455" s="43"/>
      <c r="BT2455" s="43"/>
      <c r="BU2455" s="43"/>
      <c r="BV2455" s="43"/>
      <c r="BW2455" s="43"/>
      <c r="BX2455" s="43"/>
      <c r="BY2455" s="43"/>
      <c r="BZ2455" s="43"/>
      <c r="CA2455" s="43"/>
      <c r="CB2455" s="43"/>
      <c r="CC2455" s="43"/>
      <c r="CD2455" s="43"/>
      <c r="CE2455" s="43"/>
      <c r="CF2455" s="43"/>
      <c r="CG2455" s="43"/>
    </row>
    <row r="2456" spans="10:85" x14ac:dyDescent="0.2"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43"/>
      <c r="AI2456" s="43"/>
      <c r="AJ2456" s="43"/>
      <c r="AK2456" s="43"/>
      <c r="AL2456" s="43"/>
      <c r="AM2456" s="43"/>
      <c r="AN2456" s="43"/>
      <c r="AO2456" s="43"/>
      <c r="AP2456" s="43"/>
      <c r="AQ2456" s="43"/>
      <c r="AR2456" s="43"/>
      <c r="AS2456" s="43"/>
      <c r="AT2456" s="43"/>
      <c r="AU2456" s="43"/>
      <c r="AV2456" s="43"/>
      <c r="AW2456" s="43"/>
      <c r="AX2456" s="43"/>
      <c r="AY2456" s="43"/>
      <c r="AZ2456" s="43"/>
      <c r="BA2456" s="43"/>
      <c r="BB2456" s="43"/>
      <c r="BC2456" s="43"/>
      <c r="BD2456" s="43"/>
      <c r="BE2456" s="43"/>
      <c r="BF2456" s="43"/>
      <c r="BG2456" s="43"/>
      <c r="BH2456" s="43"/>
      <c r="BI2456" s="43"/>
      <c r="BJ2456" s="43"/>
      <c r="BK2456" s="43"/>
      <c r="BL2456" s="43"/>
      <c r="BM2456" s="43"/>
      <c r="BN2456" s="43"/>
      <c r="BO2456" s="43"/>
      <c r="BP2456" s="43"/>
      <c r="BQ2456" s="43"/>
      <c r="BR2456" s="43"/>
      <c r="BS2456" s="43"/>
      <c r="BT2456" s="43"/>
      <c r="BU2456" s="43"/>
      <c r="BV2456" s="43"/>
      <c r="BW2456" s="43"/>
      <c r="BX2456" s="43"/>
      <c r="BY2456" s="43"/>
      <c r="BZ2456" s="43"/>
      <c r="CA2456" s="43"/>
      <c r="CB2456" s="43"/>
      <c r="CC2456" s="43"/>
      <c r="CD2456" s="43"/>
      <c r="CE2456" s="43"/>
      <c r="CF2456" s="43"/>
      <c r="CG2456" s="43"/>
    </row>
    <row r="2457" spans="10:85" x14ac:dyDescent="0.2"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Y2457" s="43"/>
      <c r="AZ2457" s="43"/>
      <c r="BA2457" s="43"/>
      <c r="BB2457" s="43"/>
      <c r="BC2457" s="43"/>
      <c r="BD2457" s="43"/>
      <c r="BE2457" s="43"/>
      <c r="BF2457" s="43"/>
      <c r="BG2457" s="43"/>
      <c r="BH2457" s="43"/>
      <c r="BI2457" s="43"/>
      <c r="BJ2457" s="43"/>
      <c r="BK2457" s="43"/>
      <c r="BL2457" s="43"/>
      <c r="BM2457" s="43"/>
      <c r="BN2457" s="43"/>
      <c r="BO2457" s="43"/>
      <c r="BP2457" s="43"/>
      <c r="BQ2457" s="43"/>
      <c r="BR2457" s="43"/>
      <c r="BS2457" s="43"/>
      <c r="BT2457" s="43"/>
      <c r="BU2457" s="43"/>
      <c r="BV2457" s="43"/>
      <c r="BW2457" s="43"/>
      <c r="BX2457" s="43"/>
      <c r="BY2457" s="43"/>
      <c r="BZ2457" s="43"/>
      <c r="CA2457" s="43"/>
      <c r="CB2457" s="43"/>
      <c r="CC2457" s="43"/>
      <c r="CD2457" s="43"/>
      <c r="CE2457" s="43"/>
      <c r="CF2457" s="43"/>
      <c r="CG2457" s="43"/>
    </row>
    <row r="2458" spans="10:85" x14ac:dyDescent="0.2"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43"/>
      <c r="AI2458" s="43"/>
      <c r="AJ2458" s="43"/>
      <c r="AK2458" s="43"/>
      <c r="AL2458" s="43"/>
      <c r="AM2458" s="43"/>
      <c r="AN2458" s="43"/>
      <c r="AO2458" s="43"/>
      <c r="AP2458" s="43"/>
      <c r="AQ2458" s="43"/>
      <c r="AR2458" s="43"/>
      <c r="AS2458" s="43"/>
      <c r="AT2458" s="43"/>
      <c r="AU2458" s="43"/>
      <c r="AV2458" s="43"/>
      <c r="AW2458" s="43"/>
      <c r="AX2458" s="43"/>
      <c r="AY2458" s="43"/>
      <c r="AZ2458" s="43"/>
      <c r="BA2458" s="43"/>
      <c r="BB2458" s="43"/>
      <c r="BC2458" s="43"/>
      <c r="BD2458" s="43"/>
      <c r="BE2458" s="43"/>
      <c r="BF2458" s="43"/>
      <c r="BG2458" s="43"/>
      <c r="BH2458" s="43"/>
      <c r="BI2458" s="43"/>
      <c r="BJ2458" s="43"/>
      <c r="BK2458" s="43"/>
      <c r="BL2458" s="43"/>
      <c r="BM2458" s="43"/>
      <c r="BN2458" s="43"/>
      <c r="BO2458" s="43"/>
      <c r="BP2458" s="43"/>
      <c r="BQ2458" s="43"/>
      <c r="BR2458" s="43"/>
      <c r="BS2458" s="43"/>
      <c r="BT2458" s="43"/>
      <c r="BU2458" s="43"/>
      <c r="BV2458" s="43"/>
      <c r="BW2458" s="43"/>
      <c r="BX2458" s="43"/>
      <c r="BY2458" s="43"/>
      <c r="BZ2458" s="43"/>
      <c r="CA2458" s="43"/>
      <c r="CB2458" s="43"/>
      <c r="CC2458" s="43"/>
      <c r="CD2458" s="43"/>
      <c r="CE2458" s="43"/>
      <c r="CF2458" s="43"/>
      <c r="CG2458" s="43"/>
    </row>
    <row r="2459" spans="10:85" x14ac:dyDescent="0.2"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Y2459" s="43"/>
      <c r="AZ2459" s="43"/>
      <c r="BA2459" s="43"/>
      <c r="BB2459" s="43"/>
      <c r="BC2459" s="43"/>
      <c r="BD2459" s="43"/>
      <c r="BE2459" s="43"/>
      <c r="BF2459" s="43"/>
      <c r="BG2459" s="43"/>
      <c r="BH2459" s="43"/>
      <c r="BI2459" s="43"/>
      <c r="BJ2459" s="43"/>
      <c r="BK2459" s="43"/>
      <c r="BL2459" s="43"/>
      <c r="BM2459" s="43"/>
      <c r="BN2459" s="43"/>
      <c r="BO2459" s="43"/>
      <c r="BP2459" s="43"/>
      <c r="BQ2459" s="43"/>
      <c r="BR2459" s="43"/>
      <c r="BS2459" s="43"/>
      <c r="BT2459" s="43"/>
      <c r="BU2459" s="43"/>
      <c r="BV2459" s="43"/>
      <c r="BW2459" s="43"/>
      <c r="BX2459" s="43"/>
      <c r="BY2459" s="43"/>
      <c r="BZ2459" s="43"/>
      <c r="CA2459" s="43"/>
      <c r="CB2459" s="43"/>
      <c r="CC2459" s="43"/>
      <c r="CD2459" s="43"/>
      <c r="CE2459" s="43"/>
      <c r="CF2459" s="43"/>
      <c r="CG2459" s="43"/>
    </row>
    <row r="2460" spans="10:85" x14ac:dyDescent="0.2"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43"/>
      <c r="AI2460" s="43"/>
      <c r="AJ2460" s="43"/>
      <c r="AK2460" s="43"/>
      <c r="AL2460" s="43"/>
      <c r="AM2460" s="43"/>
      <c r="AN2460" s="43"/>
      <c r="AO2460" s="43"/>
      <c r="AP2460" s="43"/>
      <c r="AQ2460" s="43"/>
      <c r="AR2460" s="43"/>
      <c r="AS2460" s="43"/>
      <c r="AT2460" s="43"/>
      <c r="AU2460" s="43"/>
      <c r="AV2460" s="43"/>
      <c r="AW2460" s="43"/>
      <c r="AX2460" s="43"/>
      <c r="AY2460" s="43"/>
      <c r="AZ2460" s="43"/>
      <c r="BA2460" s="43"/>
      <c r="BB2460" s="43"/>
      <c r="BC2460" s="43"/>
      <c r="BD2460" s="43"/>
      <c r="BE2460" s="43"/>
      <c r="BF2460" s="43"/>
      <c r="BG2460" s="43"/>
      <c r="BH2460" s="43"/>
      <c r="BI2460" s="43"/>
      <c r="BJ2460" s="43"/>
      <c r="BK2460" s="43"/>
      <c r="BL2460" s="43"/>
      <c r="BM2460" s="43"/>
      <c r="BN2460" s="43"/>
      <c r="BO2460" s="43"/>
      <c r="BP2460" s="43"/>
      <c r="BQ2460" s="43"/>
      <c r="BR2460" s="43"/>
      <c r="BS2460" s="43"/>
      <c r="BT2460" s="43"/>
      <c r="BU2460" s="43"/>
      <c r="BV2460" s="43"/>
      <c r="BW2460" s="43"/>
      <c r="BX2460" s="43"/>
      <c r="BY2460" s="43"/>
      <c r="BZ2460" s="43"/>
      <c r="CA2460" s="43"/>
      <c r="CB2460" s="43"/>
      <c r="CC2460" s="43"/>
      <c r="CD2460" s="43"/>
      <c r="CE2460" s="43"/>
      <c r="CF2460" s="43"/>
      <c r="CG2460" s="43"/>
    </row>
    <row r="2461" spans="10:85" x14ac:dyDescent="0.2"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Y2461" s="43"/>
      <c r="AZ2461" s="43"/>
      <c r="BA2461" s="43"/>
      <c r="BB2461" s="43"/>
      <c r="BC2461" s="43"/>
      <c r="BD2461" s="43"/>
      <c r="BE2461" s="43"/>
      <c r="BF2461" s="43"/>
      <c r="BG2461" s="43"/>
      <c r="BH2461" s="43"/>
      <c r="BI2461" s="43"/>
      <c r="BJ2461" s="43"/>
      <c r="BK2461" s="43"/>
      <c r="BL2461" s="43"/>
      <c r="BM2461" s="43"/>
      <c r="BN2461" s="43"/>
      <c r="BO2461" s="43"/>
      <c r="BP2461" s="43"/>
      <c r="BQ2461" s="43"/>
      <c r="BR2461" s="43"/>
      <c r="BS2461" s="43"/>
      <c r="BT2461" s="43"/>
      <c r="BU2461" s="43"/>
      <c r="BV2461" s="43"/>
      <c r="BW2461" s="43"/>
      <c r="BX2461" s="43"/>
      <c r="BY2461" s="43"/>
      <c r="BZ2461" s="43"/>
      <c r="CA2461" s="43"/>
      <c r="CB2461" s="43"/>
      <c r="CC2461" s="43"/>
      <c r="CD2461" s="43"/>
      <c r="CE2461" s="43"/>
      <c r="CF2461" s="43"/>
      <c r="CG2461" s="43"/>
    </row>
    <row r="2462" spans="10:85" x14ac:dyDescent="0.2"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Y2462" s="43"/>
      <c r="AZ2462" s="43"/>
      <c r="BA2462" s="43"/>
      <c r="BB2462" s="43"/>
      <c r="BC2462" s="43"/>
      <c r="BD2462" s="43"/>
      <c r="BE2462" s="43"/>
      <c r="BF2462" s="43"/>
      <c r="BG2462" s="43"/>
      <c r="BH2462" s="43"/>
      <c r="BI2462" s="43"/>
      <c r="BJ2462" s="43"/>
      <c r="BK2462" s="43"/>
      <c r="BL2462" s="43"/>
      <c r="BM2462" s="43"/>
      <c r="BN2462" s="43"/>
      <c r="BO2462" s="43"/>
      <c r="BP2462" s="43"/>
      <c r="BQ2462" s="43"/>
      <c r="BR2462" s="43"/>
      <c r="BS2462" s="43"/>
      <c r="BT2462" s="43"/>
      <c r="BU2462" s="43"/>
      <c r="BV2462" s="43"/>
      <c r="BW2462" s="43"/>
      <c r="BX2462" s="43"/>
      <c r="BY2462" s="43"/>
      <c r="BZ2462" s="43"/>
      <c r="CA2462" s="43"/>
      <c r="CB2462" s="43"/>
      <c r="CC2462" s="43"/>
      <c r="CD2462" s="43"/>
      <c r="CE2462" s="43"/>
      <c r="CF2462" s="43"/>
      <c r="CG2462" s="43"/>
    </row>
    <row r="2463" spans="10:85" x14ac:dyDescent="0.2"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Y2463" s="43"/>
      <c r="AZ2463" s="43"/>
      <c r="BA2463" s="43"/>
      <c r="BB2463" s="43"/>
      <c r="BC2463" s="43"/>
      <c r="BD2463" s="43"/>
      <c r="BE2463" s="43"/>
      <c r="BF2463" s="43"/>
      <c r="BG2463" s="43"/>
      <c r="BH2463" s="43"/>
      <c r="BI2463" s="43"/>
      <c r="BJ2463" s="43"/>
      <c r="BK2463" s="43"/>
      <c r="BL2463" s="43"/>
      <c r="BM2463" s="43"/>
      <c r="BN2463" s="43"/>
      <c r="BO2463" s="43"/>
      <c r="BP2463" s="43"/>
      <c r="BQ2463" s="43"/>
      <c r="BR2463" s="43"/>
      <c r="BS2463" s="43"/>
      <c r="BT2463" s="43"/>
      <c r="BU2463" s="43"/>
      <c r="BV2463" s="43"/>
      <c r="BW2463" s="43"/>
      <c r="BX2463" s="43"/>
      <c r="BY2463" s="43"/>
      <c r="BZ2463" s="43"/>
      <c r="CA2463" s="43"/>
      <c r="CB2463" s="43"/>
      <c r="CC2463" s="43"/>
      <c r="CD2463" s="43"/>
      <c r="CE2463" s="43"/>
      <c r="CF2463" s="43"/>
      <c r="CG2463" s="43"/>
    </row>
    <row r="2464" spans="10:85" x14ac:dyDescent="0.2"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Y2464" s="43"/>
      <c r="AZ2464" s="43"/>
      <c r="BA2464" s="43"/>
      <c r="BB2464" s="43"/>
      <c r="BC2464" s="43"/>
      <c r="BD2464" s="43"/>
      <c r="BE2464" s="43"/>
      <c r="BF2464" s="43"/>
      <c r="BG2464" s="43"/>
      <c r="BH2464" s="43"/>
      <c r="BI2464" s="43"/>
      <c r="BJ2464" s="43"/>
      <c r="BK2464" s="43"/>
      <c r="BL2464" s="43"/>
      <c r="BM2464" s="43"/>
      <c r="BN2464" s="43"/>
      <c r="BO2464" s="43"/>
      <c r="BP2464" s="43"/>
      <c r="BQ2464" s="43"/>
      <c r="BR2464" s="43"/>
      <c r="BS2464" s="43"/>
      <c r="BT2464" s="43"/>
      <c r="BU2464" s="43"/>
      <c r="BV2464" s="43"/>
      <c r="BW2464" s="43"/>
      <c r="BX2464" s="43"/>
      <c r="BY2464" s="43"/>
      <c r="BZ2464" s="43"/>
      <c r="CA2464" s="43"/>
      <c r="CB2464" s="43"/>
      <c r="CC2464" s="43"/>
      <c r="CD2464" s="43"/>
      <c r="CE2464" s="43"/>
      <c r="CF2464" s="43"/>
      <c r="CG2464" s="43"/>
    </row>
    <row r="2465" spans="10:85" x14ac:dyDescent="0.2"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Y2465" s="43"/>
      <c r="AZ2465" s="43"/>
      <c r="BA2465" s="43"/>
      <c r="BB2465" s="43"/>
      <c r="BC2465" s="43"/>
      <c r="BD2465" s="43"/>
      <c r="BE2465" s="43"/>
      <c r="BF2465" s="43"/>
      <c r="BG2465" s="43"/>
      <c r="BH2465" s="43"/>
      <c r="BI2465" s="43"/>
      <c r="BJ2465" s="43"/>
      <c r="BK2465" s="43"/>
      <c r="BL2465" s="43"/>
      <c r="BM2465" s="43"/>
      <c r="BN2465" s="43"/>
      <c r="BO2465" s="43"/>
      <c r="BP2465" s="43"/>
      <c r="BQ2465" s="43"/>
      <c r="BR2465" s="43"/>
      <c r="BS2465" s="43"/>
      <c r="BT2465" s="43"/>
      <c r="BU2465" s="43"/>
      <c r="BV2465" s="43"/>
      <c r="BW2465" s="43"/>
      <c r="BX2465" s="43"/>
      <c r="BY2465" s="43"/>
      <c r="BZ2465" s="43"/>
      <c r="CA2465" s="43"/>
      <c r="CB2465" s="43"/>
      <c r="CC2465" s="43"/>
      <c r="CD2465" s="43"/>
      <c r="CE2465" s="43"/>
      <c r="CF2465" s="43"/>
      <c r="CG2465" s="43"/>
    </row>
    <row r="2466" spans="10:85" x14ac:dyDescent="0.2"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Y2466" s="43"/>
      <c r="AZ2466" s="43"/>
      <c r="BA2466" s="43"/>
      <c r="BB2466" s="43"/>
      <c r="BC2466" s="43"/>
      <c r="BD2466" s="43"/>
      <c r="BE2466" s="43"/>
      <c r="BF2466" s="43"/>
      <c r="BG2466" s="43"/>
      <c r="BH2466" s="43"/>
      <c r="BI2466" s="43"/>
      <c r="BJ2466" s="43"/>
      <c r="BK2466" s="43"/>
      <c r="BL2466" s="43"/>
      <c r="BM2466" s="43"/>
      <c r="BN2466" s="43"/>
      <c r="BO2466" s="43"/>
      <c r="BP2466" s="43"/>
      <c r="BQ2466" s="43"/>
      <c r="BR2466" s="43"/>
      <c r="BS2466" s="43"/>
      <c r="BT2466" s="43"/>
      <c r="BU2466" s="43"/>
      <c r="BV2466" s="43"/>
      <c r="BW2466" s="43"/>
      <c r="BX2466" s="43"/>
      <c r="BY2466" s="43"/>
      <c r="BZ2466" s="43"/>
      <c r="CA2466" s="43"/>
      <c r="CB2466" s="43"/>
      <c r="CC2466" s="43"/>
      <c r="CD2466" s="43"/>
      <c r="CE2466" s="43"/>
      <c r="CF2466" s="43"/>
      <c r="CG2466" s="43"/>
    </row>
    <row r="2467" spans="10:85" x14ac:dyDescent="0.2"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Y2467" s="43"/>
      <c r="AZ2467" s="43"/>
      <c r="BA2467" s="43"/>
      <c r="BB2467" s="43"/>
      <c r="BC2467" s="43"/>
      <c r="BD2467" s="43"/>
      <c r="BE2467" s="43"/>
      <c r="BF2467" s="43"/>
      <c r="BG2467" s="43"/>
      <c r="BH2467" s="43"/>
      <c r="BI2467" s="43"/>
      <c r="BJ2467" s="43"/>
      <c r="BK2467" s="43"/>
      <c r="BL2467" s="43"/>
      <c r="BM2467" s="43"/>
      <c r="BN2467" s="43"/>
      <c r="BO2467" s="43"/>
      <c r="BP2467" s="43"/>
      <c r="BQ2467" s="43"/>
      <c r="BR2467" s="43"/>
      <c r="BS2467" s="43"/>
      <c r="BT2467" s="43"/>
      <c r="BU2467" s="43"/>
      <c r="BV2467" s="43"/>
      <c r="BW2467" s="43"/>
      <c r="BX2467" s="43"/>
      <c r="BY2467" s="43"/>
      <c r="BZ2467" s="43"/>
      <c r="CA2467" s="43"/>
      <c r="CB2467" s="43"/>
      <c r="CC2467" s="43"/>
      <c r="CD2467" s="43"/>
      <c r="CE2467" s="43"/>
      <c r="CF2467" s="43"/>
      <c r="CG2467" s="43"/>
    </row>
    <row r="2468" spans="10:85" x14ac:dyDescent="0.2"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Y2468" s="43"/>
      <c r="AZ2468" s="43"/>
      <c r="BA2468" s="43"/>
      <c r="BB2468" s="43"/>
      <c r="BC2468" s="43"/>
      <c r="BD2468" s="43"/>
      <c r="BE2468" s="43"/>
      <c r="BF2468" s="43"/>
      <c r="BG2468" s="43"/>
      <c r="BH2468" s="43"/>
      <c r="BI2468" s="43"/>
      <c r="BJ2468" s="43"/>
      <c r="BK2468" s="43"/>
      <c r="BL2468" s="43"/>
      <c r="BM2468" s="43"/>
      <c r="BN2468" s="43"/>
      <c r="BO2468" s="43"/>
      <c r="BP2468" s="43"/>
      <c r="BQ2468" s="43"/>
      <c r="BR2468" s="43"/>
      <c r="BS2468" s="43"/>
      <c r="BT2468" s="43"/>
      <c r="BU2468" s="43"/>
      <c r="BV2468" s="43"/>
      <c r="BW2468" s="43"/>
      <c r="BX2468" s="43"/>
      <c r="BY2468" s="43"/>
      <c r="BZ2468" s="43"/>
      <c r="CA2468" s="43"/>
      <c r="CB2468" s="43"/>
      <c r="CC2468" s="43"/>
      <c r="CD2468" s="43"/>
      <c r="CE2468" s="43"/>
      <c r="CF2468" s="43"/>
      <c r="CG2468" s="43"/>
    </row>
    <row r="2469" spans="10:85" x14ac:dyDescent="0.2"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43"/>
      <c r="AI2469" s="43"/>
      <c r="AJ2469" s="43"/>
      <c r="AK2469" s="43"/>
      <c r="AL2469" s="43"/>
      <c r="AM2469" s="43"/>
      <c r="AN2469" s="43"/>
      <c r="AO2469" s="43"/>
      <c r="AP2469" s="43"/>
      <c r="AQ2469" s="43"/>
      <c r="AR2469" s="43"/>
      <c r="AS2469" s="43"/>
      <c r="AT2469" s="43"/>
      <c r="AU2469" s="43"/>
      <c r="AV2469" s="43"/>
      <c r="AW2469" s="43"/>
      <c r="AX2469" s="43"/>
      <c r="AY2469" s="43"/>
      <c r="AZ2469" s="43"/>
      <c r="BA2469" s="43"/>
      <c r="BB2469" s="43"/>
      <c r="BC2469" s="43"/>
      <c r="BD2469" s="43"/>
      <c r="BE2469" s="43"/>
      <c r="BF2469" s="43"/>
      <c r="BG2469" s="43"/>
      <c r="BH2469" s="43"/>
      <c r="BI2469" s="43"/>
      <c r="BJ2469" s="43"/>
      <c r="BK2469" s="43"/>
      <c r="BL2469" s="43"/>
      <c r="BM2469" s="43"/>
      <c r="BN2469" s="43"/>
      <c r="BO2469" s="43"/>
      <c r="BP2469" s="43"/>
      <c r="BQ2469" s="43"/>
      <c r="BR2469" s="43"/>
      <c r="BS2469" s="43"/>
      <c r="BT2469" s="43"/>
      <c r="BU2469" s="43"/>
      <c r="BV2469" s="43"/>
      <c r="BW2469" s="43"/>
      <c r="BX2469" s="43"/>
      <c r="BY2469" s="43"/>
      <c r="BZ2469" s="43"/>
      <c r="CA2469" s="43"/>
      <c r="CB2469" s="43"/>
      <c r="CC2469" s="43"/>
      <c r="CD2469" s="43"/>
      <c r="CE2469" s="43"/>
      <c r="CF2469" s="43"/>
      <c r="CG2469" s="43"/>
    </row>
    <row r="2470" spans="10:85" x14ac:dyDescent="0.2"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Y2470" s="43"/>
      <c r="AZ2470" s="43"/>
      <c r="BA2470" s="43"/>
      <c r="BB2470" s="43"/>
      <c r="BC2470" s="43"/>
      <c r="BD2470" s="43"/>
      <c r="BE2470" s="43"/>
      <c r="BF2470" s="43"/>
      <c r="BG2470" s="43"/>
      <c r="BH2470" s="43"/>
      <c r="BI2470" s="43"/>
      <c r="BJ2470" s="43"/>
      <c r="BK2470" s="43"/>
      <c r="BL2470" s="43"/>
      <c r="BM2470" s="43"/>
      <c r="BN2470" s="43"/>
      <c r="BO2470" s="43"/>
      <c r="BP2470" s="43"/>
      <c r="BQ2470" s="43"/>
      <c r="BR2470" s="43"/>
      <c r="BS2470" s="43"/>
      <c r="BT2470" s="43"/>
      <c r="BU2470" s="43"/>
      <c r="BV2470" s="43"/>
      <c r="BW2470" s="43"/>
      <c r="BX2470" s="43"/>
      <c r="BY2470" s="43"/>
      <c r="BZ2470" s="43"/>
      <c r="CA2470" s="43"/>
      <c r="CB2470" s="43"/>
      <c r="CC2470" s="43"/>
      <c r="CD2470" s="43"/>
      <c r="CE2470" s="43"/>
      <c r="CF2470" s="43"/>
      <c r="CG2470" s="43"/>
    </row>
    <row r="2471" spans="10:85" x14ac:dyDescent="0.2"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Y2471" s="43"/>
      <c r="AZ2471" s="43"/>
      <c r="BA2471" s="43"/>
      <c r="BB2471" s="43"/>
      <c r="BC2471" s="43"/>
      <c r="BD2471" s="43"/>
      <c r="BE2471" s="43"/>
      <c r="BF2471" s="43"/>
      <c r="BG2471" s="43"/>
      <c r="BH2471" s="43"/>
      <c r="BI2471" s="43"/>
      <c r="BJ2471" s="43"/>
      <c r="BK2471" s="43"/>
      <c r="BL2471" s="43"/>
      <c r="BM2471" s="43"/>
      <c r="BN2471" s="43"/>
      <c r="BO2471" s="43"/>
      <c r="BP2471" s="43"/>
      <c r="BQ2471" s="43"/>
      <c r="BR2471" s="43"/>
      <c r="BS2471" s="43"/>
      <c r="BT2471" s="43"/>
      <c r="BU2471" s="43"/>
      <c r="BV2471" s="43"/>
      <c r="BW2471" s="43"/>
      <c r="BX2471" s="43"/>
      <c r="BY2471" s="43"/>
      <c r="BZ2471" s="43"/>
      <c r="CA2471" s="43"/>
      <c r="CB2471" s="43"/>
      <c r="CC2471" s="43"/>
      <c r="CD2471" s="43"/>
      <c r="CE2471" s="43"/>
      <c r="CF2471" s="43"/>
      <c r="CG2471" s="43"/>
    </row>
    <row r="2472" spans="10:85" x14ac:dyDescent="0.2"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43"/>
      <c r="AI2472" s="43"/>
      <c r="AJ2472" s="43"/>
      <c r="AK2472" s="43"/>
      <c r="AL2472" s="43"/>
      <c r="AM2472" s="43"/>
      <c r="AN2472" s="43"/>
      <c r="AO2472" s="43"/>
      <c r="AP2472" s="43"/>
      <c r="AQ2472" s="43"/>
      <c r="AR2472" s="43"/>
      <c r="AS2472" s="43"/>
      <c r="AT2472" s="43"/>
      <c r="AU2472" s="43"/>
      <c r="AV2472" s="43"/>
      <c r="AW2472" s="43"/>
      <c r="AX2472" s="43"/>
      <c r="AY2472" s="43"/>
      <c r="AZ2472" s="43"/>
      <c r="BA2472" s="43"/>
      <c r="BB2472" s="43"/>
      <c r="BC2472" s="43"/>
      <c r="BD2472" s="43"/>
      <c r="BE2472" s="43"/>
      <c r="BF2472" s="43"/>
      <c r="BG2472" s="43"/>
      <c r="BH2472" s="43"/>
      <c r="BI2472" s="43"/>
      <c r="BJ2472" s="43"/>
      <c r="BK2472" s="43"/>
      <c r="BL2472" s="43"/>
      <c r="BM2472" s="43"/>
      <c r="BN2472" s="43"/>
      <c r="BO2472" s="43"/>
      <c r="BP2472" s="43"/>
      <c r="BQ2472" s="43"/>
      <c r="BR2472" s="43"/>
      <c r="BS2472" s="43"/>
      <c r="BT2472" s="43"/>
      <c r="BU2472" s="43"/>
      <c r="BV2472" s="43"/>
      <c r="BW2472" s="43"/>
      <c r="BX2472" s="43"/>
      <c r="BY2472" s="43"/>
      <c r="BZ2472" s="43"/>
      <c r="CA2472" s="43"/>
      <c r="CB2472" s="43"/>
      <c r="CC2472" s="43"/>
      <c r="CD2472" s="43"/>
      <c r="CE2472" s="43"/>
      <c r="CF2472" s="43"/>
      <c r="CG2472" s="43"/>
    </row>
    <row r="2473" spans="10:85" x14ac:dyDescent="0.2"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43"/>
      <c r="AI2473" s="43"/>
      <c r="AJ2473" s="43"/>
      <c r="AK2473" s="43"/>
      <c r="AL2473" s="43"/>
      <c r="AM2473" s="43"/>
      <c r="AN2473" s="43"/>
      <c r="AO2473" s="43"/>
      <c r="AP2473" s="43"/>
      <c r="AQ2473" s="43"/>
      <c r="AR2473" s="43"/>
      <c r="AS2473" s="43"/>
      <c r="AT2473" s="43"/>
      <c r="AU2473" s="43"/>
      <c r="AV2473" s="43"/>
      <c r="AW2473" s="43"/>
      <c r="AX2473" s="43"/>
      <c r="AY2473" s="43"/>
      <c r="AZ2473" s="43"/>
      <c r="BA2473" s="43"/>
      <c r="BB2473" s="43"/>
      <c r="BC2473" s="43"/>
      <c r="BD2473" s="43"/>
      <c r="BE2473" s="43"/>
      <c r="BF2473" s="43"/>
      <c r="BG2473" s="43"/>
      <c r="BH2473" s="43"/>
      <c r="BI2473" s="43"/>
      <c r="BJ2473" s="43"/>
      <c r="BK2473" s="43"/>
      <c r="BL2473" s="43"/>
      <c r="BM2473" s="43"/>
      <c r="BN2473" s="43"/>
      <c r="BO2473" s="43"/>
      <c r="BP2473" s="43"/>
      <c r="BQ2473" s="43"/>
      <c r="BR2473" s="43"/>
      <c r="BS2473" s="43"/>
      <c r="BT2473" s="43"/>
      <c r="BU2473" s="43"/>
      <c r="BV2473" s="43"/>
      <c r="BW2473" s="43"/>
      <c r="BX2473" s="43"/>
      <c r="BY2473" s="43"/>
      <c r="BZ2473" s="43"/>
      <c r="CA2473" s="43"/>
      <c r="CB2473" s="43"/>
      <c r="CC2473" s="43"/>
      <c r="CD2473" s="43"/>
      <c r="CE2473" s="43"/>
      <c r="CF2473" s="43"/>
      <c r="CG2473" s="43"/>
    </row>
    <row r="2474" spans="10:85" x14ac:dyDescent="0.2"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Y2474" s="43"/>
      <c r="AZ2474" s="43"/>
      <c r="BA2474" s="43"/>
      <c r="BB2474" s="43"/>
      <c r="BC2474" s="43"/>
      <c r="BD2474" s="43"/>
      <c r="BE2474" s="43"/>
      <c r="BF2474" s="43"/>
      <c r="BG2474" s="43"/>
      <c r="BH2474" s="43"/>
      <c r="BI2474" s="43"/>
      <c r="BJ2474" s="43"/>
      <c r="BK2474" s="43"/>
      <c r="BL2474" s="43"/>
      <c r="BM2474" s="43"/>
      <c r="BN2474" s="43"/>
      <c r="BO2474" s="43"/>
      <c r="BP2474" s="43"/>
      <c r="BQ2474" s="43"/>
      <c r="BR2474" s="43"/>
      <c r="BS2474" s="43"/>
      <c r="BT2474" s="43"/>
      <c r="BU2474" s="43"/>
      <c r="BV2474" s="43"/>
      <c r="BW2474" s="43"/>
      <c r="BX2474" s="43"/>
      <c r="BY2474" s="43"/>
      <c r="BZ2474" s="43"/>
      <c r="CA2474" s="43"/>
      <c r="CB2474" s="43"/>
      <c r="CC2474" s="43"/>
      <c r="CD2474" s="43"/>
      <c r="CE2474" s="43"/>
      <c r="CF2474" s="43"/>
      <c r="CG2474" s="43"/>
    </row>
    <row r="2475" spans="10:85" x14ac:dyDescent="0.2"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Y2475" s="43"/>
      <c r="AZ2475" s="43"/>
      <c r="BA2475" s="43"/>
      <c r="BB2475" s="43"/>
      <c r="BC2475" s="43"/>
      <c r="BD2475" s="43"/>
      <c r="BE2475" s="43"/>
      <c r="BF2475" s="43"/>
      <c r="BG2475" s="43"/>
      <c r="BH2475" s="43"/>
      <c r="BI2475" s="43"/>
      <c r="BJ2475" s="43"/>
      <c r="BK2475" s="43"/>
      <c r="BL2475" s="43"/>
      <c r="BM2475" s="43"/>
      <c r="BN2475" s="43"/>
      <c r="BO2475" s="43"/>
      <c r="BP2475" s="43"/>
      <c r="BQ2475" s="43"/>
      <c r="BR2475" s="43"/>
      <c r="BS2475" s="43"/>
      <c r="BT2475" s="43"/>
      <c r="BU2475" s="43"/>
      <c r="BV2475" s="43"/>
      <c r="BW2475" s="43"/>
      <c r="BX2475" s="43"/>
      <c r="BY2475" s="43"/>
      <c r="BZ2475" s="43"/>
      <c r="CA2475" s="43"/>
      <c r="CB2475" s="43"/>
      <c r="CC2475" s="43"/>
      <c r="CD2475" s="43"/>
      <c r="CE2475" s="43"/>
      <c r="CF2475" s="43"/>
      <c r="CG2475" s="43"/>
    </row>
    <row r="2476" spans="10:85" x14ac:dyDescent="0.2"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43"/>
      <c r="AI2476" s="43"/>
      <c r="AJ2476" s="43"/>
      <c r="AK2476" s="43"/>
      <c r="AL2476" s="43"/>
      <c r="AM2476" s="43"/>
      <c r="AN2476" s="43"/>
      <c r="AO2476" s="43"/>
      <c r="AP2476" s="43"/>
      <c r="AQ2476" s="43"/>
      <c r="AR2476" s="43"/>
      <c r="AS2476" s="43"/>
      <c r="AT2476" s="43"/>
      <c r="AU2476" s="43"/>
      <c r="AV2476" s="43"/>
      <c r="AW2476" s="43"/>
      <c r="AX2476" s="43"/>
      <c r="AY2476" s="43"/>
      <c r="AZ2476" s="43"/>
      <c r="BA2476" s="43"/>
      <c r="BB2476" s="43"/>
      <c r="BC2476" s="43"/>
      <c r="BD2476" s="43"/>
      <c r="BE2476" s="43"/>
      <c r="BF2476" s="43"/>
      <c r="BG2476" s="43"/>
      <c r="BH2476" s="43"/>
      <c r="BI2476" s="43"/>
      <c r="BJ2476" s="43"/>
      <c r="BK2476" s="43"/>
      <c r="BL2476" s="43"/>
      <c r="BM2476" s="43"/>
      <c r="BN2476" s="43"/>
      <c r="BO2476" s="43"/>
      <c r="BP2476" s="43"/>
      <c r="BQ2476" s="43"/>
      <c r="BR2476" s="43"/>
      <c r="BS2476" s="43"/>
      <c r="BT2476" s="43"/>
      <c r="BU2476" s="43"/>
      <c r="BV2476" s="43"/>
      <c r="BW2476" s="43"/>
      <c r="BX2476" s="43"/>
      <c r="BY2476" s="43"/>
      <c r="BZ2476" s="43"/>
      <c r="CA2476" s="43"/>
      <c r="CB2476" s="43"/>
      <c r="CC2476" s="43"/>
      <c r="CD2476" s="43"/>
      <c r="CE2476" s="43"/>
      <c r="CF2476" s="43"/>
      <c r="CG2476" s="43"/>
    </row>
    <row r="2477" spans="10:85" x14ac:dyDescent="0.2"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43"/>
      <c r="AI2477" s="43"/>
      <c r="AJ2477" s="43"/>
      <c r="AK2477" s="43"/>
      <c r="AL2477" s="43"/>
      <c r="AM2477" s="43"/>
      <c r="AN2477" s="43"/>
      <c r="AO2477" s="43"/>
      <c r="AP2477" s="43"/>
      <c r="AQ2477" s="43"/>
      <c r="AR2477" s="43"/>
      <c r="AS2477" s="43"/>
      <c r="AT2477" s="43"/>
      <c r="AU2477" s="43"/>
      <c r="AV2477" s="43"/>
      <c r="AW2477" s="43"/>
      <c r="AX2477" s="43"/>
      <c r="AY2477" s="43"/>
      <c r="AZ2477" s="43"/>
      <c r="BA2477" s="43"/>
      <c r="BB2477" s="43"/>
      <c r="BC2477" s="43"/>
      <c r="BD2477" s="43"/>
      <c r="BE2477" s="43"/>
      <c r="BF2477" s="43"/>
      <c r="BG2477" s="43"/>
      <c r="BH2477" s="43"/>
      <c r="BI2477" s="43"/>
      <c r="BJ2477" s="43"/>
      <c r="BK2477" s="43"/>
      <c r="BL2477" s="43"/>
      <c r="BM2477" s="43"/>
      <c r="BN2477" s="43"/>
      <c r="BO2477" s="43"/>
      <c r="BP2477" s="43"/>
      <c r="BQ2477" s="43"/>
      <c r="BR2477" s="43"/>
      <c r="BS2477" s="43"/>
      <c r="BT2477" s="43"/>
      <c r="BU2477" s="43"/>
      <c r="BV2477" s="43"/>
      <c r="BW2477" s="43"/>
      <c r="BX2477" s="43"/>
      <c r="BY2477" s="43"/>
      <c r="BZ2477" s="43"/>
      <c r="CA2477" s="43"/>
      <c r="CB2477" s="43"/>
      <c r="CC2477" s="43"/>
      <c r="CD2477" s="43"/>
      <c r="CE2477" s="43"/>
      <c r="CF2477" s="43"/>
      <c r="CG2477" s="43"/>
    </row>
    <row r="2478" spans="10:85" x14ac:dyDescent="0.2"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43"/>
      <c r="AI2478" s="43"/>
      <c r="AJ2478" s="43"/>
      <c r="AK2478" s="43"/>
      <c r="AL2478" s="43"/>
      <c r="AM2478" s="43"/>
      <c r="AN2478" s="43"/>
      <c r="AO2478" s="43"/>
      <c r="AP2478" s="43"/>
      <c r="AQ2478" s="43"/>
      <c r="AR2478" s="43"/>
      <c r="AS2478" s="43"/>
      <c r="AT2478" s="43"/>
      <c r="AU2478" s="43"/>
      <c r="AV2478" s="43"/>
      <c r="AW2478" s="43"/>
      <c r="AX2478" s="43"/>
      <c r="AY2478" s="43"/>
      <c r="AZ2478" s="43"/>
      <c r="BA2478" s="43"/>
      <c r="BB2478" s="43"/>
      <c r="BC2478" s="43"/>
      <c r="BD2478" s="43"/>
      <c r="BE2478" s="43"/>
      <c r="BF2478" s="43"/>
      <c r="BG2478" s="43"/>
      <c r="BH2478" s="43"/>
      <c r="BI2478" s="43"/>
      <c r="BJ2478" s="43"/>
      <c r="BK2478" s="43"/>
      <c r="BL2478" s="43"/>
      <c r="BM2478" s="43"/>
      <c r="BN2478" s="43"/>
      <c r="BO2478" s="43"/>
      <c r="BP2478" s="43"/>
      <c r="BQ2478" s="43"/>
      <c r="BR2478" s="43"/>
      <c r="BS2478" s="43"/>
      <c r="BT2478" s="43"/>
      <c r="BU2478" s="43"/>
      <c r="BV2478" s="43"/>
      <c r="BW2478" s="43"/>
      <c r="BX2478" s="43"/>
      <c r="BY2478" s="43"/>
      <c r="BZ2478" s="43"/>
      <c r="CA2478" s="43"/>
      <c r="CB2478" s="43"/>
      <c r="CC2478" s="43"/>
      <c r="CD2478" s="43"/>
      <c r="CE2478" s="43"/>
      <c r="CF2478" s="43"/>
      <c r="CG2478" s="43"/>
    </row>
    <row r="2479" spans="10:85" x14ac:dyDescent="0.2"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43"/>
      <c r="AI2479" s="43"/>
      <c r="AJ2479" s="43"/>
      <c r="AK2479" s="43"/>
      <c r="AL2479" s="43"/>
      <c r="AM2479" s="43"/>
      <c r="AN2479" s="43"/>
      <c r="AO2479" s="43"/>
      <c r="AP2479" s="43"/>
      <c r="AQ2479" s="43"/>
      <c r="AR2479" s="43"/>
      <c r="AS2479" s="43"/>
      <c r="AT2479" s="43"/>
      <c r="AU2479" s="43"/>
      <c r="AV2479" s="43"/>
      <c r="AW2479" s="43"/>
      <c r="AX2479" s="43"/>
      <c r="AY2479" s="43"/>
      <c r="AZ2479" s="43"/>
      <c r="BA2479" s="43"/>
      <c r="BB2479" s="43"/>
      <c r="BC2479" s="43"/>
      <c r="BD2479" s="43"/>
      <c r="BE2479" s="43"/>
      <c r="BF2479" s="43"/>
      <c r="BG2479" s="43"/>
      <c r="BH2479" s="43"/>
      <c r="BI2479" s="43"/>
      <c r="BJ2479" s="43"/>
      <c r="BK2479" s="43"/>
      <c r="BL2479" s="43"/>
      <c r="BM2479" s="43"/>
      <c r="BN2479" s="43"/>
      <c r="BO2479" s="43"/>
      <c r="BP2479" s="43"/>
      <c r="BQ2479" s="43"/>
      <c r="BR2479" s="43"/>
      <c r="BS2479" s="43"/>
      <c r="BT2479" s="43"/>
      <c r="BU2479" s="43"/>
      <c r="BV2479" s="43"/>
      <c r="BW2479" s="43"/>
      <c r="BX2479" s="43"/>
      <c r="BY2479" s="43"/>
      <c r="BZ2479" s="43"/>
      <c r="CA2479" s="43"/>
      <c r="CB2479" s="43"/>
      <c r="CC2479" s="43"/>
      <c r="CD2479" s="43"/>
      <c r="CE2479" s="43"/>
      <c r="CF2479" s="43"/>
      <c r="CG2479" s="43"/>
    </row>
    <row r="2480" spans="10:85" x14ac:dyDescent="0.2"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Y2480" s="43"/>
      <c r="AZ2480" s="43"/>
      <c r="BA2480" s="43"/>
      <c r="BB2480" s="43"/>
      <c r="BC2480" s="43"/>
      <c r="BD2480" s="43"/>
      <c r="BE2480" s="43"/>
      <c r="BF2480" s="43"/>
      <c r="BG2480" s="43"/>
      <c r="BH2480" s="43"/>
      <c r="BI2480" s="43"/>
      <c r="BJ2480" s="43"/>
      <c r="BK2480" s="43"/>
      <c r="BL2480" s="43"/>
      <c r="BM2480" s="43"/>
      <c r="BN2480" s="43"/>
      <c r="BO2480" s="43"/>
      <c r="BP2480" s="43"/>
      <c r="BQ2480" s="43"/>
      <c r="BR2480" s="43"/>
      <c r="BS2480" s="43"/>
      <c r="BT2480" s="43"/>
      <c r="BU2480" s="43"/>
      <c r="BV2480" s="43"/>
      <c r="BW2480" s="43"/>
      <c r="BX2480" s="43"/>
      <c r="BY2480" s="43"/>
      <c r="BZ2480" s="43"/>
      <c r="CA2480" s="43"/>
      <c r="CB2480" s="43"/>
      <c r="CC2480" s="43"/>
      <c r="CD2480" s="43"/>
      <c r="CE2480" s="43"/>
      <c r="CF2480" s="43"/>
      <c r="CG2480" s="43"/>
    </row>
    <row r="2481" spans="10:85" x14ac:dyDescent="0.2"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43"/>
      <c r="AI2481" s="43"/>
      <c r="AJ2481" s="43"/>
      <c r="AK2481" s="43"/>
      <c r="AL2481" s="43"/>
      <c r="AM2481" s="43"/>
      <c r="AN2481" s="43"/>
      <c r="AO2481" s="43"/>
      <c r="AP2481" s="43"/>
      <c r="AQ2481" s="43"/>
      <c r="AR2481" s="43"/>
      <c r="AS2481" s="43"/>
      <c r="AT2481" s="43"/>
      <c r="AU2481" s="43"/>
      <c r="AV2481" s="43"/>
      <c r="AW2481" s="43"/>
      <c r="AX2481" s="43"/>
      <c r="AY2481" s="43"/>
      <c r="AZ2481" s="43"/>
      <c r="BA2481" s="43"/>
      <c r="BB2481" s="43"/>
      <c r="BC2481" s="43"/>
      <c r="BD2481" s="43"/>
      <c r="BE2481" s="43"/>
      <c r="BF2481" s="43"/>
      <c r="BG2481" s="43"/>
      <c r="BH2481" s="43"/>
      <c r="BI2481" s="43"/>
      <c r="BJ2481" s="43"/>
      <c r="BK2481" s="43"/>
      <c r="BL2481" s="43"/>
      <c r="BM2481" s="43"/>
      <c r="BN2481" s="43"/>
      <c r="BO2481" s="43"/>
      <c r="BP2481" s="43"/>
      <c r="BQ2481" s="43"/>
      <c r="BR2481" s="43"/>
      <c r="BS2481" s="43"/>
      <c r="BT2481" s="43"/>
      <c r="BU2481" s="43"/>
      <c r="BV2481" s="43"/>
      <c r="BW2481" s="43"/>
      <c r="BX2481" s="43"/>
      <c r="BY2481" s="43"/>
      <c r="BZ2481" s="43"/>
      <c r="CA2481" s="43"/>
      <c r="CB2481" s="43"/>
      <c r="CC2481" s="43"/>
      <c r="CD2481" s="43"/>
      <c r="CE2481" s="43"/>
      <c r="CF2481" s="43"/>
      <c r="CG2481" s="43"/>
    </row>
    <row r="2482" spans="10:85" x14ac:dyDescent="0.2"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Y2482" s="43"/>
      <c r="AZ2482" s="43"/>
      <c r="BA2482" s="43"/>
      <c r="BB2482" s="43"/>
      <c r="BC2482" s="43"/>
      <c r="BD2482" s="43"/>
      <c r="BE2482" s="43"/>
      <c r="BF2482" s="43"/>
      <c r="BG2482" s="43"/>
      <c r="BH2482" s="43"/>
      <c r="BI2482" s="43"/>
      <c r="BJ2482" s="43"/>
      <c r="BK2482" s="43"/>
      <c r="BL2482" s="43"/>
      <c r="BM2482" s="43"/>
      <c r="BN2482" s="43"/>
      <c r="BO2482" s="43"/>
      <c r="BP2482" s="43"/>
      <c r="BQ2482" s="43"/>
      <c r="BR2482" s="43"/>
      <c r="BS2482" s="43"/>
      <c r="BT2482" s="43"/>
      <c r="BU2482" s="43"/>
      <c r="BV2482" s="43"/>
      <c r="BW2482" s="43"/>
      <c r="BX2482" s="43"/>
      <c r="BY2482" s="43"/>
      <c r="BZ2482" s="43"/>
      <c r="CA2482" s="43"/>
      <c r="CB2482" s="43"/>
      <c r="CC2482" s="43"/>
      <c r="CD2482" s="43"/>
      <c r="CE2482" s="43"/>
      <c r="CF2482" s="43"/>
      <c r="CG2482" s="43"/>
    </row>
    <row r="2483" spans="10:85" x14ac:dyDescent="0.2"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43"/>
      <c r="AI2483" s="43"/>
      <c r="AJ2483" s="43"/>
      <c r="AK2483" s="43"/>
      <c r="AL2483" s="43"/>
      <c r="AM2483" s="43"/>
      <c r="AN2483" s="43"/>
      <c r="AO2483" s="43"/>
      <c r="AP2483" s="43"/>
      <c r="AQ2483" s="43"/>
      <c r="AR2483" s="43"/>
      <c r="AS2483" s="43"/>
      <c r="AT2483" s="43"/>
      <c r="AU2483" s="43"/>
      <c r="AV2483" s="43"/>
      <c r="AW2483" s="43"/>
      <c r="AX2483" s="43"/>
      <c r="AY2483" s="43"/>
      <c r="AZ2483" s="43"/>
      <c r="BA2483" s="43"/>
      <c r="BB2483" s="43"/>
      <c r="BC2483" s="43"/>
      <c r="BD2483" s="43"/>
      <c r="BE2483" s="43"/>
      <c r="BF2483" s="43"/>
      <c r="BG2483" s="43"/>
      <c r="BH2483" s="43"/>
      <c r="BI2483" s="43"/>
      <c r="BJ2483" s="43"/>
      <c r="BK2483" s="43"/>
      <c r="BL2483" s="43"/>
      <c r="BM2483" s="43"/>
      <c r="BN2483" s="43"/>
      <c r="BO2483" s="43"/>
      <c r="BP2483" s="43"/>
      <c r="BQ2483" s="43"/>
      <c r="BR2483" s="43"/>
      <c r="BS2483" s="43"/>
      <c r="BT2483" s="43"/>
      <c r="BU2483" s="43"/>
      <c r="BV2483" s="43"/>
      <c r="BW2483" s="43"/>
      <c r="BX2483" s="43"/>
      <c r="BY2483" s="43"/>
      <c r="BZ2483" s="43"/>
      <c r="CA2483" s="43"/>
      <c r="CB2483" s="43"/>
      <c r="CC2483" s="43"/>
      <c r="CD2483" s="43"/>
      <c r="CE2483" s="43"/>
      <c r="CF2483" s="43"/>
      <c r="CG2483" s="43"/>
    </row>
    <row r="2484" spans="10:85" x14ac:dyDescent="0.2"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43"/>
      <c r="AI2484" s="43"/>
      <c r="AJ2484" s="43"/>
      <c r="AK2484" s="43"/>
      <c r="AL2484" s="43"/>
      <c r="AM2484" s="43"/>
      <c r="AN2484" s="43"/>
      <c r="AO2484" s="43"/>
      <c r="AP2484" s="43"/>
      <c r="AQ2484" s="43"/>
      <c r="AR2484" s="43"/>
      <c r="AS2484" s="43"/>
      <c r="AT2484" s="43"/>
      <c r="AU2484" s="43"/>
      <c r="AV2484" s="43"/>
      <c r="AW2484" s="43"/>
      <c r="AX2484" s="43"/>
      <c r="AY2484" s="43"/>
      <c r="AZ2484" s="43"/>
      <c r="BA2484" s="43"/>
      <c r="BB2484" s="43"/>
      <c r="BC2484" s="43"/>
      <c r="BD2484" s="43"/>
      <c r="BE2484" s="43"/>
      <c r="BF2484" s="43"/>
      <c r="BG2484" s="43"/>
      <c r="BH2484" s="43"/>
      <c r="BI2484" s="43"/>
      <c r="BJ2484" s="43"/>
      <c r="BK2484" s="43"/>
      <c r="BL2484" s="43"/>
      <c r="BM2484" s="43"/>
      <c r="BN2484" s="43"/>
      <c r="BO2484" s="43"/>
      <c r="BP2484" s="43"/>
      <c r="BQ2484" s="43"/>
      <c r="BR2484" s="43"/>
      <c r="BS2484" s="43"/>
      <c r="BT2484" s="43"/>
      <c r="BU2484" s="43"/>
      <c r="BV2484" s="43"/>
      <c r="BW2484" s="43"/>
      <c r="BX2484" s="43"/>
      <c r="BY2484" s="43"/>
      <c r="BZ2484" s="43"/>
      <c r="CA2484" s="43"/>
      <c r="CB2484" s="43"/>
      <c r="CC2484" s="43"/>
      <c r="CD2484" s="43"/>
      <c r="CE2484" s="43"/>
      <c r="CF2484" s="43"/>
      <c r="CG2484" s="43"/>
    </row>
    <row r="2485" spans="10:85" x14ac:dyDescent="0.2"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43"/>
      <c r="AI2485" s="43"/>
      <c r="AJ2485" s="43"/>
      <c r="AK2485" s="43"/>
      <c r="AL2485" s="43"/>
      <c r="AM2485" s="43"/>
      <c r="AN2485" s="43"/>
      <c r="AO2485" s="43"/>
      <c r="AP2485" s="43"/>
      <c r="AQ2485" s="43"/>
      <c r="AR2485" s="43"/>
      <c r="AS2485" s="43"/>
      <c r="AT2485" s="43"/>
      <c r="AU2485" s="43"/>
      <c r="AV2485" s="43"/>
      <c r="AW2485" s="43"/>
      <c r="AX2485" s="43"/>
      <c r="AY2485" s="43"/>
      <c r="AZ2485" s="43"/>
      <c r="BA2485" s="43"/>
      <c r="BB2485" s="43"/>
      <c r="BC2485" s="43"/>
      <c r="BD2485" s="43"/>
      <c r="BE2485" s="43"/>
      <c r="BF2485" s="43"/>
      <c r="BG2485" s="43"/>
      <c r="BH2485" s="43"/>
      <c r="BI2485" s="43"/>
      <c r="BJ2485" s="43"/>
      <c r="BK2485" s="43"/>
      <c r="BL2485" s="43"/>
      <c r="BM2485" s="43"/>
      <c r="BN2485" s="43"/>
      <c r="BO2485" s="43"/>
      <c r="BP2485" s="43"/>
      <c r="BQ2485" s="43"/>
      <c r="BR2485" s="43"/>
      <c r="BS2485" s="43"/>
      <c r="BT2485" s="43"/>
      <c r="BU2485" s="43"/>
      <c r="BV2485" s="43"/>
      <c r="BW2485" s="43"/>
      <c r="BX2485" s="43"/>
      <c r="BY2485" s="43"/>
      <c r="BZ2485" s="43"/>
      <c r="CA2485" s="43"/>
      <c r="CB2485" s="43"/>
      <c r="CC2485" s="43"/>
      <c r="CD2485" s="43"/>
      <c r="CE2485" s="43"/>
      <c r="CF2485" s="43"/>
      <c r="CG2485" s="43"/>
    </row>
    <row r="2486" spans="10:85" x14ac:dyDescent="0.2"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43"/>
      <c r="AI2486" s="43"/>
      <c r="AJ2486" s="43"/>
      <c r="AK2486" s="43"/>
      <c r="AL2486" s="43"/>
      <c r="AM2486" s="43"/>
      <c r="AN2486" s="43"/>
      <c r="AO2486" s="43"/>
      <c r="AP2486" s="43"/>
      <c r="AQ2486" s="43"/>
      <c r="AR2486" s="43"/>
      <c r="AS2486" s="43"/>
      <c r="AT2486" s="43"/>
      <c r="AU2486" s="43"/>
      <c r="AV2486" s="43"/>
      <c r="AW2486" s="43"/>
      <c r="AX2486" s="43"/>
      <c r="AY2486" s="43"/>
      <c r="AZ2486" s="43"/>
      <c r="BA2486" s="43"/>
      <c r="BB2486" s="43"/>
      <c r="BC2486" s="43"/>
      <c r="BD2486" s="43"/>
      <c r="BE2486" s="43"/>
      <c r="BF2486" s="43"/>
      <c r="BG2486" s="43"/>
      <c r="BH2486" s="43"/>
      <c r="BI2486" s="43"/>
      <c r="BJ2486" s="43"/>
      <c r="BK2486" s="43"/>
      <c r="BL2486" s="43"/>
      <c r="BM2486" s="43"/>
      <c r="BN2486" s="43"/>
      <c r="BO2486" s="43"/>
      <c r="BP2486" s="43"/>
      <c r="BQ2486" s="43"/>
      <c r="BR2486" s="43"/>
      <c r="BS2486" s="43"/>
      <c r="BT2486" s="43"/>
      <c r="BU2486" s="43"/>
      <c r="BV2486" s="43"/>
      <c r="BW2486" s="43"/>
      <c r="BX2486" s="43"/>
      <c r="BY2486" s="43"/>
      <c r="BZ2486" s="43"/>
      <c r="CA2486" s="43"/>
      <c r="CB2486" s="43"/>
      <c r="CC2486" s="43"/>
      <c r="CD2486" s="43"/>
      <c r="CE2486" s="43"/>
      <c r="CF2486" s="43"/>
      <c r="CG2486" s="43"/>
    </row>
    <row r="2487" spans="10:85" x14ac:dyDescent="0.2"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43"/>
      <c r="AI2487" s="43"/>
      <c r="AJ2487" s="43"/>
      <c r="AK2487" s="43"/>
      <c r="AL2487" s="43"/>
      <c r="AM2487" s="43"/>
      <c r="AN2487" s="43"/>
      <c r="AO2487" s="43"/>
      <c r="AP2487" s="43"/>
      <c r="AQ2487" s="43"/>
      <c r="AR2487" s="43"/>
      <c r="AS2487" s="43"/>
      <c r="AT2487" s="43"/>
      <c r="AU2487" s="43"/>
      <c r="AV2487" s="43"/>
      <c r="AW2487" s="43"/>
      <c r="AX2487" s="43"/>
      <c r="AY2487" s="43"/>
      <c r="AZ2487" s="43"/>
      <c r="BA2487" s="43"/>
      <c r="BB2487" s="43"/>
      <c r="BC2487" s="43"/>
      <c r="BD2487" s="43"/>
      <c r="BE2487" s="43"/>
      <c r="BF2487" s="43"/>
      <c r="BG2487" s="43"/>
      <c r="BH2487" s="43"/>
      <c r="BI2487" s="43"/>
      <c r="BJ2487" s="43"/>
      <c r="BK2487" s="43"/>
      <c r="BL2487" s="43"/>
      <c r="BM2487" s="43"/>
      <c r="BN2487" s="43"/>
      <c r="BO2487" s="43"/>
      <c r="BP2487" s="43"/>
      <c r="BQ2487" s="43"/>
      <c r="BR2487" s="43"/>
      <c r="BS2487" s="43"/>
      <c r="BT2487" s="43"/>
      <c r="BU2487" s="43"/>
      <c r="BV2487" s="43"/>
      <c r="BW2487" s="43"/>
      <c r="BX2487" s="43"/>
      <c r="BY2487" s="43"/>
      <c r="BZ2487" s="43"/>
      <c r="CA2487" s="43"/>
      <c r="CB2487" s="43"/>
      <c r="CC2487" s="43"/>
      <c r="CD2487" s="43"/>
      <c r="CE2487" s="43"/>
      <c r="CF2487" s="43"/>
      <c r="CG2487" s="43"/>
    </row>
    <row r="2488" spans="10:85" x14ac:dyDescent="0.2"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43"/>
      <c r="AI2488" s="43"/>
      <c r="AJ2488" s="43"/>
      <c r="AK2488" s="43"/>
      <c r="AL2488" s="43"/>
      <c r="AM2488" s="43"/>
      <c r="AN2488" s="43"/>
      <c r="AO2488" s="43"/>
      <c r="AP2488" s="43"/>
      <c r="AQ2488" s="43"/>
      <c r="AR2488" s="43"/>
      <c r="AS2488" s="43"/>
      <c r="AT2488" s="43"/>
      <c r="AU2488" s="43"/>
      <c r="AV2488" s="43"/>
      <c r="AW2488" s="43"/>
      <c r="AX2488" s="43"/>
      <c r="AY2488" s="43"/>
      <c r="AZ2488" s="43"/>
      <c r="BA2488" s="43"/>
      <c r="BB2488" s="43"/>
      <c r="BC2488" s="43"/>
      <c r="BD2488" s="43"/>
      <c r="BE2488" s="43"/>
      <c r="BF2488" s="43"/>
      <c r="BG2488" s="43"/>
      <c r="BH2488" s="43"/>
      <c r="BI2488" s="43"/>
      <c r="BJ2488" s="43"/>
      <c r="BK2488" s="43"/>
      <c r="BL2488" s="43"/>
      <c r="BM2488" s="43"/>
      <c r="BN2488" s="43"/>
      <c r="BO2488" s="43"/>
      <c r="BP2488" s="43"/>
      <c r="BQ2488" s="43"/>
      <c r="BR2488" s="43"/>
      <c r="BS2488" s="43"/>
      <c r="BT2488" s="43"/>
      <c r="BU2488" s="43"/>
      <c r="BV2488" s="43"/>
      <c r="BW2488" s="43"/>
      <c r="BX2488" s="43"/>
      <c r="BY2488" s="43"/>
      <c r="BZ2488" s="43"/>
      <c r="CA2488" s="43"/>
      <c r="CB2488" s="43"/>
      <c r="CC2488" s="43"/>
      <c r="CD2488" s="43"/>
      <c r="CE2488" s="43"/>
      <c r="CF2488" s="43"/>
      <c r="CG2488" s="43"/>
    </row>
    <row r="2489" spans="10:85" x14ac:dyDescent="0.2"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43"/>
      <c r="AI2489" s="43"/>
      <c r="AJ2489" s="43"/>
      <c r="AK2489" s="43"/>
      <c r="AL2489" s="43"/>
      <c r="AM2489" s="43"/>
      <c r="AN2489" s="43"/>
      <c r="AO2489" s="43"/>
      <c r="AP2489" s="43"/>
      <c r="AQ2489" s="43"/>
      <c r="AR2489" s="43"/>
      <c r="AS2489" s="43"/>
      <c r="AT2489" s="43"/>
      <c r="AU2489" s="43"/>
      <c r="AV2489" s="43"/>
      <c r="AW2489" s="43"/>
      <c r="AX2489" s="43"/>
      <c r="AY2489" s="43"/>
      <c r="AZ2489" s="43"/>
      <c r="BA2489" s="43"/>
      <c r="BB2489" s="43"/>
      <c r="BC2489" s="43"/>
      <c r="BD2489" s="43"/>
      <c r="BE2489" s="43"/>
      <c r="BF2489" s="43"/>
      <c r="BG2489" s="43"/>
      <c r="BH2489" s="43"/>
      <c r="BI2489" s="43"/>
      <c r="BJ2489" s="43"/>
      <c r="BK2489" s="43"/>
      <c r="BL2489" s="43"/>
      <c r="BM2489" s="43"/>
      <c r="BN2489" s="43"/>
      <c r="BO2489" s="43"/>
      <c r="BP2489" s="43"/>
      <c r="BQ2489" s="43"/>
      <c r="BR2489" s="43"/>
      <c r="BS2489" s="43"/>
      <c r="BT2489" s="43"/>
      <c r="BU2489" s="43"/>
      <c r="BV2489" s="43"/>
      <c r="BW2489" s="43"/>
      <c r="BX2489" s="43"/>
      <c r="BY2489" s="43"/>
      <c r="BZ2489" s="43"/>
      <c r="CA2489" s="43"/>
      <c r="CB2489" s="43"/>
      <c r="CC2489" s="43"/>
      <c r="CD2489" s="43"/>
      <c r="CE2489" s="43"/>
      <c r="CF2489" s="43"/>
      <c r="CG2489" s="43"/>
    </row>
    <row r="2490" spans="10:85" x14ac:dyDescent="0.2"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43"/>
      <c r="AI2490" s="43"/>
      <c r="AJ2490" s="43"/>
      <c r="AK2490" s="43"/>
      <c r="AL2490" s="43"/>
      <c r="AM2490" s="43"/>
      <c r="AN2490" s="43"/>
      <c r="AO2490" s="43"/>
      <c r="AP2490" s="43"/>
      <c r="AQ2490" s="43"/>
      <c r="AR2490" s="43"/>
      <c r="AS2490" s="43"/>
      <c r="AT2490" s="43"/>
      <c r="AU2490" s="43"/>
      <c r="AV2490" s="43"/>
      <c r="AW2490" s="43"/>
      <c r="AX2490" s="43"/>
      <c r="AY2490" s="43"/>
      <c r="AZ2490" s="43"/>
      <c r="BA2490" s="43"/>
      <c r="BB2490" s="43"/>
      <c r="BC2490" s="43"/>
      <c r="BD2490" s="43"/>
      <c r="BE2490" s="43"/>
      <c r="BF2490" s="43"/>
      <c r="BG2490" s="43"/>
      <c r="BH2490" s="43"/>
      <c r="BI2490" s="43"/>
      <c r="BJ2490" s="43"/>
      <c r="BK2490" s="43"/>
      <c r="BL2490" s="43"/>
      <c r="BM2490" s="43"/>
      <c r="BN2490" s="43"/>
      <c r="BO2490" s="43"/>
      <c r="BP2490" s="43"/>
      <c r="BQ2490" s="43"/>
      <c r="BR2490" s="43"/>
      <c r="BS2490" s="43"/>
      <c r="BT2490" s="43"/>
      <c r="BU2490" s="43"/>
      <c r="BV2490" s="43"/>
      <c r="BW2490" s="43"/>
      <c r="BX2490" s="43"/>
      <c r="BY2490" s="43"/>
      <c r="BZ2490" s="43"/>
      <c r="CA2490" s="43"/>
      <c r="CB2490" s="43"/>
      <c r="CC2490" s="43"/>
      <c r="CD2490" s="43"/>
      <c r="CE2490" s="43"/>
      <c r="CF2490" s="43"/>
      <c r="CG2490" s="43"/>
    </row>
    <row r="2491" spans="10:85" x14ac:dyDescent="0.2"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Y2491" s="43"/>
      <c r="AZ2491" s="43"/>
      <c r="BA2491" s="43"/>
      <c r="BB2491" s="43"/>
      <c r="BC2491" s="43"/>
      <c r="BD2491" s="43"/>
      <c r="BE2491" s="43"/>
      <c r="BF2491" s="43"/>
      <c r="BG2491" s="43"/>
      <c r="BH2491" s="43"/>
      <c r="BI2491" s="43"/>
      <c r="BJ2491" s="43"/>
      <c r="BK2491" s="43"/>
      <c r="BL2491" s="43"/>
      <c r="BM2491" s="43"/>
      <c r="BN2491" s="43"/>
      <c r="BO2491" s="43"/>
      <c r="BP2491" s="43"/>
      <c r="BQ2491" s="43"/>
      <c r="BR2491" s="43"/>
      <c r="BS2491" s="43"/>
      <c r="BT2491" s="43"/>
      <c r="BU2491" s="43"/>
      <c r="BV2491" s="43"/>
      <c r="BW2491" s="43"/>
      <c r="BX2491" s="43"/>
      <c r="BY2491" s="43"/>
      <c r="BZ2491" s="43"/>
      <c r="CA2491" s="43"/>
      <c r="CB2491" s="43"/>
      <c r="CC2491" s="43"/>
      <c r="CD2491" s="43"/>
      <c r="CE2491" s="43"/>
      <c r="CF2491" s="43"/>
      <c r="CG2491" s="43"/>
    </row>
    <row r="2492" spans="10:85" x14ac:dyDescent="0.2"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43"/>
      <c r="AI2492" s="43"/>
      <c r="AJ2492" s="43"/>
      <c r="AK2492" s="43"/>
      <c r="AL2492" s="43"/>
      <c r="AM2492" s="43"/>
      <c r="AN2492" s="43"/>
      <c r="AO2492" s="43"/>
      <c r="AP2492" s="43"/>
      <c r="AQ2492" s="43"/>
      <c r="AR2492" s="43"/>
      <c r="AS2492" s="43"/>
      <c r="AT2492" s="43"/>
      <c r="AU2492" s="43"/>
      <c r="AV2492" s="43"/>
      <c r="AW2492" s="43"/>
      <c r="AX2492" s="43"/>
      <c r="AY2492" s="43"/>
      <c r="AZ2492" s="43"/>
      <c r="BA2492" s="43"/>
      <c r="BB2492" s="43"/>
      <c r="BC2492" s="43"/>
      <c r="BD2492" s="43"/>
      <c r="BE2492" s="43"/>
      <c r="BF2492" s="43"/>
      <c r="BG2492" s="43"/>
      <c r="BH2492" s="43"/>
      <c r="BI2492" s="43"/>
      <c r="BJ2492" s="43"/>
      <c r="BK2492" s="43"/>
      <c r="BL2492" s="43"/>
      <c r="BM2492" s="43"/>
      <c r="BN2492" s="43"/>
      <c r="BO2492" s="43"/>
      <c r="BP2492" s="43"/>
      <c r="BQ2492" s="43"/>
      <c r="BR2492" s="43"/>
      <c r="BS2492" s="43"/>
      <c r="BT2492" s="43"/>
      <c r="BU2492" s="43"/>
      <c r="BV2492" s="43"/>
      <c r="BW2492" s="43"/>
      <c r="BX2492" s="43"/>
      <c r="BY2492" s="43"/>
      <c r="BZ2492" s="43"/>
      <c r="CA2492" s="43"/>
      <c r="CB2492" s="43"/>
      <c r="CC2492" s="43"/>
      <c r="CD2492" s="43"/>
      <c r="CE2492" s="43"/>
      <c r="CF2492" s="43"/>
      <c r="CG2492" s="43"/>
    </row>
    <row r="2493" spans="10:85" x14ac:dyDescent="0.2"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43"/>
      <c r="AI2493" s="43"/>
      <c r="AJ2493" s="43"/>
      <c r="AK2493" s="43"/>
      <c r="AL2493" s="43"/>
      <c r="AM2493" s="43"/>
      <c r="AN2493" s="43"/>
      <c r="AO2493" s="43"/>
      <c r="AP2493" s="43"/>
      <c r="AQ2493" s="43"/>
      <c r="AR2493" s="43"/>
      <c r="AS2493" s="43"/>
      <c r="AT2493" s="43"/>
      <c r="AU2493" s="43"/>
      <c r="AV2493" s="43"/>
      <c r="AW2493" s="43"/>
      <c r="AX2493" s="43"/>
      <c r="AY2493" s="43"/>
      <c r="AZ2493" s="43"/>
      <c r="BA2493" s="43"/>
      <c r="BB2493" s="43"/>
      <c r="BC2493" s="43"/>
      <c r="BD2493" s="43"/>
      <c r="BE2493" s="43"/>
      <c r="BF2493" s="43"/>
      <c r="BG2493" s="43"/>
      <c r="BH2493" s="43"/>
      <c r="BI2493" s="43"/>
      <c r="BJ2493" s="43"/>
      <c r="BK2493" s="43"/>
      <c r="BL2493" s="43"/>
      <c r="BM2493" s="43"/>
      <c r="BN2493" s="43"/>
      <c r="BO2493" s="43"/>
      <c r="BP2493" s="43"/>
      <c r="BQ2493" s="43"/>
      <c r="BR2493" s="43"/>
      <c r="BS2493" s="43"/>
      <c r="BT2493" s="43"/>
      <c r="BU2493" s="43"/>
      <c r="BV2493" s="43"/>
      <c r="BW2493" s="43"/>
      <c r="BX2493" s="43"/>
      <c r="BY2493" s="43"/>
      <c r="BZ2493" s="43"/>
      <c r="CA2493" s="43"/>
      <c r="CB2493" s="43"/>
      <c r="CC2493" s="43"/>
      <c r="CD2493" s="43"/>
      <c r="CE2493" s="43"/>
      <c r="CF2493" s="43"/>
      <c r="CG2493" s="43"/>
    </row>
    <row r="2494" spans="10:85" x14ac:dyDescent="0.2"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43"/>
      <c r="AI2494" s="43"/>
      <c r="AJ2494" s="43"/>
      <c r="AK2494" s="43"/>
      <c r="AL2494" s="43"/>
      <c r="AM2494" s="43"/>
      <c r="AN2494" s="43"/>
      <c r="AO2494" s="43"/>
      <c r="AP2494" s="43"/>
      <c r="AQ2494" s="43"/>
      <c r="AR2494" s="43"/>
      <c r="AS2494" s="43"/>
      <c r="AT2494" s="43"/>
      <c r="AU2494" s="43"/>
      <c r="AV2494" s="43"/>
      <c r="AW2494" s="43"/>
      <c r="AX2494" s="43"/>
      <c r="AY2494" s="43"/>
      <c r="AZ2494" s="43"/>
      <c r="BA2494" s="43"/>
      <c r="BB2494" s="43"/>
      <c r="BC2494" s="43"/>
      <c r="BD2494" s="43"/>
      <c r="BE2494" s="43"/>
      <c r="BF2494" s="43"/>
      <c r="BG2494" s="43"/>
      <c r="BH2494" s="43"/>
      <c r="BI2494" s="43"/>
      <c r="BJ2494" s="43"/>
      <c r="BK2494" s="43"/>
      <c r="BL2494" s="43"/>
      <c r="BM2494" s="43"/>
      <c r="BN2494" s="43"/>
      <c r="BO2494" s="43"/>
      <c r="BP2494" s="43"/>
      <c r="BQ2494" s="43"/>
      <c r="BR2494" s="43"/>
      <c r="BS2494" s="43"/>
      <c r="BT2494" s="43"/>
      <c r="BU2494" s="43"/>
      <c r="BV2494" s="43"/>
      <c r="BW2494" s="43"/>
      <c r="BX2494" s="43"/>
      <c r="BY2494" s="43"/>
      <c r="BZ2494" s="43"/>
      <c r="CA2494" s="43"/>
      <c r="CB2494" s="43"/>
      <c r="CC2494" s="43"/>
      <c r="CD2494" s="43"/>
      <c r="CE2494" s="43"/>
      <c r="CF2494" s="43"/>
      <c r="CG2494" s="43"/>
    </row>
    <row r="2495" spans="10:85" x14ac:dyDescent="0.2"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43"/>
      <c r="AI2495" s="43"/>
      <c r="AJ2495" s="43"/>
      <c r="AK2495" s="43"/>
      <c r="AL2495" s="43"/>
      <c r="AM2495" s="43"/>
      <c r="AN2495" s="43"/>
      <c r="AO2495" s="43"/>
      <c r="AP2495" s="43"/>
      <c r="AQ2495" s="43"/>
      <c r="AR2495" s="43"/>
      <c r="AS2495" s="43"/>
      <c r="AT2495" s="43"/>
      <c r="AU2495" s="43"/>
      <c r="AV2495" s="43"/>
      <c r="AW2495" s="43"/>
      <c r="AX2495" s="43"/>
      <c r="AY2495" s="43"/>
      <c r="AZ2495" s="43"/>
      <c r="BA2495" s="43"/>
      <c r="BB2495" s="43"/>
      <c r="BC2495" s="43"/>
      <c r="BD2495" s="43"/>
      <c r="BE2495" s="43"/>
      <c r="BF2495" s="43"/>
      <c r="BG2495" s="43"/>
      <c r="BH2495" s="43"/>
      <c r="BI2495" s="43"/>
      <c r="BJ2495" s="43"/>
      <c r="BK2495" s="43"/>
      <c r="BL2495" s="43"/>
      <c r="BM2495" s="43"/>
      <c r="BN2495" s="43"/>
      <c r="BO2495" s="43"/>
      <c r="BP2495" s="43"/>
      <c r="BQ2495" s="43"/>
      <c r="BR2495" s="43"/>
      <c r="BS2495" s="43"/>
      <c r="BT2495" s="43"/>
      <c r="BU2495" s="43"/>
      <c r="BV2495" s="43"/>
      <c r="BW2495" s="43"/>
      <c r="BX2495" s="43"/>
      <c r="BY2495" s="43"/>
      <c r="BZ2495" s="43"/>
      <c r="CA2495" s="43"/>
      <c r="CB2495" s="43"/>
      <c r="CC2495" s="43"/>
      <c r="CD2495" s="43"/>
      <c r="CE2495" s="43"/>
      <c r="CF2495" s="43"/>
      <c r="CG2495" s="43"/>
    </row>
    <row r="2496" spans="10:85" x14ac:dyDescent="0.2"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43"/>
      <c r="AI2496" s="43"/>
      <c r="AJ2496" s="43"/>
      <c r="AK2496" s="43"/>
      <c r="AL2496" s="43"/>
      <c r="AM2496" s="43"/>
      <c r="AN2496" s="43"/>
      <c r="AO2496" s="43"/>
      <c r="AP2496" s="43"/>
      <c r="AQ2496" s="43"/>
      <c r="AR2496" s="43"/>
      <c r="AS2496" s="43"/>
      <c r="AT2496" s="43"/>
      <c r="AU2496" s="43"/>
      <c r="AV2496" s="43"/>
      <c r="AW2496" s="43"/>
      <c r="AX2496" s="43"/>
      <c r="AY2496" s="43"/>
      <c r="AZ2496" s="43"/>
      <c r="BA2496" s="43"/>
      <c r="BB2496" s="43"/>
      <c r="BC2496" s="43"/>
      <c r="BD2496" s="43"/>
      <c r="BE2496" s="43"/>
      <c r="BF2496" s="43"/>
      <c r="BG2496" s="43"/>
      <c r="BH2496" s="43"/>
      <c r="BI2496" s="43"/>
      <c r="BJ2496" s="43"/>
      <c r="BK2496" s="43"/>
      <c r="BL2496" s="43"/>
      <c r="BM2496" s="43"/>
      <c r="BN2496" s="43"/>
      <c r="BO2496" s="43"/>
      <c r="BP2496" s="43"/>
      <c r="BQ2496" s="43"/>
      <c r="BR2496" s="43"/>
      <c r="BS2496" s="43"/>
      <c r="BT2496" s="43"/>
      <c r="BU2496" s="43"/>
      <c r="BV2496" s="43"/>
      <c r="BW2496" s="43"/>
      <c r="BX2496" s="43"/>
      <c r="BY2496" s="43"/>
      <c r="BZ2496" s="43"/>
      <c r="CA2496" s="43"/>
      <c r="CB2496" s="43"/>
      <c r="CC2496" s="43"/>
      <c r="CD2496" s="43"/>
      <c r="CE2496" s="43"/>
      <c r="CF2496" s="43"/>
      <c r="CG2496" s="43"/>
    </row>
    <row r="2497" spans="10:85" x14ac:dyDescent="0.2"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43"/>
      <c r="AI2497" s="43"/>
      <c r="AJ2497" s="43"/>
      <c r="AK2497" s="43"/>
      <c r="AL2497" s="43"/>
      <c r="AM2497" s="43"/>
      <c r="AN2497" s="43"/>
      <c r="AO2497" s="43"/>
      <c r="AP2497" s="43"/>
      <c r="AQ2497" s="43"/>
      <c r="AR2497" s="43"/>
      <c r="AS2497" s="43"/>
      <c r="AT2497" s="43"/>
      <c r="AU2497" s="43"/>
      <c r="AV2497" s="43"/>
      <c r="AW2497" s="43"/>
      <c r="AX2497" s="43"/>
      <c r="AY2497" s="43"/>
      <c r="AZ2497" s="43"/>
      <c r="BA2497" s="43"/>
      <c r="BB2497" s="43"/>
      <c r="BC2497" s="43"/>
      <c r="BD2497" s="43"/>
      <c r="BE2497" s="43"/>
      <c r="BF2497" s="43"/>
      <c r="BG2497" s="43"/>
      <c r="BH2497" s="43"/>
      <c r="BI2497" s="43"/>
      <c r="BJ2497" s="43"/>
      <c r="BK2497" s="43"/>
      <c r="BL2497" s="43"/>
      <c r="BM2497" s="43"/>
      <c r="BN2497" s="43"/>
      <c r="BO2497" s="43"/>
      <c r="BP2497" s="43"/>
      <c r="BQ2497" s="43"/>
      <c r="BR2497" s="43"/>
      <c r="BS2497" s="43"/>
      <c r="BT2497" s="43"/>
      <c r="BU2497" s="43"/>
      <c r="BV2497" s="43"/>
      <c r="BW2497" s="43"/>
      <c r="BX2497" s="43"/>
      <c r="BY2497" s="43"/>
      <c r="BZ2497" s="43"/>
      <c r="CA2497" s="43"/>
      <c r="CB2497" s="43"/>
      <c r="CC2497" s="43"/>
      <c r="CD2497" s="43"/>
      <c r="CE2497" s="43"/>
      <c r="CF2497" s="43"/>
      <c r="CG2497" s="43"/>
    </row>
    <row r="2498" spans="10:85" x14ac:dyDescent="0.2"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43"/>
      <c r="AI2498" s="43"/>
      <c r="AJ2498" s="43"/>
      <c r="AK2498" s="43"/>
      <c r="AL2498" s="43"/>
      <c r="AM2498" s="43"/>
      <c r="AN2498" s="43"/>
      <c r="AO2498" s="43"/>
      <c r="AP2498" s="43"/>
      <c r="AQ2498" s="43"/>
      <c r="AR2498" s="43"/>
      <c r="AS2498" s="43"/>
      <c r="AT2498" s="43"/>
      <c r="AU2498" s="43"/>
      <c r="AV2498" s="43"/>
      <c r="AW2498" s="43"/>
      <c r="AX2498" s="43"/>
      <c r="AY2498" s="43"/>
      <c r="AZ2498" s="43"/>
      <c r="BA2498" s="43"/>
      <c r="BB2498" s="43"/>
      <c r="BC2498" s="43"/>
      <c r="BD2498" s="43"/>
      <c r="BE2498" s="43"/>
      <c r="BF2498" s="43"/>
      <c r="BG2498" s="43"/>
      <c r="BH2498" s="43"/>
      <c r="BI2498" s="43"/>
      <c r="BJ2498" s="43"/>
      <c r="BK2498" s="43"/>
      <c r="BL2498" s="43"/>
      <c r="BM2498" s="43"/>
      <c r="BN2498" s="43"/>
      <c r="BO2498" s="43"/>
      <c r="BP2498" s="43"/>
      <c r="BQ2498" s="43"/>
      <c r="BR2498" s="43"/>
      <c r="BS2498" s="43"/>
      <c r="BT2498" s="43"/>
      <c r="BU2498" s="43"/>
      <c r="BV2498" s="43"/>
      <c r="BW2498" s="43"/>
      <c r="BX2498" s="43"/>
      <c r="BY2498" s="43"/>
      <c r="BZ2498" s="43"/>
      <c r="CA2498" s="43"/>
      <c r="CB2498" s="43"/>
      <c r="CC2498" s="43"/>
      <c r="CD2498" s="43"/>
      <c r="CE2498" s="43"/>
      <c r="CF2498" s="43"/>
      <c r="CG2498" s="43"/>
    </row>
    <row r="2499" spans="10:85" x14ac:dyDescent="0.2"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43"/>
      <c r="AI2499" s="43"/>
      <c r="AJ2499" s="43"/>
      <c r="AK2499" s="43"/>
      <c r="AL2499" s="43"/>
      <c r="AM2499" s="43"/>
      <c r="AN2499" s="43"/>
      <c r="AO2499" s="43"/>
      <c r="AP2499" s="43"/>
      <c r="AQ2499" s="43"/>
      <c r="AR2499" s="43"/>
      <c r="AS2499" s="43"/>
      <c r="AT2499" s="43"/>
      <c r="AU2499" s="43"/>
      <c r="AV2499" s="43"/>
      <c r="AW2499" s="43"/>
      <c r="AX2499" s="43"/>
      <c r="AY2499" s="43"/>
      <c r="AZ2499" s="43"/>
      <c r="BA2499" s="43"/>
      <c r="BB2499" s="43"/>
      <c r="BC2499" s="43"/>
      <c r="BD2499" s="43"/>
      <c r="BE2499" s="43"/>
      <c r="BF2499" s="43"/>
      <c r="BG2499" s="43"/>
      <c r="BH2499" s="43"/>
      <c r="BI2499" s="43"/>
      <c r="BJ2499" s="43"/>
      <c r="BK2499" s="43"/>
      <c r="BL2499" s="43"/>
      <c r="BM2499" s="43"/>
      <c r="BN2499" s="43"/>
      <c r="BO2499" s="43"/>
      <c r="BP2499" s="43"/>
      <c r="BQ2499" s="43"/>
      <c r="BR2499" s="43"/>
      <c r="BS2499" s="43"/>
      <c r="BT2499" s="43"/>
      <c r="BU2499" s="43"/>
      <c r="BV2499" s="43"/>
      <c r="BW2499" s="43"/>
      <c r="BX2499" s="43"/>
      <c r="BY2499" s="43"/>
      <c r="BZ2499" s="43"/>
      <c r="CA2499" s="43"/>
      <c r="CB2499" s="43"/>
      <c r="CC2499" s="43"/>
      <c r="CD2499" s="43"/>
      <c r="CE2499" s="43"/>
      <c r="CF2499" s="43"/>
      <c r="CG2499" s="43"/>
    </row>
    <row r="2500" spans="10:85" x14ac:dyDescent="0.2"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43"/>
      <c r="AI2500" s="43"/>
      <c r="AJ2500" s="43"/>
      <c r="AK2500" s="43"/>
      <c r="AL2500" s="43"/>
      <c r="AM2500" s="43"/>
      <c r="AN2500" s="43"/>
      <c r="AO2500" s="43"/>
      <c r="AP2500" s="43"/>
      <c r="AQ2500" s="43"/>
      <c r="AR2500" s="43"/>
      <c r="AS2500" s="43"/>
      <c r="AT2500" s="43"/>
      <c r="AU2500" s="43"/>
      <c r="AV2500" s="43"/>
      <c r="AW2500" s="43"/>
      <c r="AX2500" s="43"/>
      <c r="AY2500" s="43"/>
      <c r="AZ2500" s="43"/>
      <c r="BA2500" s="43"/>
      <c r="BB2500" s="43"/>
      <c r="BC2500" s="43"/>
      <c r="BD2500" s="43"/>
      <c r="BE2500" s="43"/>
      <c r="BF2500" s="43"/>
      <c r="BG2500" s="43"/>
      <c r="BH2500" s="43"/>
      <c r="BI2500" s="43"/>
      <c r="BJ2500" s="43"/>
      <c r="BK2500" s="43"/>
      <c r="BL2500" s="43"/>
      <c r="BM2500" s="43"/>
      <c r="BN2500" s="43"/>
      <c r="BO2500" s="43"/>
      <c r="BP2500" s="43"/>
      <c r="BQ2500" s="43"/>
      <c r="BR2500" s="43"/>
      <c r="BS2500" s="43"/>
      <c r="BT2500" s="43"/>
      <c r="BU2500" s="43"/>
      <c r="BV2500" s="43"/>
      <c r="BW2500" s="43"/>
      <c r="BX2500" s="43"/>
      <c r="BY2500" s="43"/>
      <c r="BZ2500" s="43"/>
      <c r="CA2500" s="43"/>
      <c r="CB2500" s="43"/>
      <c r="CC2500" s="43"/>
      <c r="CD2500" s="43"/>
      <c r="CE2500" s="43"/>
      <c r="CF2500" s="43"/>
      <c r="CG2500" s="43"/>
    </row>
    <row r="2501" spans="10:85" x14ac:dyDescent="0.2"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43"/>
      <c r="AI2501" s="43"/>
      <c r="AJ2501" s="43"/>
      <c r="AK2501" s="43"/>
      <c r="AL2501" s="43"/>
      <c r="AM2501" s="43"/>
      <c r="AN2501" s="43"/>
      <c r="AO2501" s="43"/>
      <c r="AP2501" s="43"/>
      <c r="AQ2501" s="43"/>
      <c r="AR2501" s="43"/>
      <c r="AS2501" s="43"/>
      <c r="AT2501" s="43"/>
      <c r="AU2501" s="43"/>
      <c r="AV2501" s="43"/>
      <c r="AW2501" s="43"/>
      <c r="AX2501" s="43"/>
      <c r="AY2501" s="43"/>
      <c r="AZ2501" s="43"/>
      <c r="BA2501" s="43"/>
      <c r="BB2501" s="43"/>
      <c r="BC2501" s="43"/>
      <c r="BD2501" s="43"/>
      <c r="BE2501" s="43"/>
      <c r="BF2501" s="43"/>
      <c r="BG2501" s="43"/>
      <c r="BH2501" s="43"/>
      <c r="BI2501" s="43"/>
      <c r="BJ2501" s="43"/>
      <c r="BK2501" s="43"/>
      <c r="BL2501" s="43"/>
      <c r="BM2501" s="43"/>
      <c r="BN2501" s="43"/>
      <c r="BO2501" s="43"/>
      <c r="BP2501" s="43"/>
      <c r="BQ2501" s="43"/>
      <c r="BR2501" s="43"/>
      <c r="BS2501" s="43"/>
      <c r="BT2501" s="43"/>
      <c r="BU2501" s="43"/>
      <c r="BV2501" s="43"/>
      <c r="BW2501" s="43"/>
      <c r="BX2501" s="43"/>
      <c r="BY2501" s="43"/>
      <c r="BZ2501" s="43"/>
      <c r="CA2501" s="43"/>
      <c r="CB2501" s="43"/>
      <c r="CC2501" s="43"/>
      <c r="CD2501" s="43"/>
      <c r="CE2501" s="43"/>
      <c r="CF2501" s="43"/>
      <c r="CG2501" s="43"/>
    </row>
    <row r="2502" spans="10:85" x14ac:dyDescent="0.2"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43"/>
      <c r="AI2502" s="43"/>
      <c r="AJ2502" s="43"/>
      <c r="AK2502" s="43"/>
      <c r="AL2502" s="43"/>
      <c r="AM2502" s="43"/>
      <c r="AN2502" s="43"/>
      <c r="AO2502" s="43"/>
      <c r="AP2502" s="43"/>
      <c r="AQ2502" s="43"/>
      <c r="AR2502" s="43"/>
      <c r="AS2502" s="43"/>
      <c r="AT2502" s="43"/>
      <c r="AU2502" s="43"/>
      <c r="AV2502" s="43"/>
      <c r="AW2502" s="43"/>
      <c r="AX2502" s="43"/>
      <c r="AY2502" s="43"/>
      <c r="AZ2502" s="43"/>
      <c r="BA2502" s="43"/>
      <c r="BB2502" s="43"/>
      <c r="BC2502" s="43"/>
      <c r="BD2502" s="43"/>
      <c r="BE2502" s="43"/>
      <c r="BF2502" s="43"/>
      <c r="BG2502" s="43"/>
      <c r="BH2502" s="43"/>
      <c r="BI2502" s="43"/>
      <c r="BJ2502" s="43"/>
      <c r="BK2502" s="43"/>
      <c r="BL2502" s="43"/>
      <c r="BM2502" s="43"/>
      <c r="BN2502" s="43"/>
      <c r="BO2502" s="43"/>
      <c r="BP2502" s="43"/>
      <c r="BQ2502" s="43"/>
      <c r="BR2502" s="43"/>
      <c r="BS2502" s="43"/>
      <c r="BT2502" s="43"/>
      <c r="BU2502" s="43"/>
      <c r="BV2502" s="43"/>
      <c r="BW2502" s="43"/>
      <c r="BX2502" s="43"/>
      <c r="BY2502" s="43"/>
      <c r="BZ2502" s="43"/>
      <c r="CA2502" s="43"/>
      <c r="CB2502" s="43"/>
      <c r="CC2502" s="43"/>
      <c r="CD2502" s="43"/>
      <c r="CE2502" s="43"/>
      <c r="CF2502" s="43"/>
      <c r="CG2502" s="43"/>
    </row>
    <row r="2503" spans="10:85" x14ac:dyDescent="0.2"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43"/>
      <c r="AI2503" s="43"/>
      <c r="AJ2503" s="43"/>
      <c r="AK2503" s="43"/>
      <c r="AL2503" s="43"/>
      <c r="AM2503" s="43"/>
      <c r="AN2503" s="43"/>
      <c r="AO2503" s="43"/>
      <c r="AP2503" s="43"/>
      <c r="AQ2503" s="43"/>
      <c r="AR2503" s="43"/>
      <c r="AS2503" s="43"/>
      <c r="AT2503" s="43"/>
      <c r="AU2503" s="43"/>
      <c r="AV2503" s="43"/>
      <c r="AW2503" s="43"/>
      <c r="AX2503" s="43"/>
      <c r="AY2503" s="43"/>
      <c r="AZ2503" s="43"/>
      <c r="BA2503" s="43"/>
      <c r="BB2503" s="43"/>
      <c r="BC2503" s="43"/>
      <c r="BD2503" s="43"/>
      <c r="BE2503" s="43"/>
      <c r="BF2503" s="43"/>
      <c r="BG2503" s="43"/>
      <c r="BH2503" s="43"/>
      <c r="BI2503" s="43"/>
      <c r="BJ2503" s="43"/>
      <c r="BK2503" s="43"/>
      <c r="BL2503" s="43"/>
      <c r="BM2503" s="43"/>
      <c r="BN2503" s="43"/>
      <c r="BO2503" s="43"/>
      <c r="BP2503" s="43"/>
      <c r="BQ2503" s="43"/>
      <c r="BR2503" s="43"/>
      <c r="BS2503" s="43"/>
      <c r="BT2503" s="43"/>
      <c r="BU2503" s="43"/>
      <c r="BV2503" s="43"/>
      <c r="BW2503" s="43"/>
      <c r="BX2503" s="43"/>
      <c r="BY2503" s="43"/>
      <c r="BZ2503" s="43"/>
      <c r="CA2503" s="43"/>
      <c r="CB2503" s="43"/>
      <c r="CC2503" s="43"/>
      <c r="CD2503" s="43"/>
      <c r="CE2503" s="43"/>
      <c r="CF2503" s="43"/>
      <c r="CG2503" s="43"/>
    </row>
    <row r="2504" spans="10:85" x14ac:dyDescent="0.2"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43"/>
      <c r="AI2504" s="43"/>
      <c r="AJ2504" s="43"/>
      <c r="AK2504" s="43"/>
      <c r="AL2504" s="43"/>
      <c r="AM2504" s="43"/>
      <c r="AN2504" s="43"/>
      <c r="AO2504" s="43"/>
      <c r="AP2504" s="43"/>
      <c r="AQ2504" s="43"/>
      <c r="AR2504" s="43"/>
      <c r="AS2504" s="43"/>
      <c r="AT2504" s="43"/>
      <c r="AU2504" s="43"/>
      <c r="AV2504" s="43"/>
      <c r="AW2504" s="43"/>
      <c r="AX2504" s="43"/>
      <c r="AY2504" s="43"/>
      <c r="AZ2504" s="43"/>
      <c r="BA2504" s="43"/>
      <c r="BB2504" s="43"/>
      <c r="BC2504" s="43"/>
      <c r="BD2504" s="43"/>
      <c r="BE2504" s="43"/>
      <c r="BF2504" s="43"/>
      <c r="BG2504" s="43"/>
      <c r="BH2504" s="43"/>
      <c r="BI2504" s="43"/>
      <c r="BJ2504" s="43"/>
      <c r="BK2504" s="43"/>
      <c r="BL2504" s="43"/>
      <c r="BM2504" s="43"/>
      <c r="BN2504" s="43"/>
      <c r="BO2504" s="43"/>
      <c r="BP2504" s="43"/>
      <c r="BQ2504" s="43"/>
      <c r="BR2504" s="43"/>
      <c r="BS2504" s="43"/>
      <c r="BT2504" s="43"/>
      <c r="BU2504" s="43"/>
      <c r="BV2504" s="43"/>
      <c r="BW2504" s="43"/>
      <c r="BX2504" s="43"/>
      <c r="BY2504" s="43"/>
      <c r="BZ2504" s="43"/>
      <c r="CA2504" s="43"/>
      <c r="CB2504" s="43"/>
      <c r="CC2504" s="43"/>
      <c r="CD2504" s="43"/>
      <c r="CE2504" s="43"/>
      <c r="CF2504" s="43"/>
      <c r="CG2504" s="43"/>
    </row>
    <row r="2505" spans="10:85" x14ac:dyDescent="0.2"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43"/>
      <c r="AI2505" s="43"/>
      <c r="AJ2505" s="43"/>
      <c r="AK2505" s="43"/>
      <c r="AL2505" s="43"/>
      <c r="AM2505" s="43"/>
      <c r="AN2505" s="43"/>
      <c r="AO2505" s="43"/>
      <c r="AP2505" s="43"/>
      <c r="AQ2505" s="43"/>
      <c r="AR2505" s="43"/>
      <c r="AS2505" s="43"/>
      <c r="AT2505" s="43"/>
      <c r="AU2505" s="43"/>
      <c r="AV2505" s="43"/>
      <c r="AW2505" s="43"/>
      <c r="AX2505" s="43"/>
      <c r="AY2505" s="43"/>
      <c r="AZ2505" s="43"/>
      <c r="BA2505" s="43"/>
      <c r="BB2505" s="43"/>
      <c r="BC2505" s="43"/>
      <c r="BD2505" s="43"/>
      <c r="BE2505" s="43"/>
      <c r="BF2505" s="43"/>
      <c r="BG2505" s="43"/>
      <c r="BH2505" s="43"/>
      <c r="BI2505" s="43"/>
      <c r="BJ2505" s="43"/>
      <c r="BK2505" s="43"/>
      <c r="BL2505" s="43"/>
      <c r="BM2505" s="43"/>
      <c r="BN2505" s="43"/>
      <c r="BO2505" s="43"/>
      <c r="BP2505" s="43"/>
      <c r="BQ2505" s="43"/>
      <c r="BR2505" s="43"/>
      <c r="BS2505" s="43"/>
      <c r="BT2505" s="43"/>
      <c r="BU2505" s="43"/>
      <c r="BV2505" s="43"/>
      <c r="BW2505" s="43"/>
      <c r="BX2505" s="43"/>
      <c r="BY2505" s="43"/>
      <c r="BZ2505" s="43"/>
      <c r="CA2505" s="43"/>
      <c r="CB2505" s="43"/>
      <c r="CC2505" s="43"/>
      <c r="CD2505" s="43"/>
      <c r="CE2505" s="43"/>
      <c r="CF2505" s="43"/>
      <c r="CG2505" s="43"/>
    </row>
    <row r="2506" spans="10:85" x14ac:dyDescent="0.2"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43"/>
      <c r="AI2506" s="43"/>
      <c r="AJ2506" s="43"/>
      <c r="AK2506" s="43"/>
      <c r="AL2506" s="43"/>
      <c r="AM2506" s="43"/>
      <c r="AN2506" s="43"/>
      <c r="AO2506" s="43"/>
      <c r="AP2506" s="43"/>
      <c r="AQ2506" s="43"/>
      <c r="AR2506" s="43"/>
      <c r="AS2506" s="43"/>
      <c r="AT2506" s="43"/>
      <c r="AU2506" s="43"/>
      <c r="AV2506" s="43"/>
      <c r="AW2506" s="43"/>
      <c r="AX2506" s="43"/>
      <c r="AY2506" s="43"/>
      <c r="AZ2506" s="43"/>
      <c r="BA2506" s="43"/>
      <c r="BB2506" s="43"/>
      <c r="BC2506" s="43"/>
      <c r="BD2506" s="43"/>
      <c r="BE2506" s="43"/>
      <c r="BF2506" s="43"/>
      <c r="BG2506" s="43"/>
      <c r="BH2506" s="43"/>
      <c r="BI2506" s="43"/>
      <c r="BJ2506" s="43"/>
      <c r="BK2506" s="43"/>
      <c r="BL2506" s="43"/>
      <c r="BM2506" s="43"/>
      <c r="BN2506" s="43"/>
      <c r="BO2506" s="43"/>
      <c r="BP2506" s="43"/>
      <c r="BQ2506" s="43"/>
      <c r="BR2506" s="43"/>
      <c r="BS2506" s="43"/>
      <c r="BT2506" s="43"/>
      <c r="BU2506" s="43"/>
      <c r="BV2506" s="43"/>
      <c r="BW2506" s="43"/>
      <c r="BX2506" s="43"/>
      <c r="BY2506" s="43"/>
      <c r="BZ2506" s="43"/>
      <c r="CA2506" s="43"/>
      <c r="CB2506" s="43"/>
      <c r="CC2506" s="43"/>
      <c r="CD2506" s="43"/>
      <c r="CE2506" s="43"/>
      <c r="CF2506" s="43"/>
      <c r="CG2506" s="43"/>
    </row>
    <row r="2507" spans="10:85" x14ac:dyDescent="0.2"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43"/>
      <c r="AI2507" s="43"/>
      <c r="AJ2507" s="43"/>
      <c r="AK2507" s="43"/>
      <c r="AL2507" s="43"/>
      <c r="AM2507" s="43"/>
      <c r="AN2507" s="43"/>
      <c r="AO2507" s="43"/>
      <c r="AP2507" s="43"/>
      <c r="AQ2507" s="43"/>
      <c r="AR2507" s="43"/>
      <c r="AS2507" s="43"/>
      <c r="AT2507" s="43"/>
      <c r="AU2507" s="43"/>
      <c r="AV2507" s="43"/>
      <c r="AW2507" s="43"/>
      <c r="AX2507" s="43"/>
      <c r="AY2507" s="43"/>
      <c r="AZ2507" s="43"/>
      <c r="BA2507" s="43"/>
      <c r="BB2507" s="43"/>
      <c r="BC2507" s="43"/>
      <c r="BD2507" s="43"/>
      <c r="BE2507" s="43"/>
      <c r="BF2507" s="43"/>
      <c r="BG2507" s="43"/>
      <c r="BH2507" s="43"/>
      <c r="BI2507" s="43"/>
      <c r="BJ2507" s="43"/>
      <c r="BK2507" s="43"/>
      <c r="BL2507" s="43"/>
      <c r="BM2507" s="43"/>
      <c r="BN2507" s="43"/>
      <c r="BO2507" s="43"/>
      <c r="BP2507" s="43"/>
      <c r="BQ2507" s="43"/>
      <c r="BR2507" s="43"/>
      <c r="BS2507" s="43"/>
      <c r="BT2507" s="43"/>
      <c r="BU2507" s="43"/>
      <c r="BV2507" s="43"/>
      <c r="BW2507" s="43"/>
      <c r="BX2507" s="43"/>
      <c r="BY2507" s="43"/>
      <c r="BZ2507" s="43"/>
      <c r="CA2507" s="43"/>
      <c r="CB2507" s="43"/>
      <c r="CC2507" s="43"/>
      <c r="CD2507" s="43"/>
      <c r="CE2507" s="43"/>
      <c r="CF2507" s="43"/>
      <c r="CG2507" s="43"/>
    </row>
    <row r="2508" spans="10:85" x14ac:dyDescent="0.2"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43"/>
      <c r="AI2508" s="43"/>
      <c r="AJ2508" s="43"/>
      <c r="AK2508" s="43"/>
      <c r="AL2508" s="43"/>
      <c r="AM2508" s="43"/>
      <c r="AN2508" s="43"/>
      <c r="AO2508" s="43"/>
      <c r="AP2508" s="43"/>
      <c r="AQ2508" s="43"/>
      <c r="AR2508" s="43"/>
      <c r="AS2508" s="43"/>
      <c r="AT2508" s="43"/>
      <c r="AU2508" s="43"/>
      <c r="AV2508" s="43"/>
      <c r="AW2508" s="43"/>
      <c r="AX2508" s="43"/>
      <c r="AY2508" s="43"/>
      <c r="AZ2508" s="43"/>
      <c r="BA2508" s="43"/>
      <c r="BB2508" s="43"/>
      <c r="BC2508" s="43"/>
      <c r="BD2508" s="43"/>
      <c r="BE2508" s="43"/>
      <c r="BF2508" s="43"/>
      <c r="BG2508" s="43"/>
      <c r="BH2508" s="43"/>
      <c r="BI2508" s="43"/>
      <c r="BJ2508" s="43"/>
      <c r="BK2508" s="43"/>
      <c r="BL2508" s="43"/>
      <c r="BM2508" s="43"/>
      <c r="BN2508" s="43"/>
      <c r="BO2508" s="43"/>
      <c r="BP2508" s="43"/>
      <c r="BQ2508" s="43"/>
      <c r="BR2508" s="43"/>
      <c r="BS2508" s="43"/>
      <c r="BT2508" s="43"/>
      <c r="BU2508" s="43"/>
      <c r="BV2508" s="43"/>
      <c r="BW2508" s="43"/>
      <c r="BX2508" s="43"/>
      <c r="BY2508" s="43"/>
      <c r="BZ2508" s="43"/>
      <c r="CA2508" s="43"/>
      <c r="CB2508" s="43"/>
      <c r="CC2508" s="43"/>
      <c r="CD2508" s="43"/>
      <c r="CE2508" s="43"/>
      <c r="CF2508" s="43"/>
      <c r="CG2508" s="43"/>
    </row>
    <row r="2509" spans="10:85" x14ac:dyDescent="0.2"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43"/>
      <c r="AI2509" s="43"/>
      <c r="AJ2509" s="43"/>
      <c r="AK2509" s="43"/>
      <c r="AL2509" s="43"/>
      <c r="AM2509" s="43"/>
      <c r="AN2509" s="43"/>
      <c r="AO2509" s="43"/>
      <c r="AP2509" s="43"/>
      <c r="AQ2509" s="43"/>
      <c r="AR2509" s="43"/>
      <c r="AS2509" s="43"/>
      <c r="AT2509" s="43"/>
      <c r="AU2509" s="43"/>
      <c r="AV2509" s="43"/>
      <c r="AW2509" s="43"/>
      <c r="AX2509" s="43"/>
      <c r="AY2509" s="43"/>
      <c r="AZ2509" s="43"/>
      <c r="BA2509" s="43"/>
      <c r="BB2509" s="43"/>
      <c r="BC2509" s="43"/>
      <c r="BD2509" s="43"/>
      <c r="BE2509" s="43"/>
      <c r="BF2509" s="43"/>
      <c r="BG2509" s="43"/>
      <c r="BH2509" s="43"/>
      <c r="BI2509" s="43"/>
      <c r="BJ2509" s="43"/>
      <c r="BK2509" s="43"/>
      <c r="BL2509" s="43"/>
      <c r="BM2509" s="43"/>
      <c r="BN2509" s="43"/>
      <c r="BO2509" s="43"/>
      <c r="BP2509" s="43"/>
      <c r="BQ2509" s="43"/>
      <c r="BR2509" s="43"/>
      <c r="BS2509" s="43"/>
      <c r="BT2509" s="43"/>
      <c r="BU2509" s="43"/>
      <c r="BV2509" s="43"/>
      <c r="BW2509" s="43"/>
      <c r="BX2509" s="43"/>
      <c r="BY2509" s="43"/>
      <c r="BZ2509" s="43"/>
      <c r="CA2509" s="43"/>
      <c r="CB2509" s="43"/>
      <c r="CC2509" s="43"/>
      <c r="CD2509" s="43"/>
      <c r="CE2509" s="43"/>
      <c r="CF2509" s="43"/>
      <c r="CG2509" s="43"/>
    </row>
    <row r="2510" spans="10:85" x14ac:dyDescent="0.2"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43"/>
      <c r="AI2510" s="43"/>
      <c r="AJ2510" s="43"/>
      <c r="AK2510" s="43"/>
      <c r="AL2510" s="43"/>
      <c r="AM2510" s="43"/>
      <c r="AN2510" s="43"/>
      <c r="AO2510" s="43"/>
      <c r="AP2510" s="43"/>
      <c r="AQ2510" s="43"/>
      <c r="AR2510" s="43"/>
      <c r="AS2510" s="43"/>
      <c r="AT2510" s="43"/>
      <c r="AU2510" s="43"/>
      <c r="AV2510" s="43"/>
      <c r="AW2510" s="43"/>
      <c r="AX2510" s="43"/>
      <c r="AY2510" s="43"/>
      <c r="AZ2510" s="43"/>
      <c r="BA2510" s="43"/>
      <c r="BB2510" s="43"/>
      <c r="BC2510" s="43"/>
      <c r="BD2510" s="43"/>
      <c r="BE2510" s="43"/>
      <c r="BF2510" s="43"/>
      <c r="BG2510" s="43"/>
      <c r="BH2510" s="43"/>
      <c r="BI2510" s="43"/>
      <c r="BJ2510" s="43"/>
      <c r="BK2510" s="43"/>
      <c r="BL2510" s="43"/>
      <c r="BM2510" s="43"/>
      <c r="BN2510" s="43"/>
      <c r="BO2510" s="43"/>
      <c r="BP2510" s="43"/>
      <c r="BQ2510" s="43"/>
      <c r="BR2510" s="43"/>
      <c r="BS2510" s="43"/>
      <c r="BT2510" s="43"/>
      <c r="BU2510" s="43"/>
      <c r="BV2510" s="43"/>
      <c r="BW2510" s="43"/>
      <c r="BX2510" s="43"/>
      <c r="BY2510" s="43"/>
      <c r="BZ2510" s="43"/>
      <c r="CA2510" s="43"/>
      <c r="CB2510" s="43"/>
      <c r="CC2510" s="43"/>
      <c r="CD2510" s="43"/>
      <c r="CE2510" s="43"/>
      <c r="CF2510" s="43"/>
      <c r="CG2510" s="43"/>
    </row>
    <row r="2511" spans="10:85" x14ac:dyDescent="0.2"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43"/>
      <c r="AI2511" s="43"/>
      <c r="AJ2511" s="43"/>
      <c r="AK2511" s="43"/>
      <c r="AL2511" s="43"/>
      <c r="AM2511" s="43"/>
      <c r="AN2511" s="43"/>
      <c r="AO2511" s="43"/>
      <c r="AP2511" s="43"/>
      <c r="AQ2511" s="43"/>
      <c r="AR2511" s="43"/>
      <c r="AS2511" s="43"/>
      <c r="AT2511" s="43"/>
      <c r="AU2511" s="43"/>
      <c r="AV2511" s="43"/>
      <c r="AW2511" s="43"/>
      <c r="AX2511" s="43"/>
      <c r="AY2511" s="43"/>
      <c r="AZ2511" s="43"/>
      <c r="BA2511" s="43"/>
      <c r="BB2511" s="43"/>
      <c r="BC2511" s="43"/>
      <c r="BD2511" s="43"/>
      <c r="BE2511" s="43"/>
      <c r="BF2511" s="43"/>
      <c r="BG2511" s="43"/>
      <c r="BH2511" s="43"/>
      <c r="BI2511" s="43"/>
      <c r="BJ2511" s="43"/>
      <c r="BK2511" s="43"/>
      <c r="BL2511" s="43"/>
      <c r="BM2511" s="43"/>
      <c r="BN2511" s="43"/>
      <c r="BO2511" s="43"/>
      <c r="BP2511" s="43"/>
      <c r="BQ2511" s="43"/>
      <c r="BR2511" s="43"/>
      <c r="BS2511" s="43"/>
      <c r="BT2511" s="43"/>
      <c r="BU2511" s="43"/>
      <c r="BV2511" s="43"/>
      <c r="BW2511" s="43"/>
      <c r="BX2511" s="43"/>
      <c r="BY2511" s="43"/>
      <c r="BZ2511" s="43"/>
      <c r="CA2511" s="43"/>
      <c r="CB2511" s="43"/>
      <c r="CC2511" s="43"/>
      <c r="CD2511" s="43"/>
      <c r="CE2511" s="43"/>
      <c r="CF2511" s="43"/>
      <c r="CG2511" s="43"/>
    </row>
    <row r="2512" spans="10:85" x14ac:dyDescent="0.2"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43"/>
      <c r="AI2512" s="43"/>
      <c r="AJ2512" s="43"/>
      <c r="AK2512" s="43"/>
      <c r="AL2512" s="43"/>
      <c r="AM2512" s="43"/>
      <c r="AN2512" s="43"/>
      <c r="AO2512" s="43"/>
      <c r="AP2512" s="43"/>
      <c r="AQ2512" s="43"/>
      <c r="AR2512" s="43"/>
      <c r="AS2512" s="43"/>
      <c r="AT2512" s="43"/>
      <c r="AU2512" s="43"/>
      <c r="AV2512" s="43"/>
      <c r="AW2512" s="43"/>
      <c r="AX2512" s="43"/>
      <c r="AY2512" s="43"/>
      <c r="AZ2512" s="43"/>
      <c r="BA2512" s="43"/>
      <c r="BB2512" s="43"/>
      <c r="BC2512" s="43"/>
      <c r="BD2512" s="43"/>
      <c r="BE2512" s="43"/>
      <c r="BF2512" s="43"/>
      <c r="BG2512" s="43"/>
      <c r="BH2512" s="43"/>
      <c r="BI2512" s="43"/>
      <c r="BJ2512" s="43"/>
      <c r="BK2512" s="43"/>
      <c r="BL2512" s="43"/>
      <c r="BM2512" s="43"/>
      <c r="BN2512" s="43"/>
      <c r="BO2512" s="43"/>
      <c r="BP2512" s="43"/>
      <c r="BQ2512" s="43"/>
      <c r="BR2512" s="43"/>
      <c r="BS2512" s="43"/>
      <c r="BT2512" s="43"/>
      <c r="BU2512" s="43"/>
      <c r="BV2512" s="43"/>
      <c r="BW2512" s="43"/>
      <c r="BX2512" s="43"/>
      <c r="BY2512" s="43"/>
      <c r="BZ2512" s="43"/>
      <c r="CA2512" s="43"/>
      <c r="CB2512" s="43"/>
      <c r="CC2512" s="43"/>
      <c r="CD2512" s="43"/>
      <c r="CE2512" s="43"/>
      <c r="CF2512" s="43"/>
      <c r="CG2512" s="43"/>
    </row>
    <row r="2513" spans="10:85" x14ac:dyDescent="0.2"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43"/>
      <c r="AI2513" s="43"/>
      <c r="AJ2513" s="43"/>
      <c r="AK2513" s="43"/>
      <c r="AL2513" s="43"/>
      <c r="AM2513" s="43"/>
      <c r="AN2513" s="43"/>
      <c r="AO2513" s="43"/>
      <c r="AP2513" s="43"/>
      <c r="AQ2513" s="43"/>
      <c r="AR2513" s="43"/>
      <c r="AS2513" s="43"/>
      <c r="AT2513" s="43"/>
      <c r="AU2513" s="43"/>
      <c r="AV2513" s="43"/>
      <c r="AW2513" s="43"/>
      <c r="AX2513" s="43"/>
      <c r="AY2513" s="43"/>
      <c r="AZ2513" s="43"/>
      <c r="BA2513" s="43"/>
      <c r="BB2513" s="43"/>
      <c r="BC2513" s="43"/>
      <c r="BD2513" s="43"/>
      <c r="BE2513" s="43"/>
      <c r="BF2513" s="43"/>
      <c r="BG2513" s="43"/>
      <c r="BH2513" s="43"/>
      <c r="BI2513" s="43"/>
      <c r="BJ2513" s="43"/>
      <c r="BK2513" s="43"/>
      <c r="BL2513" s="43"/>
      <c r="BM2513" s="43"/>
      <c r="BN2513" s="43"/>
      <c r="BO2513" s="43"/>
      <c r="BP2513" s="43"/>
      <c r="BQ2513" s="43"/>
      <c r="BR2513" s="43"/>
      <c r="BS2513" s="43"/>
      <c r="BT2513" s="43"/>
      <c r="BU2513" s="43"/>
      <c r="BV2513" s="43"/>
      <c r="BW2513" s="43"/>
      <c r="BX2513" s="43"/>
      <c r="BY2513" s="43"/>
      <c r="BZ2513" s="43"/>
      <c r="CA2513" s="43"/>
      <c r="CB2513" s="43"/>
      <c r="CC2513" s="43"/>
      <c r="CD2513" s="43"/>
      <c r="CE2513" s="43"/>
      <c r="CF2513" s="43"/>
      <c r="CG2513" s="43"/>
    </row>
    <row r="2514" spans="10:85" x14ac:dyDescent="0.2"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43"/>
      <c r="AI2514" s="43"/>
      <c r="AJ2514" s="43"/>
      <c r="AK2514" s="43"/>
      <c r="AL2514" s="43"/>
      <c r="AM2514" s="43"/>
      <c r="AN2514" s="43"/>
      <c r="AO2514" s="43"/>
      <c r="AP2514" s="43"/>
      <c r="AQ2514" s="43"/>
      <c r="AR2514" s="43"/>
      <c r="AS2514" s="43"/>
      <c r="AT2514" s="43"/>
      <c r="AU2514" s="43"/>
      <c r="AV2514" s="43"/>
      <c r="AW2514" s="43"/>
      <c r="AX2514" s="43"/>
      <c r="AY2514" s="43"/>
      <c r="AZ2514" s="43"/>
      <c r="BA2514" s="43"/>
      <c r="BB2514" s="43"/>
      <c r="BC2514" s="43"/>
      <c r="BD2514" s="43"/>
      <c r="BE2514" s="43"/>
      <c r="BF2514" s="43"/>
      <c r="BG2514" s="43"/>
      <c r="BH2514" s="43"/>
      <c r="BI2514" s="43"/>
      <c r="BJ2514" s="43"/>
      <c r="BK2514" s="43"/>
      <c r="BL2514" s="43"/>
      <c r="BM2514" s="43"/>
      <c r="BN2514" s="43"/>
      <c r="BO2514" s="43"/>
      <c r="BP2514" s="43"/>
      <c r="BQ2514" s="43"/>
      <c r="BR2514" s="43"/>
      <c r="BS2514" s="43"/>
      <c r="BT2514" s="43"/>
      <c r="BU2514" s="43"/>
      <c r="BV2514" s="43"/>
      <c r="BW2514" s="43"/>
      <c r="BX2514" s="43"/>
      <c r="BY2514" s="43"/>
      <c r="BZ2514" s="43"/>
      <c r="CA2514" s="43"/>
      <c r="CB2514" s="43"/>
      <c r="CC2514" s="43"/>
      <c r="CD2514" s="43"/>
      <c r="CE2514" s="43"/>
      <c r="CF2514" s="43"/>
      <c r="CG2514" s="43"/>
    </row>
    <row r="2515" spans="10:85" x14ac:dyDescent="0.2"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43"/>
      <c r="AI2515" s="43"/>
      <c r="AJ2515" s="43"/>
      <c r="AK2515" s="43"/>
      <c r="AL2515" s="43"/>
      <c r="AM2515" s="43"/>
      <c r="AN2515" s="43"/>
      <c r="AO2515" s="43"/>
      <c r="AP2515" s="43"/>
      <c r="AQ2515" s="43"/>
      <c r="AR2515" s="43"/>
      <c r="AS2515" s="43"/>
      <c r="AT2515" s="43"/>
      <c r="AU2515" s="43"/>
      <c r="AV2515" s="43"/>
      <c r="AW2515" s="43"/>
      <c r="AX2515" s="43"/>
      <c r="AY2515" s="43"/>
      <c r="AZ2515" s="43"/>
      <c r="BA2515" s="43"/>
      <c r="BB2515" s="43"/>
      <c r="BC2515" s="43"/>
      <c r="BD2515" s="43"/>
      <c r="BE2515" s="43"/>
      <c r="BF2515" s="43"/>
      <c r="BG2515" s="43"/>
      <c r="BH2515" s="43"/>
      <c r="BI2515" s="43"/>
      <c r="BJ2515" s="43"/>
      <c r="BK2515" s="43"/>
      <c r="BL2515" s="43"/>
      <c r="BM2515" s="43"/>
      <c r="BN2515" s="43"/>
      <c r="BO2515" s="43"/>
      <c r="BP2515" s="43"/>
      <c r="BQ2515" s="43"/>
      <c r="BR2515" s="43"/>
      <c r="BS2515" s="43"/>
      <c r="BT2515" s="43"/>
      <c r="BU2515" s="43"/>
      <c r="BV2515" s="43"/>
      <c r="BW2515" s="43"/>
      <c r="BX2515" s="43"/>
      <c r="BY2515" s="43"/>
      <c r="BZ2515" s="43"/>
      <c r="CA2515" s="43"/>
      <c r="CB2515" s="43"/>
      <c r="CC2515" s="43"/>
      <c r="CD2515" s="43"/>
      <c r="CE2515" s="43"/>
      <c r="CF2515" s="43"/>
      <c r="CG2515" s="43"/>
    </row>
    <row r="2516" spans="10:85" x14ac:dyDescent="0.2"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43"/>
      <c r="AI2516" s="43"/>
      <c r="AJ2516" s="43"/>
      <c r="AK2516" s="43"/>
      <c r="AL2516" s="43"/>
      <c r="AM2516" s="43"/>
      <c r="AN2516" s="43"/>
      <c r="AO2516" s="43"/>
      <c r="AP2516" s="43"/>
      <c r="AQ2516" s="43"/>
      <c r="AR2516" s="43"/>
      <c r="AS2516" s="43"/>
      <c r="AT2516" s="43"/>
      <c r="AU2516" s="43"/>
      <c r="AV2516" s="43"/>
      <c r="AW2516" s="43"/>
      <c r="AX2516" s="43"/>
      <c r="AY2516" s="43"/>
      <c r="AZ2516" s="43"/>
      <c r="BA2516" s="43"/>
      <c r="BB2516" s="43"/>
      <c r="BC2516" s="43"/>
      <c r="BD2516" s="43"/>
      <c r="BE2516" s="43"/>
      <c r="BF2516" s="43"/>
      <c r="BG2516" s="43"/>
      <c r="BH2516" s="43"/>
      <c r="BI2516" s="43"/>
      <c r="BJ2516" s="43"/>
      <c r="BK2516" s="43"/>
      <c r="BL2516" s="43"/>
      <c r="BM2516" s="43"/>
      <c r="BN2516" s="43"/>
      <c r="BO2516" s="43"/>
      <c r="BP2516" s="43"/>
      <c r="BQ2516" s="43"/>
      <c r="BR2516" s="43"/>
      <c r="BS2516" s="43"/>
      <c r="BT2516" s="43"/>
      <c r="BU2516" s="43"/>
      <c r="BV2516" s="43"/>
      <c r="BW2516" s="43"/>
      <c r="BX2516" s="43"/>
      <c r="BY2516" s="43"/>
      <c r="BZ2516" s="43"/>
      <c r="CA2516" s="43"/>
      <c r="CB2516" s="43"/>
      <c r="CC2516" s="43"/>
      <c r="CD2516" s="43"/>
      <c r="CE2516" s="43"/>
      <c r="CF2516" s="43"/>
      <c r="CG2516" s="43"/>
    </row>
    <row r="2517" spans="10:85" x14ac:dyDescent="0.2"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43"/>
      <c r="AI2517" s="43"/>
      <c r="AJ2517" s="43"/>
      <c r="AK2517" s="43"/>
      <c r="AL2517" s="43"/>
      <c r="AM2517" s="43"/>
      <c r="AN2517" s="43"/>
      <c r="AO2517" s="43"/>
      <c r="AP2517" s="43"/>
      <c r="AQ2517" s="43"/>
      <c r="AR2517" s="43"/>
      <c r="AS2517" s="43"/>
      <c r="AT2517" s="43"/>
      <c r="AU2517" s="43"/>
      <c r="AV2517" s="43"/>
      <c r="AW2517" s="43"/>
      <c r="AX2517" s="43"/>
      <c r="AY2517" s="43"/>
      <c r="AZ2517" s="43"/>
      <c r="BA2517" s="43"/>
      <c r="BB2517" s="43"/>
      <c r="BC2517" s="43"/>
      <c r="BD2517" s="43"/>
      <c r="BE2517" s="43"/>
      <c r="BF2517" s="43"/>
      <c r="BG2517" s="43"/>
      <c r="BH2517" s="43"/>
      <c r="BI2517" s="43"/>
      <c r="BJ2517" s="43"/>
      <c r="BK2517" s="43"/>
      <c r="BL2517" s="43"/>
      <c r="BM2517" s="43"/>
      <c r="BN2517" s="43"/>
      <c r="BO2517" s="43"/>
      <c r="BP2517" s="43"/>
      <c r="BQ2517" s="43"/>
      <c r="BR2517" s="43"/>
      <c r="BS2517" s="43"/>
      <c r="BT2517" s="43"/>
      <c r="BU2517" s="43"/>
      <c r="BV2517" s="43"/>
      <c r="BW2517" s="43"/>
      <c r="BX2517" s="43"/>
      <c r="BY2517" s="43"/>
      <c r="BZ2517" s="43"/>
      <c r="CA2517" s="43"/>
      <c r="CB2517" s="43"/>
      <c r="CC2517" s="43"/>
      <c r="CD2517" s="43"/>
      <c r="CE2517" s="43"/>
      <c r="CF2517" s="43"/>
      <c r="CG2517" s="43"/>
    </row>
    <row r="2518" spans="10:85" x14ac:dyDescent="0.2"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43"/>
      <c r="AI2518" s="43"/>
      <c r="AJ2518" s="43"/>
      <c r="AK2518" s="43"/>
      <c r="AL2518" s="43"/>
      <c r="AM2518" s="43"/>
      <c r="AN2518" s="43"/>
      <c r="AO2518" s="43"/>
      <c r="AP2518" s="43"/>
      <c r="AQ2518" s="43"/>
      <c r="AR2518" s="43"/>
      <c r="AS2518" s="43"/>
      <c r="AT2518" s="43"/>
      <c r="AU2518" s="43"/>
      <c r="AV2518" s="43"/>
      <c r="AW2518" s="43"/>
      <c r="AX2518" s="43"/>
      <c r="AY2518" s="43"/>
      <c r="AZ2518" s="43"/>
      <c r="BA2518" s="43"/>
      <c r="BB2518" s="43"/>
      <c r="BC2518" s="43"/>
      <c r="BD2518" s="43"/>
      <c r="BE2518" s="43"/>
      <c r="BF2518" s="43"/>
      <c r="BG2518" s="43"/>
      <c r="BH2518" s="43"/>
      <c r="BI2518" s="43"/>
      <c r="BJ2518" s="43"/>
      <c r="BK2518" s="43"/>
      <c r="BL2518" s="43"/>
      <c r="BM2518" s="43"/>
      <c r="BN2518" s="43"/>
      <c r="BO2518" s="43"/>
      <c r="BP2518" s="43"/>
      <c r="BQ2518" s="43"/>
      <c r="BR2518" s="43"/>
      <c r="BS2518" s="43"/>
      <c r="BT2518" s="43"/>
      <c r="BU2518" s="43"/>
      <c r="BV2518" s="43"/>
      <c r="BW2518" s="43"/>
      <c r="BX2518" s="43"/>
      <c r="BY2518" s="43"/>
      <c r="BZ2518" s="43"/>
      <c r="CA2518" s="43"/>
      <c r="CB2518" s="43"/>
      <c r="CC2518" s="43"/>
      <c r="CD2518" s="43"/>
      <c r="CE2518" s="43"/>
      <c r="CF2518" s="43"/>
      <c r="CG2518" s="43"/>
    </row>
    <row r="2519" spans="10:85" x14ac:dyDescent="0.2"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43"/>
      <c r="AI2519" s="43"/>
      <c r="AJ2519" s="43"/>
      <c r="AK2519" s="43"/>
      <c r="AL2519" s="43"/>
      <c r="AM2519" s="43"/>
      <c r="AN2519" s="43"/>
      <c r="AO2519" s="43"/>
      <c r="AP2519" s="43"/>
      <c r="AQ2519" s="43"/>
      <c r="AR2519" s="43"/>
      <c r="AS2519" s="43"/>
      <c r="AT2519" s="43"/>
      <c r="AU2519" s="43"/>
      <c r="AV2519" s="43"/>
      <c r="AW2519" s="43"/>
      <c r="AX2519" s="43"/>
      <c r="AY2519" s="43"/>
      <c r="AZ2519" s="43"/>
      <c r="BA2519" s="43"/>
      <c r="BB2519" s="43"/>
      <c r="BC2519" s="43"/>
      <c r="BD2519" s="43"/>
      <c r="BE2519" s="43"/>
      <c r="BF2519" s="43"/>
      <c r="BG2519" s="43"/>
      <c r="BH2519" s="43"/>
      <c r="BI2519" s="43"/>
      <c r="BJ2519" s="43"/>
      <c r="BK2519" s="43"/>
      <c r="BL2519" s="43"/>
      <c r="BM2519" s="43"/>
      <c r="BN2519" s="43"/>
      <c r="BO2519" s="43"/>
      <c r="BP2519" s="43"/>
      <c r="BQ2519" s="43"/>
      <c r="BR2519" s="43"/>
      <c r="BS2519" s="43"/>
      <c r="BT2519" s="43"/>
      <c r="BU2519" s="43"/>
      <c r="BV2519" s="43"/>
      <c r="BW2519" s="43"/>
      <c r="BX2519" s="43"/>
      <c r="BY2519" s="43"/>
      <c r="BZ2519" s="43"/>
      <c r="CA2519" s="43"/>
      <c r="CB2519" s="43"/>
      <c r="CC2519" s="43"/>
      <c r="CD2519" s="43"/>
      <c r="CE2519" s="43"/>
      <c r="CF2519" s="43"/>
      <c r="CG2519" s="43"/>
    </row>
    <row r="2520" spans="10:85" x14ac:dyDescent="0.2"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43"/>
      <c r="AI2520" s="43"/>
      <c r="AJ2520" s="43"/>
      <c r="AK2520" s="43"/>
      <c r="AL2520" s="43"/>
      <c r="AM2520" s="43"/>
      <c r="AN2520" s="43"/>
      <c r="AO2520" s="43"/>
      <c r="AP2520" s="43"/>
      <c r="AQ2520" s="43"/>
      <c r="AR2520" s="43"/>
      <c r="AS2520" s="43"/>
      <c r="AT2520" s="43"/>
      <c r="AU2520" s="43"/>
      <c r="AV2520" s="43"/>
      <c r="AW2520" s="43"/>
      <c r="AX2520" s="43"/>
      <c r="AY2520" s="43"/>
      <c r="AZ2520" s="43"/>
      <c r="BA2520" s="43"/>
      <c r="BB2520" s="43"/>
      <c r="BC2520" s="43"/>
      <c r="BD2520" s="43"/>
      <c r="BE2520" s="43"/>
      <c r="BF2520" s="43"/>
      <c r="BG2520" s="43"/>
      <c r="BH2520" s="43"/>
      <c r="BI2520" s="43"/>
      <c r="BJ2520" s="43"/>
      <c r="BK2520" s="43"/>
      <c r="BL2520" s="43"/>
      <c r="BM2520" s="43"/>
      <c r="BN2520" s="43"/>
      <c r="BO2520" s="43"/>
      <c r="BP2520" s="43"/>
      <c r="BQ2520" s="43"/>
      <c r="BR2520" s="43"/>
      <c r="BS2520" s="43"/>
      <c r="BT2520" s="43"/>
      <c r="BU2520" s="43"/>
      <c r="BV2520" s="43"/>
      <c r="BW2520" s="43"/>
      <c r="BX2520" s="43"/>
      <c r="BY2520" s="43"/>
      <c r="BZ2520" s="43"/>
      <c r="CA2520" s="43"/>
      <c r="CB2520" s="43"/>
      <c r="CC2520" s="43"/>
      <c r="CD2520" s="43"/>
      <c r="CE2520" s="43"/>
      <c r="CF2520" s="43"/>
      <c r="CG2520" s="43"/>
    </row>
    <row r="2521" spans="10:85" x14ac:dyDescent="0.2"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43"/>
      <c r="AI2521" s="43"/>
      <c r="AJ2521" s="43"/>
      <c r="AK2521" s="43"/>
      <c r="AL2521" s="43"/>
      <c r="AM2521" s="43"/>
      <c r="AN2521" s="43"/>
      <c r="AO2521" s="43"/>
      <c r="AP2521" s="43"/>
      <c r="AQ2521" s="43"/>
      <c r="AR2521" s="43"/>
      <c r="AS2521" s="43"/>
      <c r="AT2521" s="43"/>
      <c r="AU2521" s="43"/>
      <c r="AV2521" s="43"/>
      <c r="AW2521" s="43"/>
      <c r="AX2521" s="43"/>
      <c r="AY2521" s="43"/>
      <c r="AZ2521" s="43"/>
      <c r="BA2521" s="43"/>
      <c r="BB2521" s="43"/>
      <c r="BC2521" s="43"/>
      <c r="BD2521" s="43"/>
      <c r="BE2521" s="43"/>
      <c r="BF2521" s="43"/>
      <c r="BG2521" s="43"/>
      <c r="BH2521" s="43"/>
      <c r="BI2521" s="43"/>
      <c r="BJ2521" s="43"/>
      <c r="BK2521" s="43"/>
      <c r="BL2521" s="43"/>
      <c r="BM2521" s="43"/>
      <c r="BN2521" s="43"/>
      <c r="BO2521" s="43"/>
      <c r="BP2521" s="43"/>
      <c r="BQ2521" s="43"/>
      <c r="BR2521" s="43"/>
      <c r="BS2521" s="43"/>
      <c r="BT2521" s="43"/>
      <c r="BU2521" s="43"/>
      <c r="BV2521" s="43"/>
      <c r="BW2521" s="43"/>
      <c r="BX2521" s="43"/>
      <c r="BY2521" s="43"/>
      <c r="BZ2521" s="43"/>
      <c r="CA2521" s="43"/>
      <c r="CB2521" s="43"/>
      <c r="CC2521" s="43"/>
      <c r="CD2521" s="43"/>
      <c r="CE2521" s="43"/>
      <c r="CF2521" s="43"/>
      <c r="CG2521" s="43"/>
    </row>
    <row r="2522" spans="10:85" x14ac:dyDescent="0.2"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43"/>
      <c r="AI2522" s="43"/>
      <c r="AJ2522" s="43"/>
      <c r="AK2522" s="43"/>
      <c r="AL2522" s="43"/>
      <c r="AM2522" s="43"/>
      <c r="AN2522" s="43"/>
      <c r="AO2522" s="43"/>
      <c r="AP2522" s="43"/>
      <c r="AQ2522" s="43"/>
      <c r="AR2522" s="43"/>
      <c r="AS2522" s="43"/>
      <c r="AT2522" s="43"/>
      <c r="AU2522" s="43"/>
      <c r="AV2522" s="43"/>
      <c r="AW2522" s="43"/>
      <c r="AX2522" s="43"/>
      <c r="AY2522" s="43"/>
      <c r="AZ2522" s="43"/>
      <c r="BA2522" s="43"/>
      <c r="BB2522" s="43"/>
      <c r="BC2522" s="43"/>
      <c r="BD2522" s="43"/>
      <c r="BE2522" s="43"/>
      <c r="BF2522" s="43"/>
      <c r="BG2522" s="43"/>
      <c r="BH2522" s="43"/>
      <c r="BI2522" s="43"/>
      <c r="BJ2522" s="43"/>
      <c r="BK2522" s="43"/>
      <c r="BL2522" s="43"/>
      <c r="BM2522" s="43"/>
      <c r="BN2522" s="43"/>
      <c r="BO2522" s="43"/>
      <c r="BP2522" s="43"/>
      <c r="BQ2522" s="43"/>
      <c r="BR2522" s="43"/>
      <c r="BS2522" s="43"/>
      <c r="BT2522" s="43"/>
      <c r="BU2522" s="43"/>
      <c r="BV2522" s="43"/>
      <c r="BW2522" s="43"/>
      <c r="BX2522" s="43"/>
      <c r="BY2522" s="43"/>
      <c r="BZ2522" s="43"/>
      <c r="CA2522" s="43"/>
      <c r="CB2522" s="43"/>
      <c r="CC2522" s="43"/>
      <c r="CD2522" s="43"/>
      <c r="CE2522" s="43"/>
      <c r="CF2522" s="43"/>
      <c r="CG2522" s="43"/>
    </row>
    <row r="2523" spans="10:85" x14ac:dyDescent="0.2"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43"/>
      <c r="AI2523" s="43"/>
      <c r="AJ2523" s="43"/>
      <c r="AK2523" s="43"/>
      <c r="AL2523" s="43"/>
      <c r="AM2523" s="43"/>
      <c r="AN2523" s="43"/>
      <c r="AO2523" s="43"/>
      <c r="AP2523" s="43"/>
      <c r="AQ2523" s="43"/>
      <c r="AR2523" s="43"/>
      <c r="AS2523" s="43"/>
      <c r="AT2523" s="43"/>
      <c r="AU2523" s="43"/>
      <c r="AV2523" s="43"/>
      <c r="AW2523" s="43"/>
      <c r="AX2523" s="43"/>
      <c r="AY2523" s="43"/>
      <c r="AZ2523" s="43"/>
      <c r="BA2523" s="43"/>
      <c r="BB2523" s="43"/>
      <c r="BC2523" s="43"/>
      <c r="BD2523" s="43"/>
      <c r="BE2523" s="43"/>
      <c r="BF2523" s="43"/>
      <c r="BG2523" s="43"/>
      <c r="BH2523" s="43"/>
      <c r="BI2523" s="43"/>
      <c r="BJ2523" s="43"/>
      <c r="BK2523" s="43"/>
      <c r="BL2523" s="43"/>
      <c r="BM2523" s="43"/>
      <c r="BN2523" s="43"/>
      <c r="BO2523" s="43"/>
      <c r="BP2523" s="43"/>
      <c r="BQ2523" s="43"/>
      <c r="BR2523" s="43"/>
      <c r="BS2523" s="43"/>
      <c r="BT2523" s="43"/>
      <c r="BU2523" s="43"/>
      <c r="BV2523" s="43"/>
      <c r="BW2523" s="43"/>
      <c r="BX2523" s="43"/>
      <c r="BY2523" s="43"/>
      <c r="BZ2523" s="43"/>
      <c r="CA2523" s="43"/>
      <c r="CB2523" s="43"/>
      <c r="CC2523" s="43"/>
      <c r="CD2523" s="43"/>
      <c r="CE2523" s="43"/>
      <c r="CF2523" s="43"/>
      <c r="CG2523" s="43"/>
    </row>
    <row r="2524" spans="10:85" x14ac:dyDescent="0.2"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43"/>
      <c r="AI2524" s="43"/>
      <c r="AJ2524" s="43"/>
      <c r="AK2524" s="43"/>
      <c r="AL2524" s="43"/>
      <c r="AM2524" s="43"/>
      <c r="AN2524" s="43"/>
      <c r="AO2524" s="43"/>
      <c r="AP2524" s="43"/>
      <c r="AQ2524" s="43"/>
      <c r="AR2524" s="43"/>
      <c r="AS2524" s="43"/>
      <c r="AT2524" s="43"/>
      <c r="AU2524" s="43"/>
      <c r="AV2524" s="43"/>
      <c r="AW2524" s="43"/>
      <c r="AX2524" s="43"/>
      <c r="AY2524" s="43"/>
      <c r="AZ2524" s="43"/>
      <c r="BA2524" s="43"/>
      <c r="BB2524" s="43"/>
      <c r="BC2524" s="43"/>
      <c r="BD2524" s="43"/>
      <c r="BE2524" s="43"/>
      <c r="BF2524" s="43"/>
      <c r="BG2524" s="43"/>
      <c r="BH2524" s="43"/>
      <c r="BI2524" s="43"/>
      <c r="BJ2524" s="43"/>
      <c r="BK2524" s="43"/>
      <c r="BL2524" s="43"/>
      <c r="BM2524" s="43"/>
      <c r="BN2524" s="43"/>
      <c r="BO2524" s="43"/>
      <c r="BP2524" s="43"/>
      <c r="BQ2524" s="43"/>
      <c r="BR2524" s="43"/>
      <c r="BS2524" s="43"/>
      <c r="BT2524" s="43"/>
      <c r="BU2524" s="43"/>
      <c r="BV2524" s="43"/>
      <c r="BW2524" s="43"/>
      <c r="BX2524" s="43"/>
      <c r="BY2524" s="43"/>
      <c r="BZ2524" s="43"/>
      <c r="CA2524" s="43"/>
      <c r="CB2524" s="43"/>
      <c r="CC2524" s="43"/>
      <c r="CD2524" s="43"/>
      <c r="CE2524" s="43"/>
      <c r="CF2524" s="43"/>
      <c r="CG2524" s="43"/>
    </row>
    <row r="2525" spans="10:85" x14ac:dyDescent="0.2"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43"/>
      <c r="AI2525" s="43"/>
      <c r="AJ2525" s="43"/>
      <c r="AK2525" s="43"/>
      <c r="AL2525" s="43"/>
      <c r="AM2525" s="43"/>
      <c r="AN2525" s="43"/>
      <c r="AO2525" s="43"/>
      <c r="AP2525" s="43"/>
      <c r="AQ2525" s="43"/>
      <c r="AR2525" s="43"/>
      <c r="AS2525" s="43"/>
      <c r="AT2525" s="43"/>
      <c r="AU2525" s="43"/>
      <c r="AV2525" s="43"/>
      <c r="AW2525" s="43"/>
      <c r="AX2525" s="43"/>
      <c r="AY2525" s="43"/>
      <c r="AZ2525" s="43"/>
      <c r="BA2525" s="43"/>
      <c r="BB2525" s="43"/>
      <c r="BC2525" s="43"/>
      <c r="BD2525" s="43"/>
      <c r="BE2525" s="43"/>
      <c r="BF2525" s="43"/>
      <c r="BG2525" s="43"/>
      <c r="BH2525" s="43"/>
      <c r="BI2525" s="43"/>
      <c r="BJ2525" s="43"/>
      <c r="BK2525" s="43"/>
      <c r="BL2525" s="43"/>
      <c r="BM2525" s="43"/>
      <c r="BN2525" s="43"/>
      <c r="BO2525" s="43"/>
      <c r="BP2525" s="43"/>
      <c r="BQ2525" s="43"/>
      <c r="BR2525" s="43"/>
      <c r="BS2525" s="43"/>
      <c r="BT2525" s="43"/>
      <c r="BU2525" s="43"/>
      <c r="BV2525" s="43"/>
      <c r="BW2525" s="43"/>
      <c r="BX2525" s="43"/>
      <c r="BY2525" s="43"/>
      <c r="BZ2525" s="43"/>
      <c r="CA2525" s="43"/>
      <c r="CB2525" s="43"/>
      <c r="CC2525" s="43"/>
      <c r="CD2525" s="43"/>
      <c r="CE2525" s="43"/>
      <c r="CF2525" s="43"/>
      <c r="CG2525" s="43"/>
    </row>
    <row r="2526" spans="10:85" x14ac:dyDescent="0.2"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43"/>
      <c r="AI2526" s="43"/>
      <c r="AJ2526" s="43"/>
      <c r="AK2526" s="43"/>
      <c r="AL2526" s="43"/>
      <c r="AM2526" s="43"/>
      <c r="AN2526" s="43"/>
      <c r="AO2526" s="43"/>
      <c r="AP2526" s="43"/>
      <c r="AQ2526" s="43"/>
      <c r="AR2526" s="43"/>
      <c r="AS2526" s="43"/>
      <c r="AT2526" s="43"/>
      <c r="AU2526" s="43"/>
      <c r="AV2526" s="43"/>
      <c r="AW2526" s="43"/>
      <c r="AX2526" s="43"/>
      <c r="AY2526" s="43"/>
      <c r="AZ2526" s="43"/>
      <c r="BA2526" s="43"/>
      <c r="BB2526" s="43"/>
      <c r="BC2526" s="43"/>
      <c r="BD2526" s="43"/>
      <c r="BE2526" s="43"/>
      <c r="BF2526" s="43"/>
      <c r="BG2526" s="43"/>
      <c r="BH2526" s="43"/>
      <c r="BI2526" s="43"/>
      <c r="BJ2526" s="43"/>
      <c r="BK2526" s="43"/>
      <c r="BL2526" s="43"/>
      <c r="BM2526" s="43"/>
      <c r="BN2526" s="43"/>
      <c r="BO2526" s="43"/>
      <c r="BP2526" s="43"/>
      <c r="BQ2526" s="43"/>
      <c r="BR2526" s="43"/>
      <c r="BS2526" s="43"/>
      <c r="BT2526" s="43"/>
      <c r="BU2526" s="43"/>
      <c r="BV2526" s="43"/>
      <c r="BW2526" s="43"/>
      <c r="BX2526" s="43"/>
      <c r="BY2526" s="43"/>
      <c r="BZ2526" s="43"/>
      <c r="CA2526" s="43"/>
      <c r="CB2526" s="43"/>
      <c r="CC2526" s="43"/>
      <c r="CD2526" s="43"/>
      <c r="CE2526" s="43"/>
      <c r="CF2526" s="43"/>
      <c r="CG2526" s="43"/>
    </row>
    <row r="2527" spans="10:85" x14ac:dyDescent="0.2"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43"/>
      <c r="AI2527" s="43"/>
      <c r="AJ2527" s="43"/>
      <c r="AK2527" s="43"/>
      <c r="AL2527" s="43"/>
      <c r="AM2527" s="43"/>
      <c r="AN2527" s="43"/>
      <c r="AO2527" s="43"/>
      <c r="AP2527" s="43"/>
      <c r="AQ2527" s="43"/>
      <c r="AR2527" s="43"/>
      <c r="AS2527" s="43"/>
      <c r="AT2527" s="43"/>
      <c r="AU2527" s="43"/>
      <c r="AV2527" s="43"/>
      <c r="AW2527" s="43"/>
      <c r="AX2527" s="43"/>
      <c r="AY2527" s="43"/>
      <c r="AZ2527" s="43"/>
      <c r="BA2527" s="43"/>
      <c r="BB2527" s="43"/>
      <c r="BC2527" s="43"/>
      <c r="BD2527" s="43"/>
      <c r="BE2527" s="43"/>
      <c r="BF2527" s="43"/>
      <c r="BG2527" s="43"/>
      <c r="BH2527" s="43"/>
      <c r="BI2527" s="43"/>
      <c r="BJ2527" s="43"/>
      <c r="BK2527" s="43"/>
      <c r="BL2527" s="43"/>
      <c r="BM2527" s="43"/>
      <c r="BN2527" s="43"/>
      <c r="BO2527" s="43"/>
      <c r="BP2527" s="43"/>
      <c r="BQ2527" s="43"/>
      <c r="BR2527" s="43"/>
      <c r="BS2527" s="43"/>
      <c r="BT2527" s="43"/>
      <c r="BU2527" s="43"/>
      <c r="BV2527" s="43"/>
      <c r="BW2527" s="43"/>
      <c r="BX2527" s="43"/>
      <c r="BY2527" s="43"/>
      <c r="BZ2527" s="43"/>
      <c r="CA2527" s="43"/>
      <c r="CB2527" s="43"/>
      <c r="CC2527" s="43"/>
      <c r="CD2527" s="43"/>
      <c r="CE2527" s="43"/>
      <c r="CF2527" s="43"/>
      <c r="CG2527" s="43"/>
    </row>
    <row r="2528" spans="10:85" x14ac:dyDescent="0.2"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43"/>
      <c r="AI2528" s="43"/>
      <c r="AJ2528" s="43"/>
      <c r="AK2528" s="43"/>
      <c r="AL2528" s="43"/>
      <c r="AM2528" s="43"/>
      <c r="AN2528" s="43"/>
      <c r="AO2528" s="43"/>
      <c r="AP2528" s="43"/>
      <c r="AQ2528" s="43"/>
      <c r="AR2528" s="43"/>
      <c r="AS2528" s="43"/>
      <c r="AT2528" s="43"/>
      <c r="AU2528" s="43"/>
      <c r="AV2528" s="43"/>
      <c r="AW2528" s="43"/>
      <c r="AX2528" s="43"/>
      <c r="AY2528" s="43"/>
      <c r="AZ2528" s="43"/>
      <c r="BA2528" s="43"/>
      <c r="BB2528" s="43"/>
      <c r="BC2528" s="43"/>
      <c r="BD2528" s="43"/>
      <c r="BE2528" s="43"/>
      <c r="BF2528" s="43"/>
      <c r="BG2528" s="43"/>
      <c r="BH2528" s="43"/>
      <c r="BI2528" s="43"/>
      <c r="BJ2528" s="43"/>
      <c r="BK2528" s="43"/>
      <c r="BL2528" s="43"/>
      <c r="BM2528" s="43"/>
      <c r="BN2528" s="43"/>
      <c r="BO2528" s="43"/>
      <c r="BP2528" s="43"/>
      <c r="BQ2528" s="43"/>
      <c r="BR2528" s="43"/>
      <c r="BS2528" s="43"/>
      <c r="BT2528" s="43"/>
      <c r="BU2528" s="43"/>
      <c r="BV2528" s="43"/>
      <c r="BW2528" s="43"/>
      <c r="BX2528" s="43"/>
      <c r="BY2528" s="43"/>
      <c r="BZ2528" s="43"/>
      <c r="CA2528" s="43"/>
      <c r="CB2528" s="43"/>
      <c r="CC2528" s="43"/>
      <c r="CD2528" s="43"/>
      <c r="CE2528" s="43"/>
      <c r="CF2528" s="43"/>
      <c r="CG2528" s="43"/>
    </row>
    <row r="2529" spans="10:85" x14ac:dyDescent="0.2"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43"/>
      <c r="AI2529" s="43"/>
      <c r="AJ2529" s="43"/>
      <c r="AK2529" s="43"/>
      <c r="AL2529" s="43"/>
      <c r="AM2529" s="43"/>
      <c r="AN2529" s="43"/>
      <c r="AO2529" s="43"/>
      <c r="AP2529" s="43"/>
      <c r="AQ2529" s="43"/>
      <c r="AR2529" s="43"/>
      <c r="AS2529" s="43"/>
      <c r="AT2529" s="43"/>
      <c r="AU2529" s="43"/>
      <c r="AV2529" s="43"/>
      <c r="AW2529" s="43"/>
      <c r="AX2529" s="43"/>
      <c r="AY2529" s="43"/>
      <c r="AZ2529" s="43"/>
      <c r="BA2529" s="43"/>
      <c r="BB2529" s="43"/>
      <c r="BC2529" s="43"/>
      <c r="BD2529" s="43"/>
      <c r="BE2529" s="43"/>
      <c r="BF2529" s="43"/>
      <c r="BG2529" s="43"/>
      <c r="BH2529" s="43"/>
      <c r="BI2529" s="43"/>
      <c r="BJ2529" s="43"/>
      <c r="BK2529" s="43"/>
      <c r="BL2529" s="43"/>
      <c r="BM2529" s="43"/>
      <c r="BN2529" s="43"/>
      <c r="BO2529" s="43"/>
      <c r="BP2529" s="43"/>
      <c r="BQ2529" s="43"/>
      <c r="BR2529" s="43"/>
      <c r="BS2529" s="43"/>
      <c r="BT2529" s="43"/>
      <c r="BU2529" s="43"/>
      <c r="BV2529" s="43"/>
      <c r="BW2529" s="43"/>
      <c r="BX2529" s="43"/>
      <c r="BY2529" s="43"/>
      <c r="BZ2529" s="43"/>
      <c r="CA2529" s="43"/>
      <c r="CB2529" s="43"/>
      <c r="CC2529" s="43"/>
      <c r="CD2529" s="43"/>
      <c r="CE2529" s="43"/>
      <c r="CF2529" s="43"/>
      <c r="CG2529" s="43"/>
    </row>
    <row r="2530" spans="10:85" x14ac:dyDescent="0.2"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43"/>
      <c r="AI2530" s="43"/>
      <c r="AJ2530" s="43"/>
      <c r="AK2530" s="43"/>
      <c r="AL2530" s="43"/>
      <c r="AM2530" s="43"/>
      <c r="AN2530" s="43"/>
      <c r="AO2530" s="43"/>
      <c r="AP2530" s="43"/>
      <c r="AQ2530" s="43"/>
      <c r="AR2530" s="43"/>
      <c r="AS2530" s="43"/>
      <c r="AT2530" s="43"/>
      <c r="AU2530" s="43"/>
      <c r="AV2530" s="43"/>
      <c r="AW2530" s="43"/>
      <c r="AX2530" s="43"/>
      <c r="AY2530" s="43"/>
      <c r="AZ2530" s="43"/>
      <c r="BA2530" s="43"/>
      <c r="BB2530" s="43"/>
      <c r="BC2530" s="43"/>
      <c r="BD2530" s="43"/>
      <c r="BE2530" s="43"/>
      <c r="BF2530" s="43"/>
      <c r="BG2530" s="43"/>
      <c r="BH2530" s="43"/>
      <c r="BI2530" s="43"/>
      <c r="BJ2530" s="43"/>
      <c r="BK2530" s="43"/>
      <c r="BL2530" s="43"/>
      <c r="BM2530" s="43"/>
      <c r="BN2530" s="43"/>
      <c r="BO2530" s="43"/>
      <c r="BP2530" s="43"/>
      <c r="BQ2530" s="43"/>
      <c r="BR2530" s="43"/>
      <c r="BS2530" s="43"/>
      <c r="BT2530" s="43"/>
      <c r="BU2530" s="43"/>
      <c r="BV2530" s="43"/>
      <c r="BW2530" s="43"/>
      <c r="BX2530" s="43"/>
      <c r="BY2530" s="43"/>
      <c r="BZ2530" s="43"/>
      <c r="CA2530" s="43"/>
      <c r="CB2530" s="43"/>
      <c r="CC2530" s="43"/>
      <c r="CD2530" s="43"/>
      <c r="CE2530" s="43"/>
      <c r="CF2530" s="43"/>
      <c r="CG2530" s="43"/>
    </row>
    <row r="2531" spans="10:85" x14ac:dyDescent="0.2"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43"/>
      <c r="AI2531" s="43"/>
      <c r="AJ2531" s="43"/>
      <c r="AK2531" s="43"/>
      <c r="AL2531" s="43"/>
      <c r="AM2531" s="43"/>
      <c r="AN2531" s="43"/>
      <c r="AO2531" s="43"/>
      <c r="AP2531" s="43"/>
      <c r="AQ2531" s="43"/>
      <c r="AR2531" s="43"/>
      <c r="AS2531" s="43"/>
      <c r="AT2531" s="43"/>
      <c r="AU2531" s="43"/>
      <c r="AV2531" s="43"/>
      <c r="AW2531" s="43"/>
      <c r="AX2531" s="43"/>
      <c r="AY2531" s="43"/>
      <c r="AZ2531" s="43"/>
      <c r="BA2531" s="43"/>
      <c r="BB2531" s="43"/>
      <c r="BC2531" s="43"/>
      <c r="BD2531" s="43"/>
      <c r="BE2531" s="43"/>
      <c r="BF2531" s="43"/>
      <c r="BG2531" s="43"/>
      <c r="BH2531" s="43"/>
      <c r="BI2531" s="43"/>
      <c r="BJ2531" s="43"/>
      <c r="BK2531" s="43"/>
      <c r="BL2531" s="43"/>
      <c r="BM2531" s="43"/>
      <c r="BN2531" s="43"/>
      <c r="BO2531" s="43"/>
      <c r="BP2531" s="43"/>
      <c r="BQ2531" s="43"/>
      <c r="BR2531" s="43"/>
      <c r="BS2531" s="43"/>
      <c r="BT2531" s="43"/>
      <c r="BU2531" s="43"/>
      <c r="BV2531" s="43"/>
      <c r="BW2531" s="43"/>
      <c r="BX2531" s="43"/>
      <c r="BY2531" s="43"/>
      <c r="BZ2531" s="43"/>
      <c r="CA2531" s="43"/>
      <c r="CB2531" s="43"/>
      <c r="CC2531" s="43"/>
      <c r="CD2531" s="43"/>
      <c r="CE2531" s="43"/>
      <c r="CF2531" s="43"/>
      <c r="CG2531" s="43"/>
    </row>
    <row r="2532" spans="10:85" x14ac:dyDescent="0.2"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43"/>
      <c r="AI2532" s="43"/>
      <c r="AJ2532" s="43"/>
      <c r="AK2532" s="43"/>
      <c r="AL2532" s="43"/>
      <c r="AM2532" s="43"/>
      <c r="AN2532" s="43"/>
      <c r="AO2532" s="43"/>
      <c r="AP2532" s="43"/>
      <c r="AQ2532" s="43"/>
      <c r="AR2532" s="43"/>
      <c r="AS2532" s="43"/>
      <c r="AT2532" s="43"/>
      <c r="AU2532" s="43"/>
      <c r="AV2532" s="43"/>
      <c r="AW2532" s="43"/>
      <c r="AX2532" s="43"/>
      <c r="AY2532" s="43"/>
      <c r="AZ2532" s="43"/>
      <c r="BA2532" s="43"/>
      <c r="BB2532" s="43"/>
      <c r="BC2532" s="43"/>
      <c r="BD2532" s="43"/>
      <c r="BE2532" s="43"/>
      <c r="BF2532" s="43"/>
      <c r="BG2532" s="43"/>
      <c r="BH2532" s="43"/>
      <c r="BI2532" s="43"/>
      <c r="BJ2532" s="43"/>
      <c r="BK2532" s="43"/>
      <c r="BL2532" s="43"/>
      <c r="BM2532" s="43"/>
      <c r="BN2532" s="43"/>
      <c r="BO2532" s="43"/>
      <c r="BP2532" s="43"/>
      <c r="BQ2532" s="43"/>
      <c r="BR2532" s="43"/>
      <c r="BS2532" s="43"/>
      <c r="BT2532" s="43"/>
      <c r="BU2532" s="43"/>
      <c r="BV2532" s="43"/>
      <c r="BW2532" s="43"/>
      <c r="BX2532" s="43"/>
      <c r="BY2532" s="43"/>
      <c r="BZ2532" s="43"/>
      <c r="CA2532" s="43"/>
      <c r="CB2532" s="43"/>
      <c r="CC2532" s="43"/>
      <c r="CD2532" s="43"/>
      <c r="CE2532" s="43"/>
      <c r="CF2532" s="43"/>
      <c r="CG2532" s="43"/>
    </row>
    <row r="2533" spans="10:85" x14ac:dyDescent="0.2"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43"/>
      <c r="AI2533" s="43"/>
      <c r="AJ2533" s="43"/>
      <c r="AK2533" s="43"/>
      <c r="AL2533" s="43"/>
      <c r="AM2533" s="43"/>
      <c r="AN2533" s="43"/>
      <c r="AO2533" s="43"/>
      <c r="AP2533" s="43"/>
      <c r="AQ2533" s="43"/>
      <c r="AR2533" s="43"/>
      <c r="AS2533" s="43"/>
      <c r="AT2533" s="43"/>
      <c r="AU2533" s="43"/>
      <c r="AV2533" s="43"/>
      <c r="AW2533" s="43"/>
      <c r="AX2533" s="43"/>
      <c r="AY2533" s="43"/>
      <c r="AZ2533" s="43"/>
      <c r="BA2533" s="43"/>
      <c r="BB2533" s="43"/>
      <c r="BC2533" s="43"/>
      <c r="BD2533" s="43"/>
      <c r="BE2533" s="43"/>
      <c r="BF2533" s="43"/>
      <c r="BG2533" s="43"/>
      <c r="BH2533" s="43"/>
      <c r="BI2533" s="43"/>
      <c r="BJ2533" s="43"/>
      <c r="BK2533" s="43"/>
      <c r="BL2533" s="43"/>
      <c r="BM2533" s="43"/>
      <c r="BN2533" s="43"/>
      <c r="BO2533" s="43"/>
      <c r="BP2533" s="43"/>
      <c r="BQ2533" s="43"/>
      <c r="BR2533" s="43"/>
      <c r="BS2533" s="43"/>
      <c r="BT2533" s="43"/>
      <c r="BU2533" s="43"/>
      <c r="BV2533" s="43"/>
      <c r="BW2533" s="43"/>
      <c r="BX2533" s="43"/>
      <c r="BY2533" s="43"/>
      <c r="BZ2533" s="43"/>
      <c r="CA2533" s="43"/>
      <c r="CB2533" s="43"/>
      <c r="CC2533" s="43"/>
      <c r="CD2533" s="43"/>
      <c r="CE2533" s="43"/>
      <c r="CF2533" s="43"/>
      <c r="CG2533" s="43"/>
    </row>
    <row r="2534" spans="10:85" x14ac:dyDescent="0.2"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43"/>
      <c r="AI2534" s="43"/>
      <c r="AJ2534" s="43"/>
      <c r="AK2534" s="43"/>
      <c r="AL2534" s="43"/>
      <c r="AM2534" s="43"/>
      <c r="AN2534" s="43"/>
      <c r="AO2534" s="43"/>
      <c r="AP2534" s="43"/>
      <c r="AQ2534" s="43"/>
      <c r="AR2534" s="43"/>
      <c r="AS2534" s="43"/>
      <c r="AT2534" s="43"/>
      <c r="AU2534" s="43"/>
      <c r="AV2534" s="43"/>
      <c r="AW2534" s="43"/>
      <c r="AX2534" s="43"/>
      <c r="AY2534" s="43"/>
      <c r="AZ2534" s="43"/>
      <c r="BA2534" s="43"/>
      <c r="BB2534" s="43"/>
      <c r="BC2534" s="43"/>
      <c r="BD2534" s="43"/>
      <c r="BE2534" s="43"/>
      <c r="BF2534" s="43"/>
      <c r="BG2534" s="43"/>
      <c r="BH2534" s="43"/>
      <c r="BI2534" s="43"/>
      <c r="BJ2534" s="43"/>
      <c r="BK2534" s="43"/>
      <c r="BL2534" s="43"/>
      <c r="BM2534" s="43"/>
      <c r="BN2534" s="43"/>
      <c r="BO2534" s="43"/>
      <c r="BP2534" s="43"/>
      <c r="BQ2534" s="43"/>
      <c r="BR2534" s="43"/>
      <c r="BS2534" s="43"/>
      <c r="BT2534" s="43"/>
      <c r="BU2534" s="43"/>
      <c r="BV2534" s="43"/>
      <c r="BW2534" s="43"/>
      <c r="BX2534" s="43"/>
      <c r="BY2534" s="43"/>
      <c r="BZ2534" s="43"/>
      <c r="CA2534" s="43"/>
      <c r="CB2534" s="43"/>
      <c r="CC2534" s="43"/>
      <c r="CD2534" s="43"/>
      <c r="CE2534" s="43"/>
      <c r="CF2534" s="43"/>
      <c r="CG2534" s="43"/>
    </row>
    <row r="2535" spans="10:85" x14ac:dyDescent="0.2"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43"/>
      <c r="AI2535" s="43"/>
      <c r="AJ2535" s="43"/>
      <c r="AK2535" s="43"/>
      <c r="AL2535" s="43"/>
      <c r="AM2535" s="43"/>
      <c r="AN2535" s="43"/>
      <c r="AO2535" s="43"/>
      <c r="AP2535" s="43"/>
      <c r="AQ2535" s="43"/>
      <c r="AR2535" s="43"/>
      <c r="AS2535" s="43"/>
      <c r="AT2535" s="43"/>
      <c r="AU2535" s="43"/>
      <c r="AV2535" s="43"/>
      <c r="AW2535" s="43"/>
      <c r="AX2535" s="43"/>
      <c r="AY2535" s="43"/>
      <c r="AZ2535" s="43"/>
      <c r="BA2535" s="43"/>
      <c r="BB2535" s="43"/>
      <c r="BC2535" s="43"/>
      <c r="BD2535" s="43"/>
      <c r="BE2535" s="43"/>
      <c r="BF2535" s="43"/>
      <c r="BG2535" s="43"/>
      <c r="BH2535" s="43"/>
      <c r="BI2535" s="43"/>
      <c r="BJ2535" s="43"/>
      <c r="BK2535" s="43"/>
      <c r="BL2535" s="43"/>
      <c r="BM2535" s="43"/>
      <c r="BN2535" s="43"/>
      <c r="BO2535" s="43"/>
      <c r="BP2535" s="43"/>
      <c r="BQ2535" s="43"/>
      <c r="BR2535" s="43"/>
      <c r="BS2535" s="43"/>
      <c r="BT2535" s="43"/>
      <c r="BU2535" s="43"/>
      <c r="BV2535" s="43"/>
      <c r="BW2535" s="43"/>
      <c r="BX2535" s="43"/>
      <c r="BY2535" s="43"/>
      <c r="BZ2535" s="43"/>
      <c r="CA2535" s="43"/>
      <c r="CB2535" s="43"/>
      <c r="CC2535" s="43"/>
      <c r="CD2535" s="43"/>
      <c r="CE2535" s="43"/>
      <c r="CF2535" s="43"/>
      <c r="CG2535" s="43"/>
    </row>
    <row r="2536" spans="10:85" x14ac:dyDescent="0.2"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43"/>
      <c r="AI2536" s="43"/>
      <c r="AJ2536" s="43"/>
      <c r="AK2536" s="43"/>
      <c r="AL2536" s="43"/>
      <c r="AM2536" s="43"/>
      <c r="AN2536" s="43"/>
      <c r="AO2536" s="43"/>
      <c r="AP2536" s="43"/>
      <c r="AQ2536" s="43"/>
      <c r="AR2536" s="43"/>
      <c r="AS2536" s="43"/>
      <c r="AT2536" s="43"/>
      <c r="AU2536" s="43"/>
      <c r="AV2536" s="43"/>
      <c r="AW2536" s="43"/>
      <c r="AX2536" s="43"/>
      <c r="AY2536" s="43"/>
      <c r="AZ2536" s="43"/>
      <c r="BA2536" s="43"/>
      <c r="BB2536" s="43"/>
      <c r="BC2536" s="43"/>
      <c r="BD2536" s="43"/>
      <c r="BE2536" s="43"/>
      <c r="BF2536" s="43"/>
      <c r="BG2536" s="43"/>
      <c r="BH2536" s="43"/>
      <c r="BI2536" s="43"/>
      <c r="BJ2536" s="43"/>
      <c r="BK2536" s="43"/>
      <c r="BL2536" s="43"/>
      <c r="BM2536" s="43"/>
      <c r="BN2536" s="43"/>
      <c r="BO2536" s="43"/>
      <c r="BP2536" s="43"/>
      <c r="BQ2536" s="43"/>
      <c r="BR2536" s="43"/>
      <c r="BS2536" s="43"/>
      <c r="BT2536" s="43"/>
      <c r="BU2536" s="43"/>
      <c r="BV2536" s="43"/>
      <c r="BW2536" s="43"/>
      <c r="BX2536" s="43"/>
      <c r="BY2536" s="43"/>
      <c r="BZ2536" s="43"/>
      <c r="CA2536" s="43"/>
      <c r="CB2536" s="43"/>
      <c r="CC2536" s="43"/>
      <c r="CD2536" s="43"/>
      <c r="CE2536" s="43"/>
      <c r="CF2536" s="43"/>
      <c r="CG2536" s="43"/>
    </row>
    <row r="2537" spans="10:85" x14ac:dyDescent="0.2"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43"/>
      <c r="AI2537" s="43"/>
      <c r="AJ2537" s="43"/>
      <c r="AK2537" s="43"/>
      <c r="AL2537" s="43"/>
      <c r="AM2537" s="43"/>
      <c r="AN2537" s="43"/>
      <c r="AO2537" s="43"/>
      <c r="AP2537" s="43"/>
      <c r="AQ2537" s="43"/>
      <c r="AR2537" s="43"/>
      <c r="AS2537" s="43"/>
      <c r="AT2537" s="43"/>
      <c r="AU2537" s="43"/>
      <c r="AV2537" s="43"/>
      <c r="AW2537" s="43"/>
      <c r="AX2537" s="43"/>
      <c r="AY2537" s="43"/>
      <c r="AZ2537" s="43"/>
      <c r="BA2537" s="43"/>
      <c r="BB2537" s="43"/>
      <c r="BC2537" s="43"/>
      <c r="BD2537" s="43"/>
      <c r="BE2537" s="43"/>
      <c r="BF2537" s="43"/>
      <c r="BG2537" s="43"/>
      <c r="BH2537" s="43"/>
      <c r="BI2537" s="43"/>
      <c r="BJ2537" s="43"/>
      <c r="BK2537" s="43"/>
      <c r="BL2537" s="43"/>
      <c r="BM2537" s="43"/>
      <c r="BN2537" s="43"/>
      <c r="BO2537" s="43"/>
      <c r="BP2537" s="43"/>
      <c r="BQ2537" s="43"/>
      <c r="BR2537" s="43"/>
      <c r="BS2537" s="43"/>
      <c r="BT2537" s="43"/>
      <c r="BU2537" s="43"/>
      <c r="BV2537" s="43"/>
      <c r="BW2537" s="43"/>
      <c r="BX2537" s="43"/>
      <c r="BY2537" s="43"/>
      <c r="BZ2537" s="43"/>
      <c r="CA2537" s="43"/>
      <c r="CB2537" s="43"/>
      <c r="CC2537" s="43"/>
      <c r="CD2537" s="43"/>
      <c r="CE2537" s="43"/>
      <c r="CF2537" s="43"/>
      <c r="CG2537" s="43"/>
    </row>
    <row r="2538" spans="10:85" x14ac:dyDescent="0.2"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43"/>
      <c r="AI2538" s="43"/>
      <c r="AJ2538" s="43"/>
      <c r="AK2538" s="43"/>
      <c r="AL2538" s="43"/>
      <c r="AM2538" s="43"/>
      <c r="AN2538" s="43"/>
      <c r="AO2538" s="43"/>
      <c r="AP2538" s="43"/>
      <c r="AQ2538" s="43"/>
      <c r="AR2538" s="43"/>
      <c r="AS2538" s="43"/>
      <c r="AT2538" s="43"/>
      <c r="AU2538" s="43"/>
      <c r="AV2538" s="43"/>
      <c r="AW2538" s="43"/>
      <c r="AX2538" s="43"/>
      <c r="AY2538" s="43"/>
      <c r="AZ2538" s="43"/>
      <c r="BA2538" s="43"/>
      <c r="BB2538" s="43"/>
      <c r="BC2538" s="43"/>
      <c r="BD2538" s="43"/>
      <c r="BE2538" s="43"/>
      <c r="BF2538" s="43"/>
      <c r="BG2538" s="43"/>
      <c r="BH2538" s="43"/>
      <c r="BI2538" s="43"/>
      <c r="BJ2538" s="43"/>
      <c r="BK2538" s="43"/>
      <c r="BL2538" s="43"/>
      <c r="BM2538" s="43"/>
      <c r="BN2538" s="43"/>
      <c r="BO2538" s="43"/>
      <c r="BP2538" s="43"/>
      <c r="BQ2538" s="43"/>
      <c r="BR2538" s="43"/>
      <c r="BS2538" s="43"/>
      <c r="BT2538" s="43"/>
      <c r="BU2538" s="43"/>
      <c r="BV2538" s="43"/>
      <c r="BW2538" s="43"/>
      <c r="BX2538" s="43"/>
      <c r="BY2538" s="43"/>
      <c r="BZ2538" s="43"/>
      <c r="CA2538" s="43"/>
      <c r="CB2538" s="43"/>
      <c r="CC2538" s="43"/>
      <c r="CD2538" s="43"/>
      <c r="CE2538" s="43"/>
      <c r="CF2538" s="43"/>
      <c r="CG2538" s="43"/>
    </row>
    <row r="2539" spans="10:85" x14ac:dyDescent="0.2"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43"/>
      <c r="AI2539" s="43"/>
      <c r="AJ2539" s="43"/>
      <c r="AK2539" s="43"/>
      <c r="AL2539" s="43"/>
      <c r="AM2539" s="43"/>
      <c r="AN2539" s="43"/>
      <c r="AO2539" s="43"/>
      <c r="AP2539" s="43"/>
      <c r="AQ2539" s="43"/>
      <c r="AR2539" s="43"/>
      <c r="AS2539" s="43"/>
      <c r="AT2539" s="43"/>
      <c r="AU2539" s="43"/>
      <c r="AV2539" s="43"/>
      <c r="AW2539" s="43"/>
      <c r="AX2539" s="43"/>
      <c r="AY2539" s="43"/>
      <c r="AZ2539" s="43"/>
      <c r="BA2539" s="43"/>
      <c r="BB2539" s="43"/>
      <c r="BC2539" s="43"/>
      <c r="BD2539" s="43"/>
      <c r="BE2539" s="43"/>
      <c r="BF2539" s="43"/>
      <c r="BG2539" s="43"/>
      <c r="BH2539" s="43"/>
      <c r="BI2539" s="43"/>
      <c r="BJ2539" s="43"/>
      <c r="BK2539" s="43"/>
      <c r="BL2539" s="43"/>
      <c r="BM2539" s="43"/>
      <c r="BN2539" s="43"/>
      <c r="BO2539" s="43"/>
      <c r="BP2539" s="43"/>
      <c r="BQ2539" s="43"/>
      <c r="BR2539" s="43"/>
      <c r="BS2539" s="43"/>
      <c r="BT2539" s="43"/>
      <c r="BU2539" s="43"/>
      <c r="BV2539" s="43"/>
      <c r="BW2539" s="43"/>
      <c r="BX2539" s="43"/>
      <c r="BY2539" s="43"/>
      <c r="BZ2539" s="43"/>
      <c r="CA2539" s="43"/>
      <c r="CB2539" s="43"/>
      <c r="CC2539" s="43"/>
      <c r="CD2539" s="43"/>
      <c r="CE2539" s="43"/>
      <c r="CF2539" s="43"/>
      <c r="CG2539" s="43"/>
    </row>
    <row r="2540" spans="10:85" x14ac:dyDescent="0.2"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43"/>
      <c r="AI2540" s="43"/>
      <c r="AJ2540" s="43"/>
      <c r="AK2540" s="43"/>
      <c r="AL2540" s="43"/>
      <c r="AM2540" s="43"/>
      <c r="AN2540" s="43"/>
      <c r="AO2540" s="43"/>
      <c r="AP2540" s="43"/>
      <c r="AQ2540" s="43"/>
      <c r="AR2540" s="43"/>
      <c r="AS2540" s="43"/>
      <c r="AT2540" s="43"/>
      <c r="AU2540" s="43"/>
      <c r="AV2540" s="43"/>
      <c r="AW2540" s="43"/>
      <c r="AX2540" s="43"/>
      <c r="AY2540" s="43"/>
      <c r="AZ2540" s="43"/>
      <c r="BA2540" s="43"/>
      <c r="BB2540" s="43"/>
      <c r="BC2540" s="43"/>
      <c r="BD2540" s="43"/>
      <c r="BE2540" s="43"/>
      <c r="BF2540" s="43"/>
      <c r="BG2540" s="43"/>
      <c r="BH2540" s="43"/>
      <c r="BI2540" s="43"/>
      <c r="BJ2540" s="43"/>
      <c r="BK2540" s="43"/>
      <c r="BL2540" s="43"/>
      <c r="BM2540" s="43"/>
      <c r="BN2540" s="43"/>
      <c r="BO2540" s="43"/>
      <c r="BP2540" s="43"/>
      <c r="BQ2540" s="43"/>
      <c r="BR2540" s="43"/>
      <c r="BS2540" s="43"/>
      <c r="BT2540" s="43"/>
      <c r="BU2540" s="43"/>
      <c r="BV2540" s="43"/>
      <c r="BW2540" s="43"/>
      <c r="BX2540" s="43"/>
      <c r="BY2540" s="43"/>
      <c r="BZ2540" s="43"/>
      <c r="CA2540" s="43"/>
      <c r="CB2540" s="43"/>
      <c r="CC2540" s="43"/>
      <c r="CD2540" s="43"/>
      <c r="CE2540" s="43"/>
      <c r="CF2540" s="43"/>
      <c r="CG2540" s="43"/>
    </row>
    <row r="2541" spans="10:85" x14ac:dyDescent="0.2"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43"/>
      <c r="AI2541" s="43"/>
      <c r="AJ2541" s="43"/>
      <c r="AK2541" s="43"/>
      <c r="AL2541" s="43"/>
      <c r="AM2541" s="43"/>
      <c r="AN2541" s="43"/>
      <c r="AO2541" s="43"/>
      <c r="AP2541" s="43"/>
      <c r="AQ2541" s="43"/>
      <c r="AR2541" s="43"/>
      <c r="AS2541" s="43"/>
      <c r="AT2541" s="43"/>
      <c r="AU2541" s="43"/>
      <c r="AV2541" s="43"/>
      <c r="AW2541" s="43"/>
      <c r="AX2541" s="43"/>
      <c r="AY2541" s="43"/>
      <c r="AZ2541" s="43"/>
      <c r="BA2541" s="43"/>
      <c r="BB2541" s="43"/>
      <c r="BC2541" s="43"/>
      <c r="BD2541" s="43"/>
      <c r="BE2541" s="43"/>
      <c r="BF2541" s="43"/>
      <c r="BG2541" s="43"/>
      <c r="BH2541" s="43"/>
      <c r="BI2541" s="43"/>
      <c r="BJ2541" s="43"/>
      <c r="BK2541" s="43"/>
      <c r="BL2541" s="43"/>
      <c r="BM2541" s="43"/>
      <c r="BN2541" s="43"/>
      <c r="BO2541" s="43"/>
      <c r="BP2541" s="43"/>
      <c r="BQ2541" s="43"/>
      <c r="BR2541" s="43"/>
      <c r="BS2541" s="43"/>
      <c r="BT2541" s="43"/>
      <c r="BU2541" s="43"/>
      <c r="BV2541" s="43"/>
      <c r="BW2541" s="43"/>
      <c r="BX2541" s="43"/>
      <c r="BY2541" s="43"/>
      <c r="BZ2541" s="43"/>
      <c r="CA2541" s="43"/>
      <c r="CB2541" s="43"/>
      <c r="CC2541" s="43"/>
      <c r="CD2541" s="43"/>
      <c r="CE2541" s="43"/>
      <c r="CF2541" s="43"/>
      <c r="CG2541" s="43"/>
    </row>
    <row r="2542" spans="10:85" x14ac:dyDescent="0.2"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43"/>
      <c r="AI2542" s="43"/>
      <c r="AJ2542" s="43"/>
      <c r="AK2542" s="43"/>
      <c r="AL2542" s="43"/>
      <c r="AM2542" s="43"/>
      <c r="AN2542" s="43"/>
      <c r="AO2542" s="43"/>
      <c r="AP2542" s="43"/>
      <c r="AQ2542" s="43"/>
      <c r="AR2542" s="43"/>
      <c r="AS2542" s="43"/>
      <c r="AT2542" s="43"/>
      <c r="AU2542" s="43"/>
      <c r="AV2542" s="43"/>
      <c r="AW2542" s="43"/>
      <c r="AX2542" s="43"/>
      <c r="AY2542" s="43"/>
      <c r="AZ2542" s="43"/>
      <c r="BA2542" s="43"/>
      <c r="BB2542" s="43"/>
      <c r="BC2542" s="43"/>
      <c r="BD2542" s="43"/>
      <c r="BE2542" s="43"/>
      <c r="BF2542" s="43"/>
      <c r="BG2542" s="43"/>
      <c r="BH2542" s="43"/>
      <c r="BI2542" s="43"/>
      <c r="BJ2542" s="43"/>
      <c r="BK2542" s="43"/>
      <c r="BL2542" s="43"/>
      <c r="BM2542" s="43"/>
      <c r="BN2542" s="43"/>
      <c r="BO2542" s="43"/>
      <c r="BP2542" s="43"/>
      <c r="BQ2542" s="43"/>
      <c r="BR2542" s="43"/>
      <c r="BS2542" s="43"/>
      <c r="BT2542" s="43"/>
      <c r="BU2542" s="43"/>
      <c r="BV2542" s="43"/>
      <c r="BW2542" s="43"/>
      <c r="BX2542" s="43"/>
      <c r="BY2542" s="43"/>
      <c r="BZ2542" s="43"/>
      <c r="CA2542" s="43"/>
      <c r="CB2542" s="43"/>
      <c r="CC2542" s="43"/>
      <c r="CD2542" s="43"/>
      <c r="CE2542" s="43"/>
      <c r="CF2542" s="43"/>
      <c r="CG2542" s="43"/>
    </row>
    <row r="2543" spans="10:85" x14ac:dyDescent="0.2"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43"/>
      <c r="AI2543" s="43"/>
      <c r="AJ2543" s="43"/>
      <c r="AK2543" s="43"/>
      <c r="AL2543" s="43"/>
      <c r="AM2543" s="43"/>
      <c r="AN2543" s="43"/>
      <c r="AO2543" s="43"/>
      <c r="AP2543" s="43"/>
      <c r="AQ2543" s="43"/>
      <c r="AR2543" s="43"/>
      <c r="AS2543" s="43"/>
      <c r="AT2543" s="43"/>
      <c r="AU2543" s="43"/>
      <c r="AV2543" s="43"/>
      <c r="AW2543" s="43"/>
      <c r="AX2543" s="43"/>
      <c r="AY2543" s="43"/>
      <c r="AZ2543" s="43"/>
      <c r="BA2543" s="43"/>
      <c r="BB2543" s="43"/>
      <c r="BC2543" s="43"/>
      <c r="BD2543" s="43"/>
      <c r="BE2543" s="43"/>
      <c r="BF2543" s="43"/>
      <c r="BG2543" s="43"/>
      <c r="BH2543" s="43"/>
      <c r="BI2543" s="43"/>
      <c r="BJ2543" s="43"/>
      <c r="BK2543" s="43"/>
      <c r="BL2543" s="43"/>
      <c r="BM2543" s="43"/>
      <c r="BN2543" s="43"/>
      <c r="BO2543" s="43"/>
      <c r="BP2543" s="43"/>
      <c r="BQ2543" s="43"/>
      <c r="BR2543" s="43"/>
      <c r="BS2543" s="43"/>
      <c r="BT2543" s="43"/>
      <c r="BU2543" s="43"/>
      <c r="BV2543" s="43"/>
      <c r="BW2543" s="43"/>
      <c r="BX2543" s="43"/>
      <c r="BY2543" s="43"/>
      <c r="BZ2543" s="43"/>
      <c r="CA2543" s="43"/>
      <c r="CB2543" s="43"/>
      <c r="CC2543" s="43"/>
      <c r="CD2543" s="43"/>
      <c r="CE2543" s="43"/>
      <c r="CF2543" s="43"/>
      <c r="CG2543" s="43"/>
    </row>
    <row r="2544" spans="10:85" x14ac:dyDescent="0.2"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43"/>
      <c r="AI2544" s="43"/>
      <c r="AJ2544" s="43"/>
      <c r="AK2544" s="43"/>
      <c r="AL2544" s="43"/>
      <c r="AM2544" s="43"/>
      <c r="AN2544" s="43"/>
      <c r="AO2544" s="43"/>
      <c r="AP2544" s="43"/>
      <c r="AQ2544" s="43"/>
      <c r="AR2544" s="43"/>
      <c r="AS2544" s="43"/>
      <c r="AT2544" s="43"/>
      <c r="AU2544" s="43"/>
      <c r="AV2544" s="43"/>
      <c r="AW2544" s="43"/>
      <c r="AX2544" s="43"/>
      <c r="AY2544" s="43"/>
      <c r="AZ2544" s="43"/>
      <c r="BA2544" s="43"/>
      <c r="BB2544" s="43"/>
      <c r="BC2544" s="43"/>
      <c r="BD2544" s="43"/>
      <c r="BE2544" s="43"/>
      <c r="BF2544" s="43"/>
      <c r="BG2544" s="43"/>
      <c r="BH2544" s="43"/>
      <c r="BI2544" s="43"/>
      <c r="BJ2544" s="43"/>
      <c r="BK2544" s="43"/>
      <c r="BL2544" s="43"/>
      <c r="BM2544" s="43"/>
      <c r="BN2544" s="43"/>
      <c r="BO2544" s="43"/>
      <c r="BP2544" s="43"/>
      <c r="BQ2544" s="43"/>
      <c r="BR2544" s="43"/>
      <c r="BS2544" s="43"/>
      <c r="BT2544" s="43"/>
      <c r="BU2544" s="43"/>
      <c r="BV2544" s="43"/>
      <c r="BW2544" s="43"/>
      <c r="BX2544" s="43"/>
      <c r="BY2544" s="43"/>
      <c r="BZ2544" s="43"/>
      <c r="CA2544" s="43"/>
      <c r="CB2544" s="43"/>
      <c r="CC2544" s="43"/>
      <c r="CD2544" s="43"/>
      <c r="CE2544" s="43"/>
      <c r="CF2544" s="43"/>
      <c r="CG2544" s="43"/>
    </row>
    <row r="2545" spans="10:85" x14ac:dyDescent="0.2"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43"/>
      <c r="AI2545" s="43"/>
      <c r="AJ2545" s="43"/>
      <c r="AK2545" s="43"/>
      <c r="AL2545" s="43"/>
      <c r="AM2545" s="43"/>
      <c r="AN2545" s="43"/>
      <c r="AO2545" s="43"/>
      <c r="AP2545" s="43"/>
      <c r="AQ2545" s="43"/>
      <c r="AR2545" s="43"/>
      <c r="AS2545" s="43"/>
      <c r="AT2545" s="43"/>
      <c r="AU2545" s="43"/>
      <c r="AV2545" s="43"/>
      <c r="AW2545" s="43"/>
      <c r="AX2545" s="43"/>
      <c r="AY2545" s="43"/>
      <c r="AZ2545" s="43"/>
      <c r="BA2545" s="43"/>
      <c r="BB2545" s="43"/>
      <c r="BC2545" s="43"/>
      <c r="BD2545" s="43"/>
      <c r="BE2545" s="43"/>
      <c r="BF2545" s="43"/>
      <c r="BG2545" s="43"/>
      <c r="BH2545" s="43"/>
      <c r="BI2545" s="43"/>
      <c r="BJ2545" s="43"/>
      <c r="BK2545" s="43"/>
      <c r="BL2545" s="43"/>
      <c r="BM2545" s="43"/>
      <c r="BN2545" s="43"/>
      <c r="BO2545" s="43"/>
      <c r="BP2545" s="43"/>
      <c r="BQ2545" s="43"/>
      <c r="BR2545" s="43"/>
      <c r="BS2545" s="43"/>
      <c r="BT2545" s="43"/>
      <c r="BU2545" s="43"/>
      <c r="BV2545" s="43"/>
      <c r="BW2545" s="43"/>
      <c r="BX2545" s="43"/>
      <c r="BY2545" s="43"/>
      <c r="BZ2545" s="43"/>
      <c r="CA2545" s="43"/>
      <c r="CB2545" s="43"/>
      <c r="CC2545" s="43"/>
      <c r="CD2545" s="43"/>
      <c r="CE2545" s="43"/>
      <c r="CF2545" s="43"/>
      <c r="CG2545" s="43"/>
    </row>
    <row r="2546" spans="10:85" x14ac:dyDescent="0.2"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43"/>
      <c r="AI2546" s="43"/>
      <c r="AJ2546" s="43"/>
      <c r="AK2546" s="43"/>
      <c r="AL2546" s="43"/>
      <c r="AM2546" s="43"/>
      <c r="AN2546" s="43"/>
      <c r="AO2546" s="43"/>
      <c r="AP2546" s="43"/>
      <c r="AQ2546" s="43"/>
      <c r="AR2546" s="43"/>
      <c r="AS2546" s="43"/>
      <c r="AT2546" s="43"/>
      <c r="AU2546" s="43"/>
      <c r="AV2546" s="43"/>
      <c r="AW2546" s="43"/>
      <c r="AX2546" s="43"/>
      <c r="AY2546" s="43"/>
      <c r="AZ2546" s="43"/>
      <c r="BA2546" s="43"/>
      <c r="BB2546" s="43"/>
      <c r="BC2546" s="43"/>
      <c r="BD2546" s="43"/>
      <c r="BE2546" s="43"/>
      <c r="BF2546" s="43"/>
      <c r="BG2546" s="43"/>
      <c r="BH2546" s="43"/>
      <c r="BI2546" s="43"/>
      <c r="BJ2546" s="43"/>
      <c r="BK2546" s="43"/>
      <c r="BL2546" s="43"/>
      <c r="BM2546" s="43"/>
      <c r="BN2546" s="43"/>
      <c r="BO2546" s="43"/>
      <c r="BP2546" s="43"/>
      <c r="BQ2546" s="43"/>
      <c r="BR2546" s="43"/>
      <c r="BS2546" s="43"/>
      <c r="BT2546" s="43"/>
      <c r="BU2546" s="43"/>
      <c r="BV2546" s="43"/>
      <c r="BW2546" s="43"/>
      <c r="BX2546" s="43"/>
      <c r="BY2546" s="43"/>
      <c r="BZ2546" s="43"/>
      <c r="CA2546" s="43"/>
      <c r="CB2546" s="43"/>
      <c r="CC2546" s="43"/>
      <c r="CD2546" s="43"/>
      <c r="CE2546" s="43"/>
      <c r="CF2546" s="43"/>
      <c r="CG2546" s="43"/>
    </row>
    <row r="2547" spans="10:85" x14ac:dyDescent="0.2"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43"/>
      <c r="AI2547" s="43"/>
      <c r="AJ2547" s="43"/>
      <c r="AK2547" s="43"/>
      <c r="AL2547" s="43"/>
      <c r="AM2547" s="43"/>
      <c r="AN2547" s="43"/>
      <c r="AO2547" s="43"/>
      <c r="AP2547" s="43"/>
      <c r="AQ2547" s="43"/>
      <c r="AR2547" s="43"/>
      <c r="AS2547" s="43"/>
      <c r="AT2547" s="43"/>
      <c r="AU2547" s="43"/>
      <c r="AV2547" s="43"/>
      <c r="AW2547" s="43"/>
      <c r="AX2547" s="43"/>
      <c r="AY2547" s="43"/>
      <c r="AZ2547" s="43"/>
      <c r="BA2547" s="43"/>
      <c r="BB2547" s="43"/>
      <c r="BC2547" s="43"/>
      <c r="BD2547" s="43"/>
      <c r="BE2547" s="43"/>
      <c r="BF2547" s="43"/>
      <c r="BG2547" s="43"/>
      <c r="BH2547" s="43"/>
      <c r="BI2547" s="43"/>
      <c r="BJ2547" s="43"/>
      <c r="BK2547" s="43"/>
      <c r="BL2547" s="43"/>
      <c r="BM2547" s="43"/>
      <c r="BN2547" s="43"/>
      <c r="BO2547" s="43"/>
      <c r="BP2547" s="43"/>
      <c r="BQ2547" s="43"/>
      <c r="BR2547" s="43"/>
      <c r="BS2547" s="43"/>
      <c r="BT2547" s="43"/>
      <c r="BU2547" s="43"/>
      <c r="BV2547" s="43"/>
      <c r="BW2547" s="43"/>
      <c r="BX2547" s="43"/>
      <c r="BY2547" s="43"/>
      <c r="BZ2547" s="43"/>
      <c r="CA2547" s="43"/>
      <c r="CB2547" s="43"/>
      <c r="CC2547" s="43"/>
      <c r="CD2547" s="43"/>
      <c r="CE2547" s="43"/>
      <c r="CF2547" s="43"/>
      <c r="CG2547" s="43"/>
    </row>
    <row r="2548" spans="10:85" x14ac:dyDescent="0.2"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43"/>
      <c r="AI2548" s="43"/>
      <c r="AJ2548" s="43"/>
      <c r="AK2548" s="43"/>
      <c r="AL2548" s="43"/>
      <c r="AM2548" s="43"/>
      <c r="AN2548" s="43"/>
      <c r="AO2548" s="43"/>
      <c r="AP2548" s="43"/>
      <c r="AQ2548" s="43"/>
      <c r="AR2548" s="43"/>
      <c r="AS2548" s="43"/>
      <c r="AT2548" s="43"/>
      <c r="AU2548" s="43"/>
      <c r="AV2548" s="43"/>
      <c r="AW2548" s="43"/>
      <c r="AX2548" s="43"/>
      <c r="AY2548" s="43"/>
      <c r="AZ2548" s="43"/>
      <c r="BA2548" s="43"/>
      <c r="BB2548" s="43"/>
      <c r="BC2548" s="43"/>
      <c r="BD2548" s="43"/>
      <c r="BE2548" s="43"/>
      <c r="BF2548" s="43"/>
      <c r="BG2548" s="43"/>
      <c r="BH2548" s="43"/>
      <c r="BI2548" s="43"/>
      <c r="BJ2548" s="43"/>
      <c r="BK2548" s="43"/>
      <c r="BL2548" s="43"/>
      <c r="BM2548" s="43"/>
      <c r="BN2548" s="43"/>
      <c r="BO2548" s="43"/>
      <c r="BP2548" s="43"/>
      <c r="BQ2548" s="43"/>
      <c r="BR2548" s="43"/>
      <c r="BS2548" s="43"/>
      <c r="BT2548" s="43"/>
      <c r="BU2548" s="43"/>
      <c r="BV2548" s="43"/>
      <c r="BW2548" s="43"/>
      <c r="BX2548" s="43"/>
      <c r="BY2548" s="43"/>
      <c r="BZ2548" s="43"/>
      <c r="CA2548" s="43"/>
      <c r="CB2548" s="43"/>
      <c r="CC2548" s="43"/>
      <c r="CD2548" s="43"/>
      <c r="CE2548" s="43"/>
      <c r="CF2548" s="43"/>
      <c r="CG2548" s="43"/>
    </row>
    <row r="2549" spans="10:85" x14ac:dyDescent="0.2"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43"/>
      <c r="AI2549" s="43"/>
      <c r="AJ2549" s="43"/>
      <c r="AK2549" s="43"/>
      <c r="AL2549" s="43"/>
      <c r="AM2549" s="43"/>
      <c r="AN2549" s="43"/>
      <c r="AO2549" s="43"/>
      <c r="AP2549" s="43"/>
      <c r="AQ2549" s="43"/>
      <c r="AR2549" s="43"/>
      <c r="AS2549" s="43"/>
      <c r="AT2549" s="43"/>
      <c r="AU2549" s="43"/>
      <c r="AV2549" s="43"/>
      <c r="AW2549" s="43"/>
      <c r="AX2549" s="43"/>
      <c r="AY2549" s="43"/>
      <c r="AZ2549" s="43"/>
      <c r="BA2549" s="43"/>
      <c r="BB2549" s="43"/>
      <c r="BC2549" s="43"/>
      <c r="BD2549" s="43"/>
      <c r="BE2549" s="43"/>
      <c r="BF2549" s="43"/>
      <c r="BG2549" s="43"/>
      <c r="BH2549" s="43"/>
      <c r="BI2549" s="43"/>
      <c r="BJ2549" s="43"/>
      <c r="BK2549" s="43"/>
      <c r="BL2549" s="43"/>
      <c r="BM2549" s="43"/>
      <c r="BN2549" s="43"/>
      <c r="BO2549" s="43"/>
      <c r="BP2549" s="43"/>
      <c r="BQ2549" s="43"/>
      <c r="BR2549" s="43"/>
      <c r="BS2549" s="43"/>
      <c r="BT2549" s="43"/>
      <c r="BU2549" s="43"/>
      <c r="BV2549" s="43"/>
      <c r="BW2549" s="43"/>
      <c r="BX2549" s="43"/>
      <c r="BY2549" s="43"/>
      <c r="BZ2549" s="43"/>
      <c r="CA2549" s="43"/>
      <c r="CB2549" s="43"/>
      <c r="CC2549" s="43"/>
      <c r="CD2549" s="43"/>
      <c r="CE2549" s="43"/>
      <c r="CF2549" s="43"/>
      <c r="CG2549" s="43"/>
    </row>
    <row r="2550" spans="10:85" x14ac:dyDescent="0.2"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43"/>
      <c r="AI2550" s="43"/>
      <c r="AJ2550" s="43"/>
      <c r="AK2550" s="43"/>
      <c r="AL2550" s="43"/>
      <c r="AM2550" s="43"/>
      <c r="AN2550" s="43"/>
      <c r="AO2550" s="43"/>
      <c r="AP2550" s="43"/>
      <c r="AQ2550" s="43"/>
      <c r="AR2550" s="43"/>
      <c r="AS2550" s="43"/>
      <c r="AT2550" s="43"/>
      <c r="AU2550" s="43"/>
      <c r="AV2550" s="43"/>
      <c r="AW2550" s="43"/>
      <c r="AX2550" s="43"/>
      <c r="AY2550" s="43"/>
      <c r="AZ2550" s="43"/>
      <c r="BA2550" s="43"/>
      <c r="BB2550" s="43"/>
      <c r="BC2550" s="43"/>
      <c r="BD2550" s="43"/>
      <c r="BE2550" s="43"/>
      <c r="BF2550" s="43"/>
      <c r="BG2550" s="43"/>
      <c r="BH2550" s="43"/>
      <c r="BI2550" s="43"/>
      <c r="BJ2550" s="43"/>
      <c r="BK2550" s="43"/>
      <c r="BL2550" s="43"/>
      <c r="BM2550" s="43"/>
      <c r="BN2550" s="43"/>
      <c r="BO2550" s="43"/>
      <c r="BP2550" s="43"/>
      <c r="BQ2550" s="43"/>
      <c r="BR2550" s="43"/>
      <c r="BS2550" s="43"/>
      <c r="BT2550" s="43"/>
      <c r="BU2550" s="43"/>
      <c r="BV2550" s="43"/>
      <c r="BW2550" s="43"/>
      <c r="BX2550" s="43"/>
      <c r="BY2550" s="43"/>
      <c r="BZ2550" s="43"/>
      <c r="CA2550" s="43"/>
      <c r="CB2550" s="43"/>
      <c r="CC2550" s="43"/>
      <c r="CD2550" s="43"/>
      <c r="CE2550" s="43"/>
      <c r="CF2550" s="43"/>
      <c r="CG2550" s="43"/>
    </row>
    <row r="2551" spans="10:85" x14ac:dyDescent="0.2"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43"/>
      <c r="AI2551" s="43"/>
      <c r="AJ2551" s="43"/>
      <c r="AK2551" s="43"/>
      <c r="AL2551" s="43"/>
      <c r="AM2551" s="43"/>
      <c r="AN2551" s="43"/>
      <c r="AO2551" s="43"/>
      <c r="AP2551" s="43"/>
      <c r="AQ2551" s="43"/>
      <c r="AR2551" s="43"/>
      <c r="AS2551" s="43"/>
      <c r="AT2551" s="43"/>
      <c r="AU2551" s="43"/>
      <c r="AV2551" s="43"/>
      <c r="AW2551" s="43"/>
      <c r="AX2551" s="43"/>
      <c r="AY2551" s="43"/>
      <c r="AZ2551" s="43"/>
      <c r="BA2551" s="43"/>
      <c r="BB2551" s="43"/>
      <c r="BC2551" s="43"/>
      <c r="BD2551" s="43"/>
      <c r="BE2551" s="43"/>
      <c r="BF2551" s="43"/>
      <c r="BG2551" s="43"/>
      <c r="BH2551" s="43"/>
      <c r="BI2551" s="43"/>
      <c r="BJ2551" s="43"/>
      <c r="BK2551" s="43"/>
      <c r="BL2551" s="43"/>
      <c r="BM2551" s="43"/>
      <c r="BN2551" s="43"/>
      <c r="BO2551" s="43"/>
      <c r="BP2551" s="43"/>
      <c r="BQ2551" s="43"/>
      <c r="BR2551" s="43"/>
      <c r="BS2551" s="43"/>
      <c r="BT2551" s="43"/>
      <c r="BU2551" s="43"/>
      <c r="BV2551" s="43"/>
      <c r="BW2551" s="43"/>
      <c r="BX2551" s="43"/>
      <c r="BY2551" s="43"/>
      <c r="BZ2551" s="43"/>
      <c r="CA2551" s="43"/>
      <c r="CB2551" s="43"/>
      <c r="CC2551" s="43"/>
      <c r="CD2551" s="43"/>
      <c r="CE2551" s="43"/>
      <c r="CF2551" s="43"/>
      <c r="CG2551" s="43"/>
    </row>
    <row r="2552" spans="10:85" x14ac:dyDescent="0.2"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43"/>
      <c r="AI2552" s="43"/>
      <c r="AJ2552" s="43"/>
      <c r="AK2552" s="43"/>
      <c r="AL2552" s="43"/>
      <c r="AM2552" s="43"/>
      <c r="AN2552" s="43"/>
      <c r="AO2552" s="43"/>
      <c r="AP2552" s="43"/>
      <c r="AQ2552" s="43"/>
      <c r="AR2552" s="43"/>
      <c r="AS2552" s="43"/>
      <c r="AT2552" s="43"/>
      <c r="AU2552" s="43"/>
      <c r="AV2552" s="43"/>
      <c r="AW2552" s="43"/>
      <c r="AX2552" s="43"/>
      <c r="AY2552" s="43"/>
      <c r="AZ2552" s="43"/>
      <c r="BA2552" s="43"/>
      <c r="BB2552" s="43"/>
      <c r="BC2552" s="43"/>
      <c r="BD2552" s="43"/>
      <c r="BE2552" s="43"/>
      <c r="BF2552" s="43"/>
      <c r="BG2552" s="43"/>
      <c r="BH2552" s="43"/>
      <c r="BI2552" s="43"/>
      <c r="BJ2552" s="43"/>
      <c r="BK2552" s="43"/>
      <c r="BL2552" s="43"/>
      <c r="BM2552" s="43"/>
      <c r="BN2552" s="43"/>
      <c r="BO2552" s="43"/>
      <c r="BP2552" s="43"/>
      <c r="BQ2552" s="43"/>
      <c r="BR2552" s="43"/>
      <c r="BS2552" s="43"/>
      <c r="BT2552" s="43"/>
      <c r="BU2552" s="43"/>
      <c r="BV2552" s="43"/>
      <c r="BW2552" s="43"/>
      <c r="BX2552" s="43"/>
      <c r="BY2552" s="43"/>
      <c r="BZ2552" s="43"/>
      <c r="CA2552" s="43"/>
      <c r="CB2552" s="43"/>
      <c r="CC2552" s="43"/>
      <c r="CD2552" s="43"/>
      <c r="CE2552" s="43"/>
      <c r="CF2552" s="43"/>
      <c r="CG2552" s="43"/>
    </row>
    <row r="2553" spans="10:85" x14ac:dyDescent="0.2"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43"/>
      <c r="AI2553" s="43"/>
      <c r="AJ2553" s="43"/>
      <c r="AK2553" s="43"/>
      <c r="AL2553" s="43"/>
      <c r="AM2553" s="43"/>
      <c r="AN2553" s="43"/>
      <c r="AO2553" s="43"/>
      <c r="AP2553" s="43"/>
      <c r="AQ2553" s="43"/>
      <c r="AR2553" s="43"/>
      <c r="AS2553" s="43"/>
      <c r="AT2553" s="43"/>
      <c r="AU2553" s="43"/>
      <c r="AV2553" s="43"/>
      <c r="AW2553" s="43"/>
      <c r="AX2553" s="43"/>
      <c r="AY2553" s="43"/>
      <c r="AZ2553" s="43"/>
      <c r="BA2553" s="43"/>
      <c r="BB2553" s="43"/>
      <c r="BC2553" s="43"/>
      <c r="BD2553" s="43"/>
      <c r="BE2553" s="43"/>
      <c r="BF2553" s="43"/>
      <c r="BG2553" s="43"/>
      <c r="BH2553" s="43"/>
      <c r="BI2553" s="43"/>
      <c r="BJ2553" s="43"/>
      <c r="BK2553" s="43"/>
      <c r="BL2553" s="43"/>
      <c r="BM2553" s="43"/>
      <c r="BN2553" s="43"/>
      <c r="BO2553" s="43"/>
      <c r="BP2553" s="43"/>
      <c r="BQ2553" s="43"/>
      <c r="BR2553" s="43"/>
      <c r="BS2553" s="43"/>
      <c r="BT2553" s="43"/>
      <c r="BU2553" s="43"/>
      <c r="BV2553" s="43"/>
      <c r="BW2553" s="43"/>
      <c r="BX2553" s="43"/>
      <c r="BY2553" s="43"/>
      <c r="BZ2553" s="43"/>
      <c r="CA2553" s="43"/>
      <c r="CB2553" s="43"/>
      <c r="CC2553" s="43"/>
      <c r="CD2553" s="43"/>
      <c r="CE2553" s="43"/>
      <c r="CF2553" s="43"/>
      <c r="CG2553" s="43"/>
    </row>
    <row r="2554" spans="10:85" x14ac:dyDescent="0.2"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43"/>
      <c r="AI2554" s="43"/>
      <c r="AJ2554" s="43"/>
      <c r="AK2554" s="43"/>
      <c r="AL2554" s="43"/>
      <c r="AM2554" s="43"/>
      <c r="AN2554" s="43"/>
      <c r="AO2554" s="43"/>
      <c r="AP2554" s="43"/>
      <c r="AQ2554" s="43"/>
      <c r="AR2554" s="43"/>
      <c r="AS2554" s="43"/>
      <c r="AT2554" s="43"/>
      <c r="AU2554" s="43"/>
      <c r="AV2554" s="43"/>
      <c r="AW2554" s="43"/>
      <c r="AX2554" s="43"/>
      <c r="AY2554" s="43"/>
      <c r="AZ2554" s="43"/>
      <c r="BA2554" s="43"/>
      <c r="BB2554" s="43"/>
      <c r="BC2554" s="43"/>
      <c r="BD2554" s="43"/>
      <c r="BE2554" s="43"/>
      <c r="BF2554" s="43"/>
      <c r="BG2554" s="43"/>
      <c r="BH2554" s="43"/>
      <c r="BI2554" s="43"/>
      <c r="BJ2554" s="43"/>
      <c r="BK2554" s="43"/>
      <c r="BL2554" s="43"/>
      <c r="BM2554" s="43"/>
      <c r="BN2554" s="43"/>
      <c r="BO2554" s="43"/>
      <c r="BP2554" s="43"/>
      <c r="BQ2554" s="43"/>
      <c r="BR2554" s="43"/>
      <c r="BS2554" s="43"/>
      <c r="BT2554" s="43"/>
      <c r="BU2554" s="43"/>
      <c r="BV2554" s="43"/>
      <c r="BW2554" s="43"/>
      <c r="BX2554" s="43"/>
      <c r="BY2554" s="43"/>
      <c r="BZ2554" s="43"/>
      <c r="CA2554" s="43"/>
      <c r="CB2554" s="43"/>
      <c r="CC2554" s="43"/>
      <c r="CD2554" s="43"/>
      <c r="CE2554" s="43"/>
      <c r="CF2554" s="43"/>
      <c r="CG2554" s="43"/>
    </row>
    <row r="2555" spans="10:85" x14ac:dyDescent="0.2"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43"/>
      <c r="AI2555" s="43"/>
      <c r="AJ2555" s="43"/>
      <c r="AK2555" s="43"/>
      <c r="AL2555" s="43"/>
      <c r="AM2555" s="43"/>
      <c r="AN2555" s="43"/>
      <c r="AO2555" s="43"/>
      <c r="AP2555" s="43"/>
      <c r="AQ2555" s="43"/>
      <c r="AR2555" s="43"/>
      <c r="AS2555" s="43"/>
      <c r="AT2555" s="43"/>
      <c r="AU2555" s="43"/>
      <c r="AV2555" s="43"/>
      <c r="AW2555" s="43"/>
      <c r="AX2555" s="43"/>
      <c r="AY2555" s="43"/>
      <c r="AZ2555" s="43"/>
      <c r="BA2555" s="43"/>
      <c r="BB2555" s="43"/>
      <c r="BC2555" s="43"/>
      <c r="BD2555" s="43"/>
      <c r="BE2555" s="43"/>
      <c r="BF2555" s="43"/>
      <c r="BG2555" s="43"/>
      <c r="BH2555" s="43"/>
      <c r="BI2555" s="43"/>
      <c r="BJ2555" s="43"/>
      <c r="BK2555" s="43"/>
      <c r="BL2555" s="43"/>
      <c r="BM2555" s="43"/>
      <c r="BN2555" s="43"/>
      <c r="BO2555" s="43"/>
      <c r="BP2555" s="43"/>
      <c r="BQ2555" s="43"/>
      <c r="BR2555" s="43"/>
      <c r="BS2555" s="43"/>
      <c r="BT2555" s="43"/>
      <c r="BU2555" s="43"/>
      <c r="BV2555" s="43"/>
      <c r="BW2555" s="43"/>
      <c r="BX2555" s="43"/>
      <c r="BY2555" s="43"/>
      <c r="BZ2555" s="43"/>
      <c r="CA2555" s="43"/>
      <c r="CB2555" s="43"/>
      <c r="CC2555" s="43"/>
      <c r="CD2555" s="43"/>
      <c r="CE2555" s="43"/>
      <c r="CF2555" s="43"/>
      <c r="CG2555" s="43"/>
    </row>
    <row r="2556" spans="10:85" x14ac:dyDescent="0.2"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43"/>
      <c r="AI2556" s="43"/>
      <c r="AJ2556" s="43"/>
      <c r="AK2556" s="43"/>
      <c r="AL2556" s="43"/>
      <c r="AM2556" s="43"/>
      <c r="AN2556" s="43"/>
      <c r="AO2556" s="43"/>
      <c r="AP2556" s="43"/>
      <c r="AQ2556" s="43"/>
      <c r="AR2556" s="43"/>
      <c r="AS2556" s="43"/>
      <c r="AT2556" s="43"/>
      <c r="AU2556" s="43"/>
      <c r="AV2556" s="43"/>
      <c r="AW2556" s="43"/>
      <c r="AX2556" s="43"/>
      <c r="AY2556" s="43"/>
      <c r="AZ2556" s="43"/>
      <c r="BA2556" s="43"/>
      <c r="BB2556" s="43"/>
      <c r="BC2556" s="43"/>
      <c r="BD2556" s="43"/>
      <c r="BE2556" s="43"/>
      <c r="BF2556" s="43"/>
      <c r="BG2556" s="43"/>
      <c r="BH2556" s="43"/>
      <c r="BI2556" s="43"/>
      <c r="BJ2556" s="43"/>
      <c r="BK2556" s="43"/>
      <c r="BL2556" s="43"/>
      <c r="BM2556" s="43"/>
      <c r="BN2556" s="43"/>
      <c r="BO2556" s="43"/>
      <c r="BP2556" s="43"/>
      <c r="BQ2556" s="43"/>
      <c r="BR2556" s="43"/>
      <c r="BS2556" s="43"/>
      <c r="BT2556" s="43"/>
      <c r="BU2556" s="43"/>
      <c r="BV2556" s="43"/>
      <c r="BW2556" s="43"/>
      <c r="BX2556" s="43"/>
      <c r="BY2556" s="43"/>
      <c r="BZ2556" s="43"/>
      <c r="CA2556" s="43"/>
      <c r="CB2556" s="43"/>
      <c r="CC2556" s="43"/>
      <c r="CD2556" s="43"/>
      <c r="CE2556" s="43"/>
      <c r="CF2556" s="43"/>
      <c r="CG2556" s="43"/>
    </row>
    <row r="2557" spans="10:85" x14ac:dyDescent="0.2"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43"/>
      <c r="AI2557" s="43"/>
      <c r="AJ2557" s="43"/>
      <c r="AK2557" s="43"/>
      <c r="AL2557" s="43"/>
      <c r="AM2557" s="43"/>
      <c r="AN2557" s="43"/>
      <c r="AO2557" s="43"/>
      <c r="AP2557" s="43"/>
      <c r="AQ2557" s="43"/>
      <c r="AR2557" s="43"/>
      <c r="AS2557" s="43"/>
      <c r="AT2557" s="43"/>
      <c r="AU2557" s="43"/>
      <c r="AV2557" s="43"/>
      <c r="AW2557" s="43"/>
      <c r="AX2557" s="43"/>
      <c r="AY2557" s="43"/>
      <c r="AZ2557" s="43"/>
      <c r="BA2557" s="43"/>
      <c r="BB2557" s="43"/>
      <c r="BC2557" s="43"/>
      <c r="BD2557" s="43"/>
      <c r="BE2557" s="43"/>
      <c r="BF2557" s="43"/>
      <c r="BG2557" s="43"/>
      <c r="BH2557" s="43"/>
      <c r="BI2557" s="43"/>
      <c r="BJ2557" s="43"/>
      <c r="BK2557" s="43"/>
      <c r="BL2557" s="43"/>
      <c r="BM2557" s="43"/>
      <c r="BN2557" s="43"/>
      <c r="BO2557" s="43"/>
      <c r="BP2557" s="43"/>
      <c r="BQ2557" s="43"/>
      <c r="BR2557" s="43"/>
      <c r="BS2557" s="43"/>
      <c r="BT2557" s="43"/>
      <c r="BU2557" s="43"/>
      <c r="BV2557" s="43"/>
      <c r="BW2557" s="43"/>
      <c r="BX2557" s="43"/>
      <c r="BY2557" s="43"/>
      <c r="BZ2557" s="43"/>
      <c r="CA2557" s="43"/>
      <c r="CB2557" s="43"/>
      <c r="CC2557" s="43"/>
      <c r="CD2557" s="43"/>
      <c r="CE2557" s="43"/>
      <c r="CF2557" s="43"/>
      <c r="CG2557" s="43"/>
    </row>
    <row r="2558" spans="10:85" x14ac:dyDescent="0.2"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43"/>
      <c r="AI2558" s="43"/>
      <c r="AJ2558" s="43"/>
      <c r="AK2558" s="43"/>
      <c r="AL2558" s="43"/>
      <c r="AM2558" s="43"/>
      <c r="AN2558" s="43"/>
      <c r="AO2558" s="43"/>
      <c r="AP2558" s="43"/>
      <c r="AQ2558" s="43"/>
      <c r="AR2558" s="43"/>
      <c r="AS2558" s="43"/>
      <c r="AT2558" s="43"/>
      <c r="AU2558" s="43"/>
      <c r="AV2558" s="43"/>
      <c r="AW2558" s="43"/>
      <c r="AX2558" s="43"/>
      <c r="AY2558" s="43"/>
      <c r="AZ2558" s="43"/>
      <c r="BA2558" s="43"/>
      <c r="BB2558" s="43"/>
      <c r="BC2558" s="43"/>
      <c r="BD2558" s="43"/>
      <c r="BE2558" s="43"/>
      <c r="BF2558" s="43"/>
      <c r="BG2558" s="43"/>
      <c r="BH2558" s="43"/>
      <c r="BI2558" s="43"/>
      <c r="BJ2558" s="43"/>
      <c r="BK2558" s="43"/>
      <c r="BL2558" s="43"/>
      <c r="BM2558" s="43"/>
      <c r="BN2558" s="43"/>
      <c r="BO2558" s="43"/>
      <c r="BP2558" s="43"/>
      <c r="BQ2558" s="43"/>
      <c r="BR2558" s="43"/>
      <c r="BS2558" s="43"/>
      <c r="BT2558" s="43"/>
      <c r="BU2558" s="43"/>
      <c r="BV2558" s="43"/>
      <c r="BW2558" s="43"/>
      <c r="BX2558" s="43"/>
      <c r="BY2558" s="43"/>
      <c r="BZ2558" s="43"/>
      <c r="CA2558" s="43"/>
      <c r="CB2558" s="43"/>
      <c r="CC2558" s="43"/>
      <c r="CD2558" s="43"/>
      <c r="CE2558" s="43"/>
      <c r="CF2558" s="43"/>
      <c r="CG2558" s="43"/>
    </row>
    <row r="2559" spans="10:85" x14ac:dyDescent="0.2"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  <c r="AI2559" s="43"/>
      <c r="AJ2559" s="43"/>
      <c r="AK2559" s="43"/>
      <c r="AL2559" s="43"/>
      <c r="AM2559" s="43"/>
      <c r="AN2559" s="43"/>
      <c r="AO2559" s="43"/>
      <c r="AP2559" s="43"/>
      <c r="AQ2559" s="43"/>
      <c r="AR2559" s="43"/>
      <c r="AS2559" s="43"/>
      <c r="AT2559" s="43"/>
      <c r="AU2559" s="43"/>
      <c r="AV2559" s="43"/>
      <c r="AW2559" s="43"/>
      <c r="AX2559" s="43"/>
      <c r="AY2559" s="43"/>
      <c r="AZ2559" s="43"/>
      <c r="BA2559" s="43"/>
      <c r="BB2559" s="43"/>
      <c r="BC2559" s="43"/>
      <c r="BD2559" s="43"/>
      <c r="BE2559" s="43"/>
      <c r="BF2559" s="43"/>
      <c r="BG2559" s="43"/>
      <c r="BH2559" s="43"/>
      <c r="BI2559" s="43"/>
      <c r="BJ2559" s="43"/>
      <c r="BK2559" s="43"/>
      <c r="BL2559" s="43"/>
      <c r="BM2559" s="43"/>
      <c r="BN2559" s="43"/>
      <c r="BO2559" s="43"/>
      <c r="BP2559" s="43"/>
      <c r="BQ2559" s="43"/>
      <c r="BR2559" s="43"/>
      <c r="BS2559" s="43"/>
      <c r="BT2559" s="43"/>
      <c r="BU2559" s="43"/>
      <c r="BV2559" s="43"/>
      <c r="BW2559" s="43"/>
      <c r="BX2559" s="43"/>
      <c r="BY2559" s="43"/>
      <c r="BZ2559" s="43"/>
      <c r="CA2559" s="43"/>
      <c r="CB2559" s="43"/>
      <c r="CC2559" s="43"/>
      <c r="CD2559" s="43"/>
      <c r="CE2559" s="43"/>
      <c r="CF2559" s="43"/>
      <c r="CG2559" s="43"/>
    </row>
    <row r="2560" spans="10:85" x14ac:dyDescent="0.2"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43"/>
      <c r="AI2560" s="43"/>
      <c r="AJ2560" s="43"/>
      <c r="AK2560" s="43"/>
      <c r="AL2560" s="43"/>
      <c r="AM2560" s="43"/>
      <c r="AN2560" s="43"/>
      <c r="AO2560" s="43"/>
      <c r="AP2560" s="43"/>
      <c r="AQ2560" s="43"/>
      <c r="AR2560" s="43"/>
      <c r="AS2560" s="43"/>
      <c r="AT2560" s="43"/>
      <c r="AU2560" s="43"/>
      <c r="AV2560" s="43"/>
      <c r="AW2560" s="43"/>
      <c r="AX2560" s="43"/>
      <c r="AY2560" s="43"/>
      <c r="AZ2560" s="43"/>
      <c r="BA2560" s="43"/>
      <c r="BB2560" s="43"/>
      <c r="BC2560" s="43"/>
      <c r="BD2560" s="43"/>
      <c r="BE2560" s="43"/>
      <c r="BF2560" s="43"/>
      <c r="BG2560" s="43"/>
      <c r="BH2560" s="43"/>
      <c r="BI2560" s="43"/>
      <c r="BJ2560" s="43"/>
      <c r="BK2560" s="43"/>
      <c r="BL2560" s="43"/>
      <c r="BM2560" s="43"/>
      <c r="BN2560" s="43"/>
      <c r="BO2560" s="43"/>
      <c r="BP2560" s="43"/>
      <c r="BQ2560" s="43"/>
      <c r="BR2560" s="43"/>
      <c r="BS2560" s="43"/>
      <c r="BT2560" s="43"/>
      <c r="BU2560" s="43"/>
      <c r="BV2560" s="43"/>
      <c r="BW2560" s="43"/>
      <c r="BX2560" s="43"/>
      <c r="BY2560" s="43"/>
      <c r="BZ2560" s="43"/>
      <c r="CA2560" s="43"/>
      <c r="CB2560" s="43"/>
      <c r="CC2560" s="43"/>
      <c r="CD2560" s="43"/>
      <c r="CE2560" s="43"/>
      <c r="CF2560" s="43"/>
      <c r="CG2560" s="43"/>
    </row>
    <row r="2561" spans="10:85" x14ac:dyDescent="0.2"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43"/>
      <c r="AI2561" s="43"/>
      <c r="AJ2561" s="43"/>
      <c r="AK2561" s="43"/>
      <c r="AL2561" s="43"/>
      <c r="AM2561" s="43"/>
      <c r="AN2561" s="43"/>
      <c r="AO2561" s="43"/>
      <c r="AP2561" s="43"/>
      <c r="AQ2561" s="43"/>
      <c r="AR2561" s="43"/>
      <c r="AS2561" s="43"/>
      <c r="AT2561" s="43"/>
      <c r="AU2561" s="43"/>
      <c r="AV2561" s="43"/>
      <c r="AW2561" s="43"/>
      <c r="AX2561" s="43"/>
      <c r="AY2561" s="43"/>
      <c r="AZ2561" s="43"/>
      <c r="BA2561" s="43"/>
      <c r="BB2561" s="43"/>
      <c r="BC2561" s="43"/>
      <c r="BD2561" s="43"/>
      <c r="BE2561" s="43"/>
      <c r="BF2561" s="43"/>
      <c r="BG2561" s="43"/>
      <c r="BH2561" s="43"/>
      <c r="BI2561" s="43"/>
      <c r="BJ2561" s="43"/>
      <c r="BK2561" s="43"/>
      <c r="BL2561" s="43"/>
      <c r="BM2561" s="43"/>
      <c r="BN2561" s="43"/>
      <c r="BO2561" s="43"/>
      <c r="BP2561" s="43"/>
      <c r="BQ2561" s="43"/>
      <c r="BR2561" s="43"/>
      <c r="BS2561" s="43"/>
      <c r="BT2561" s="43"/>
      <c r="BU2561" s="43"/>
      <c r="BV2561" s="43"/>
      <c r="BW2561" s="43"/>
      <c r="BX2561" s="43"/>
      <c r="BY2561" s="43"/>
      <c r="BZ2561" s="43"/>
      <c r="CA2561" s="43"/>
      <c r="CB2561" s="43"/>
      <c r="CC2561" s="43"/>
      <c r="CD2561" s="43"/>
      <c r="CE2561" s="43"/>
      <c r="CF2561" s="43"/>
      <c r="CG2561" s="43"/>
    </row>
    <row r="2562" spans="10:85" x14ac:dyDescent="0.2"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43"/>
      <c r="AI2562" s="43"/>
      <c r="AJ2562" s="43"/>
      <c r="AK2562" s="43"/>
      <c r="AL2562" s="43"/>
      <c r="AM2562" s="43"/>
      <c r="AN2562" s="43"/>
      <c r="AO2562" s="43"/>
      <c r="AP2562" s="43"/>
      <c r="AQ2562" s="43"/>
      <c r="AR2562" s="43"/>
      <c r="AS2562" s="43"/>
      <c r="AT2562" s="43"/>
      <c r="AU2562" s="43"/>
      <c r="AV2562" s="43"/>
      <c r="AW2562" s="43"/>
      <c r="AX2562" s="43"/>
      <c r="AY2562" s="43"/>
      <c r="AZ2562" s="43"/>
      <c r="BA2562" s="43"/>
      <c r="BB2562" s="43"/>
      <c r="BC2562" s="43"/>
      <c r="BD2562" s="43"/>
      <c r="BE2562" s="43"/>
      <c r="BF2562" s="43"/>
      <c r="BG2562" s="43"/>
      <c r="BH2562" s="43"/>
      <c r="BI2562" s="43"/>
      <c r="BJ2562" s="43"/>
      <c r="BK2562" s="43"/>
      <c r="BL2562" s="43"/>
      <c r="BM2562" s="43"/>
      <c r="BN2562" s="43"/>
      <c r="BO2562" s="43"/>
      <c r="BP2562" s="43"/>
      <c r="BQ2562" s="43"/>
      <c r="BR2562" s="43"/>
      <c r="BS2562" s="43"/>
      <c r="BT2562" s="43"/>
      <c r="BU2562" s="43"/>
      <c r="BV2562" s="43"/>
      <c r="BW2562" s="43"/>
      <c r="BX2562" s="43"/>
      <c r="BY2562" s="43"/>
      <c r="BZ2562" s="43"/>
      <c r="CA2562" s="43"/>
      <c r="CB2562" s="43"/>
      <c r="CC2562" s="43"/>
      <c r="CD2562" s="43"/>
      <c r="CE2562" s="43"/>
      <c r="CF2562" s="43"/>
      <c r="CG2562" s="43"/>
    </row>
    <row r="2563" spans="10:85" x14ac:dyDescent="0.2"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  <c r="AI2563" s="43"/>
      <c r="AJ2563" s="43"/>
      <c r="AK2563" s="43"/>
      <c r="AL2563" s="43"/>
      <c r="AM2563" s="43"/>
      <c r="AN2563" s="43"/>
      <c r="AO2563" s="43"/>
      <c r="AP2563" s="43"/>
      <c r="AQ2563" s="43"/>
      <c r="AR2563" s="43"/>
      <c r="AS2563" s="43"/>
      <c r="AT2563" s="43"/>
      <c r="AU2563" s="43"/>
      <c r="AV2563" s="43"/>
      <c r="AW2563" s="43"/>
      <c r="AX2563" s="43"/>
      <c r="AY2563" s="43"/>
      <c r="AZ2563" s="43"/>
      <c r="BA2563" s="43"/>
      <c r="BB2563" s="43"/>
      <c r="BC2563" s="43"/>
      <c r="BD2563" s="43"/>
      <c r="BE2563" s="43"/>
      <c r="BF2563" s="43"/>
      <c r="BG2563" s="43"/>
      <c r="BH2563" s="43"/>
      <c r="BI2563" s="43"/>
      <c r="BJ2563" s="43"/>
      <c r="BK2563" s="43"/>
      <c r="BL2563" s="43"/>
      <c r="BM2563" s="43"/>
      <c r="BN2563" s="43"/>
      <c r="BO2563" s="43"/>
      <c r="BP2563" s="43"/>
      <c r="BQ2563" s="43"/>
      <c r="BR2563" s="43"/>
      <c r="BS2563" s="43"/>
      <c r="BT2563" s="43"/>
      <c r="BU2563" s="43"/>
      <c r="BV2563" s="43"/>
      <c r="BW2563" s="43"/>
      <c r="BX2563" s="43"/>
      <c r="BY2563" s="43"/>
      <c r="BZ2563" s="43"/>
      <c r="CA2563" s="43"/>
      <c r="CB2563" s="43"/>
      <c r="CC2563" s="43"/>
      <c r="CD2563" s="43"/>
      <c r="CE2563" s="43"/>
      <c r="CF2563" s="43"/>
      <c r="CG2563" s="43"/>
    </row>
    <row r="2564" spans="10:85" x14ac:dyDescent="0.2"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43"/>
      <c r="AI2564" s="43"/>
      <c r="AJ2564" s="43"/>
      <c r="AK2564" s="43"/>
      <c r="AL2564" s="43"/>
      <c r="AM2564" s="43"/>
      <c r="AN2564" s="43"/>
      <c r="AO2564" s="43"/>
      <c r="AP2564" s="43"/>
      <c r="AQ2564" s="43"/>
      <c r="AR2564" s="43"/>
      <c r="AS2564" s="43"/>
      <c r="AT2564" s="43"/>
      <c r="AU2564" s="43"/>
      <c r="AV2564" s="43"/>
      <c r="AW2564" s="43"/>
      <c r="AX2564" s="43"/>
      <c r="AY2564" s="43"/>
      <c r="AZ2564" s="43"/>
      <c r="BA2564" s="43"/>
      <c r="BB2564" s="43"/>
      <c r="BC2564" s="43"/>
      <c r="BD2564" s="43"/>
      <c r="BE2564" s="43"/>
      <c r="BF2564" s="43"/>
      <c r="BG2564" s="43"/>
      <c r="BH2564" s="43"/>
      <c r="BI2564" s="43"/>
      <c r="BJ2564" s="43"/>
      <c r="BK2564" s="43"/>
      <c r="BL2564" s="43"/>
      <c r="BM2564" s="43"/>
      <c r="BN2564" s="43"/>
      <c r="BO2564" s="43"/>
      <c r="BP2564" s="43"/>
      <c r="BQ2564" s="43"/>
      <c r="BR2564" s="43"/>
      <c r="BS2564" s="43"/>
      <c r="BT2564" s="43"/>
      <c r="BU2564" s="43"/>
      <c r="BV2564" s="43"/>
      <c r="BW2564" s="43"/>
      <c r="BX2564" s="43"/>
      <c r="BY2564" s="43"/>
      <c r="BZ2564" s="43"/>
      <c r="CA2564" s="43"/>
      <c r="CB2564" s="43"/>
      <c r="CC2564" s="43"/>
      <c r="CD2564" s="43"/>
      <c r="CE2564" s="43"/>
      <c r="CF2564" s="43"/>
      <c r="CG2564" s="43"/>
    </row>
    <row r="2565" spans="10:85" x14ac:dyDescent="0.2"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43"/>
      <c r="AI2565" s="43"/>
      <c r="AJ2565" s="43"/>
      <c r="AK2565" s="43"/>
      <c r="AL2565" s="43"/>
      <c r="AM2565" s="43"/>
      <c r="AN2565" s="43"/>
      <c r="AO2565" s="43"/>
      <c r="AP2565" s="43"/>
      <c r="AQ2565" s="43"/>
      <c r="AR2565" s="43"/>
      <c r="AS2565" s="43"/>
      <c r="AT2565" s="43"/>
      <c r="AU2565" s="43"/>
      <c r="AV2565" s="43"/>
      <c r="AW2565" s="43"/>
      <c r="AX2565" s="43"/>
      <c r="AY2565" s="43"/>
      <c r="AZ2565" s="43"/>
      <c r="BA2565" s="43"/>
      <c r="BB2565" s="43"/>
      <c r="BC2565" s="43"/>
      <c r="BD2565" s="43"/>
      <c r="BE2565" s="43"/>
      <c r="BF2565" s="43"/>
      <c r="BG2565" s="43"/>
      <c r="BH2565" s="43"/>
      <c r="BI2565" s="43"/>
      <c r="BJ2565" s="43"/>
      <c r="BK2565" s="43"/>
      <c r="BL2565" s="43"/>
      <c r="BM2565" s="43"/>
      <c r="BN2565" s="43"/>
      <c r="BO2565" s="43"/>
      <c r="BP2565" s="43"/>
      <c r="BQ2565" s="43"/>
      <c r="BR2565" s="43"/>
      <c r="BS2565" s="43"/>
      <c r="BT2565" s="43"/>
      <c r="BU2565" s="43"/>
      <c r="BV2565" s="43"/>
      <c r="BW2565" s="43"/>
      <c r="BX2565" s="43"/>
      <c r="BY2565" s="43"/>
      <c r="BZ2565" s="43"/>
      <c r="CA2565" s="43"/>
      <c r="CB2565" s="43"/>
      <c r="CC2565" s="43"/>
      <c r="CD2565" s="43"/>
      <c r="CE2565" s="43"/>
      <c r="CF2565" s="43"/>
      <c r="CG2565" s="43"/>
    </row>
    <row r="2566" spans="10:85" x14ac:dyDescent="0.2"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43"/>
      <c r="AI2566" s="43"/>
      <c r="AJ2566" s="43"/>
      <c r="AK2566" s="43"/>
      <c r="AL2566" s="43"/>
      <c r="AM2566" s="43"/>
      <c r="AN2566" s="43"/>
      <c r="AO2566" s="43"/>
      <c r="AP2566" s="43"/>
      <c r="AQ2566" s="43"/>
      <c r="AR2566" s="43"/>
      <c r="AS2566" s="43"/>
      <c r="AT2566" s="43"/>
      <c r="AU2566" s="43"/>
      <c r="AV2566" s="43"/>
      <c r="AW2566" s="43"/>
      <c r="AX2566" s="43"/>
      <c r="AY2566" s="43"/>
      <c r="AZ2566" s="43"/>
      <c r="BA2566" s="43"/>
      <c r="BB2566" s="43"/>
      <c r="BC2566" s="43"/>
      <c r="BD2566" s="43"/>
      <c r="BE2566" s="43"/>
      <c r="BF2566" s="43"/>
      <c r="BG2566" s="43"/>
      <c r="BH2566" s="43"/>
      <c r="BI2566" s="43"/>
      <c r="BJ2566" s="43"/>
      <c r="BK2566" s="43"/>
      <c r="BL2566" s="43"/>
      <c r="BM2566" s="43"/>
      <c r="BN2566" s="43"/>
      <c r="BO2566" s="43"/>
      <c r="BP2566" s="43"/>
      <c r="BQ2566" s="43"/>
      <c r="BR2566" s="43"/>
      <c r="BS2566" s="43"/>
      <c r="BT2566" s="43"/>
      <c r="BU2566" s="43"/>
      <c r="BV2566" s="43"/>
      <c r="BW2566" s="43"/>
      <c r="BX2566" s="43"/>
      <c r="BY2566" s="43"/>
      <c r="BZ2566" s="43"/>
      <c r="CA2566" s="43"/>
      <c r="CB2566" s="43"/>
      <c r="CC2566" s="43"/>
      <c r="CD2566" s="43"/>
      <c r="CE2566" s="43"/>
      <c r="CF2566" s="43"/>
      <c r="CG2566" s="43"/>
    </row>
    <row r="2567" spans="10:85" x14ac:dyDescent="0.2"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43"/>
      <c r="AI2567" s="43"/>
      <c r="AJ2567" s="43"/>
      <c r="AK2567" s="43"/>
      <c r="AL2567" s="43"/>
      <c r="AM2567" s="43"/>
      <c r="AN2567" s="43"/>
      <c r="AO2567" s="43"/>
      <c r="AP2567" s="43"/>
      <c r="AQ2567" s="43"/>
      <c r="AR2567" s="43"/>
      <c r="AS2567" s="43"/>
      <c r="AT2567" s="43"/>
      <c r="AU2567" s="43"/>
      <c r="AV2567" s="43"/>
      <c r="AW2567" s="43"/>
      <c r="AX2567" s="43"/>
      <c r="AY2567" s="43"/>
      <c r="AZ2567" s="43"/>
      <c r="BA2567" s="43"/>
      <c r="BB2567" s="43"/>
      <c r="BC2567" s="43"/>
      <c r="BD2567" s="43"/>
      <c r="BE2567" s="43"/>
      <c r="BF2567" s="43"/>
      <c r="BG2567" s="43"/>
      <c r="BH2567" s="43"/>
      <c r="BI2567" s="43"/>
      <c r="BJ2567" s="43"/>
      <c r="BK2567" s="43"/>
      <c r="BL2567" s="43"/>
      <c r="BM2567" s="43"/>
      <c r="BN2567" s="43"/>
      <c r="BO2567" s="43"/>
      <c r="BP2567" s="43"/>
      <c r="BQ2567" s="43"/>
      <c r="BR2567" s="43"/>
      <c r="BS2567" s="43"/>
      <c r="BT2567" s="43"/>
      <c r="BU2567" s="43"/>
      <c r="BV2567" s="43"/>
      <c r="BW2567" s="43"/>
      <c r="BX2567" s="43"/>
      <c r="BY2567" s="43"/>
      <c r="BZ2567" s="43"/>
      <c r="CA2567" s="43"/>
      <c r="CB2567" s="43"/>
      <c r="CC2567" s="43"/>
      <c r="CD2567" s="43"/>
      <c r="CE2567" s="43"/>
      <c r="CF2567" s="43"/>
      <c r="CG2567" s="43"/>
    </row>
    <row r="2568" spans="10:85" x14ac:dyDescent="0.2"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43"/>
      <c r="AI2568" s="43"/>
      <c r="AJ2568" s="43"/>
      <c r="AK2568" s="43"/>
      <c r="AL2568" s="43"/>
      <c r="AM2568" s="43"/>
      <c r="AN2568" s="43"/>
      <c r="AO2568" s="43"/>
      <c r="AP2568" s="43"/>
      <c r="AQ2568" s="43"/>
      <c r="AR2568" s="43"/>
      <c r="AS2568" s="43"/>
      <c r="AT2568" s="43"/>
      <c r="AU2568" s="43"/>
      <c r="AV2568" s="43"/>
      <c r="AW2568" s="43"/>
      <c r="AX2568" s="43"/>
      <c r="AY2568" s="43"/>
      <c r="AZ2568" s="43"/>
      <c r="BA2568" s="43"/>
      <c r="BB2568" s="43"/>
      <c r="BC2568" s="43"/>
      <c r="BD2568" s="43"/>
      <c r="BE2568" s="43"/>
      <c r="BF2568" s="43"/>
      <c r="BG2568" s="43"/>
      <c r="BH2568" s="43"/>
      <c r="BI2568" s="43"/>
      <c r="BJ2568" s="43"/>
      <c r="BK2568" s="43"/>
      <c r="BL2568" s="43"/>
      <c r="BM2568" s="43"/>
      <c r="BN2568" s="43"/>
      <c r="BO2568" s="43"/>
      <c r="BP2568" s="43"/>
      <c r="BQ2568" s="43"/>
      <c r="BR2568" s="43"/>
      <c r="BS2568" s="43"/>
      <c r="BT2568" s="43"/>
      <c r="BU2568" s="43"/>
      <c r="BV2568" s="43"/>
      <c r="BW2568" s="43"/>
      <c r="BX2568" s="43"/>
      <c r="BY2568" s="43"/>
      <c r="BZ2568" s="43"/>
      <c r="CA2568" s="43"/>
      <c r="CB2568" s="43"/>
      <c r="CC2568" s="43"/>
      <c r="CD2568" s="43"/>
      <c r="CE2568" s="43"/>
      <c r="CF2568" s="43"/>
      <c r="CG2568" s="43"/>
    </row>
    <row r="2569" spans="10:85" x14ac:dyDescent="0.2"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43"/>
      <c r="AI2569" s="43"/>
      <c r="AJ2569" s="43"/>
      <c r="AK2569" s="43"/>
      <c r="AL2569" s="43"/>
      <c r="AM2569" s="43"/>
      <c r="AN2569" s="43"/>
      <c r="AO2569" s="43"/>
      <c r="AP2569" s="43"/>
      <c r="AQ2569" s="43"/>
      <c r="AR2569" s="43"/>
      <c r="AS2569" s="43"/>
      <c r="AT2569" s="43"/>
      <c r="AU2569" s="43"/>
      <c r="AV2569" s="43"/>
      <c r="AW2569" s="43"/>
      <c r="AX2569" s="43"/>
      <c r="AY2569" s="43"/>
      <c r="AZ2569" s="43"/>
      <c r="BA2569" s="43"/>
      <c r="BB2569" s="43"/>
      <c r="BC2569" s="43"/>
      <c r="BD2569" s="43"/>
      <c r="BE2569" s="43"/>
      <c r="BF2569" s="43"/>
      <c r="BG2569" s="43"/>
      <c r="BH2569" s="43"/>
      <c r="BI2569" s="43"/>
      <c r="BJ2569" s="43"/>
      <c r="BK2569" s="43"/>
      <c r="BL2569" s="43"/>
      <c r="BM2569" s="43"/>
      <c r="BN2569" s="43"/>
      <c r="BO2569" s="43"/>
      <c r="BP2569" s="43"/>
      <c r="BQ2569" s="43"/>
      <c r="BR2569" s="43"/>
      <c r="BS2569" s="43"/>
      <c r="BT2569" s="43"/>
      <c r="BU2569" s="43"/>
      <c r="BV2569" s="43"/>
      <c r="BW2569" s="43"/>
      <c r="BX2569" s="43"/>
      <c r="BY2569" s="43"/>
      <c r="BZ2569" s="43"/>
      <c r="CA2569" s="43"/>
      <c r="CB2569" s="43"/>
      <c r="CC2569" s="43"/>
      <c r="CD2569" s="43"/>
      <c r="CE2569" s="43"/>
      <c r="CF2569" s="43"/>
      <c r="CG2569" s="43"/>
    </row>
    <row r="2570" spans="10:85" x14ac:dyDescent="0.2"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43"/>
      <c r="AI2570" s="43"/>
      <c r="AJ2570" s="43"/>
      <c r="AK2570" s="43"/>
      <c r="AL2570" s="43"/>
      <c r="AM2570" s="43"/>
      <c r="AN2570" s="43"/>
      <c r="AO2570" s="43"/>
      <c r="AP2570" s="43"/>
      <c r="AQ2570" s="43"/>
      <c r="AR2570" s="43"/>
      <c r="AS2570" s="43"/>
      <c r="AT2570" s="43"/>
      <c r="AU2570" s="43"/>
      <c r="AV2570" s="43"/>
      <c r="AW2570" s="43"/>
      <c r="AX2570" s="43"/>
      <c r="AY2570" s="43"/>
      <c r="AZ2570" s="43"/>
      <c r="BA2570" s="43"/>
      <c r="BB2570" s="43"/>
      <c r="BC2570" s="43"/>
      <c r="BD2570" s="43"/>
      <c r="BE2570" s="43"/>
      <c r="BF2570" s="43"/>
      <c r="BG2570" s="43"/>
      <c r="BH2570" s="43"/>
      <c r="BI2570" s="43"/>
      <c r="BJ2570" s="43"/>
      <c r="BK2570" s="43"/>
      <c r="BL2570" s="43"/>
      <c r="BM2570" s="43"/>
      <c r="BN2570" s="43"/>
      <c r="BO2570" s="43"/>
      <c r="BP2570" s="43"/>
      <c r="BQ2570" s="43"/>
      <c r="BR2570" s="43"/>
      <c r="BS2570" s="43"/>
      <c r="BT2570" s="43"/>
      <c r="BU2570" s="43"/>
      <c r="BV2570" s="43"/>
      <c r="BW2570" s="43"/>
      <c r="BX2570" s="43"/>
      <c r="BY2570" s="43"/>
      <c r="BZ2570" s="43"/>
      <c r="CA2570" s="43"/>
      <c r="CB2570" s="43"/>
      <c r="CC2570" s="43"/>
      <c r="CD2570" s="43"/>
      <c r="CE2570" s="43"/>
      <c r="CF2570" s="43"/>
      <c r="CG2570" s="43"/>
    </row>
    <row r="2571" spans="10:85" x14ac:dyDescent="0.2"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  <c r="AI2571" s="43"/>
      <c r="AJ2571" s="43"/>
      <c r="AK2571" s="43"/>
      <c r="AL2571" s="43"/>
      <c r="AM2571" s="43"/>
      <c r="AN2571" s="43"/>
      <c r="AO2571" s="43"/>
      <c r="AP2571" s="43"/>
      <c r="AQ2571" s="43"/>
      <c r="AR2571" s="43"/>
      <c r="AS2571" s="43"/>
      <c r="AT2571" s="43"/>
      <c r="AU2571" s="43"/>
      <c r="AV2571" s="43"/>
      <c r="AW2571" s="43"/>
      <c r="AX2571" s="43"/>
      <c r="AY2571" s="43"/>
      <c r="AZ2571" s="43"/>
      <c r="BA2571" s="43"/>
      <c r="BB2571" s="43"/>
      <c r="BC2571" s="43"/>
      <c r="BD2571" s="43"/>
      <c r="BE2571" s="43"/>
      <c r="BF2571" s="43"/>
      <c r="BG2571" s="43"/>
      <c r="BH2571" s="43"/>
      <c r="BI2571" s="43"/>
      <c r="BJ2571" s="43"/>
      <c r="BK2571" s="43"/>
      <c r="BL2571" s="43"/>
      <c r="BM2571" s="43"/>
      <c r="BN2571" s="43"/>
      <c r="BO2571" s="43"/>
      <c r="BP2571" s="43"/>
      <c r="BQ2571" s="43"/>
      <c r="BR2571" s="43"/>
      <c r="BS2571" s="43"/>
      <c r="BT2571" s="43"/>
      <c r="BU2571" s="43"/>
      <c r="BV2571" s="43"/>
      <c r="BW2571" s="43"/>
      <c r="BX2571" s="43"/>
      <c r="BY2571" s="43"/>
      <c r="BZ2571" s="43"/>
      <c r="CA2571" s="43"/>
      <c r="CB2571" s="43"/>
      <c r="CC2571" s="43"/>
      <c r="CD2571" s="43"/>
      <c r="CE2571" s="43"/>
      <c r="CF2571" s="43"/>
      <c r="CG2571" s="43"/>
    </row>
    <row r="2572" spans="10:85" x14ac:dyDescent="0.2"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  <c r="AI2572" s="43"/>
      <c r="AJ2572" s="43"/>
      <c r="AK2572" s="43"/>
      <c r="AL2572" s="43"/>
      <c r="AM2572" s="43"/>
      <c r="AN2572" s="43"/>
      <c r="AO2572" s="43"/>
      <c r="AP2572" s="43"/>
      <c r="AQ2572" s="43"/>
      <c r="AR2572" s="43"/>
      <c r="AS2572" s="43"/>
      <c r="AT2572" s="43"/>
      <c r="AU2572" s="43"/>
      <c r="AV2572" s="43"/>
      <c r="AW2572" s="43"/>
      <c r="AX2572" s="43"/>
      <c r="AY2572" s="43"/>
      <c r="AZ2572" s="43"/>
      <c r="BA2572" s="43"/>
      <c r="BB2572" s="43"/>
      <c r="BC2572" s="43"/>
      <c r="BD2572" s="43"/>
      <c r="BE2572" s="43"/>
      <c r="BF2572" s="43"/>
      <c r="BG2572" s="43"/>
      <c r="BH2572" s="43"/>
      <c r="BI2572" s="43"/>
      <c r="BJ2572" s="43"/>
      <c r="BK2572" s="43"/>
      <c r="BL2572" s="43"/>
      <c r="BM2572" s="43"/>
      <c r="BN2572" s="43"/>
      <c r="BO2572" s="43"/>
      <c r="BP2572" s="43"/>
      <c r="BQ2572" s="43"/>
      <c r="BR2572" s="43"/>
      <c r="BS2572" s="43"/>
      <c r="BT2572" s="43"/>
      <c r="BU2572" s="43"/>
      <c r="BV2572" s="43"/>
      <c r="BW2572" s="43"/>
      <c r="BX2572" s="43"/>
      <c r="BY2572" s="43"/>
      <c r="BZ2572" s="43"/>
      <c r="CA2572" s="43"/>
      <c r="CB2572" s="43"/>
      <c r="CC2572" s="43"/>
      <c r="CD2572" s="43"/>
      <c r="CE2572" s="43"/>
      <c r="CF2572" s="43"/>
      <c r="CG2572" s="43"/>
    </row>
    <row r="2573" spans="10:85" x14ac:dyDescent="0.2"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  <c r="AI2573" s="43"/>
      <c r="AJ2573" s="43"/>
      <c r="AK2573" s="43"/>
      <c r="AL2573" s="43"/>
      <c r="AM2573" s="43"/>
      <c r="AN2573" s="43"/>
      <c r="AO2573" s="43"/>
      <c r="AP2573" s="43"/>
      <c r="AQ2573" s="43"/>
      <c r="AR2573" s="43"/>
      <c r="AS2573" s="43"/>
      <c r="AT2573" s="43"/>
      <c r="AU2573" s="43"/>
      <c r="AV2573" s="43"/>
      <c r="AW2573" s="43"/>
      <c r="AX2573" s="43"/>
      <c r="AY2573" s="43"/>
      <c r="AZ2573" s="43"/>
      <c r="BA2573" s="43"/>
      <c r="BB2573" s="43"/>
      <c r="BC2573" s="43"/>
      <c r="BD2573" s="43"/>
      <c r="BE2573" s="43"/>
      <c r="BF2573" s="43"/>
      <c r="BG2573" s="43"/>
      <c r="BH2573" s="43"/>
      <c r="BI2573" s="43"/>
      <c r="BJ2573" s="43"/>
      <c r="BK2573" s="43"/>
      <c r="BL2573" s="43"/>
      <c r="BM2573" s="43"/>
      <c r="BN2573" s="43"/>
      <c r="BO2573" s="43"/>
      <c r="BP2573" s="43"/>
      <c r="BQ2573" s="43"/>
      <c r="BR2573" s="43"/>
      <c r="BS2573" s="43"/>
      <c r="BT2573" s="43"/>
      <c r="BU2573" s="43"/>
      <c r="BV2573" s="43"/>
      <c r="BW2573" s="43"/>
      <c r="BX2573" s="43"/>
      <c r="BY2573" s="43"/>
      <c r="BZ2573" s="43"/>
      <c r="CA2573" s="43"/>
      <c r="CB2573" s="43"/>
      <c r="CC2573" s="43"/>
      <c r="CD2573" s="43"/>
      <c r="CE2573" s="43"/>
      <c r="CF2573" s="43"/>
      <c r="CG2573" s="43"/>
    </row>
    <row r="2574" spans="10:85" x14ac:dyDescent="0.2"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43"/>
      <c r="AI2574" s="43"/>
      <c r="AJ2574" s="43"/>
      <c r="AK2574" s="43"/>
      <c r="AL2574" s="43"/>
      <c r="AM2574" s="43"/>
      <c r="AN2574" s="43"/>
      <c r="AO2574" s="43"/>
      <c r="AP2574" s="43"/>
      <c r="AQ2574" s="43"/>
      <c r="AR2574" s="43"/>
      <c r="AS2574" s="43"/>
      <c r="AT2574" s="43"/>
      <c r="AU2574" s="43"/>
      <c r="AV2574" s="43"/>
      <c r="AW2574" s="43"/>
      <c r="AX2574" s="43"/>
      <c r="AY2574" s="43"/>
      <c r="AZ2574" s="43"/>
      <c r="BA2574" s="43"/>
      <c r="BB2574" s="43"/>
      <c r="BC2574" s="43"/>
      <c r="BD2574" s="43"/>
      <c r="BE2574" s="43"/>
      <c r="BF2574" s="43"/>
      <c r="BG2574" s="43"/>
      <c r="BH2574" s="43"/>
      <c r="BI2574" s="43"/>
      <c r="BJ2574" s="43"/>
      <c r="BK2574" s="43"/>
      <c r="BL2574" s="43"/>
      <c r="BM2574" s="43"/>
      <c r="BN2574" s="43"/>
      <c r="BO2574" s="43"/>
      <c r="BP2574" s="43"/>
      <c r="BQ2574" s="43"/>
      <c r="BR2574" s="43"/>
      <c r="BS2574" s="43"/>
      <c r="BT2574" s="43"/>
      <c r="BU2574" s="43"/>
      <c r="BV2574" s="43"/>
      <c r="BW2574" s="43"/>
      <c r="BX2574" s="43"/>
      <c r="BY2574" s="43"/>
      <c r="BZ2574" s="43"/>
      <c r="CA2574" s="43"/>
      <c r="CB2574" s="43"/>
      <c r="CC2574" s="43"/>
      <c r="CD2574" s="43"/>
      <c r="CE2574" s="43"/>
      <c r="CF2574" s="43"/>
      <c r="CG2574" s="43"/>
    </row>
    <row r="2575" spans="10:85" x14ac:dyDescent="0.2"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43"/>
      <c r="AI2575" s="43"/>
      <c r="AJ2575" s="43"/>
      <c r="AK2575" s="43"/>
      <c r="AL2575" s="43"/>
      <c r="AM2575" s="43"/>
      <c r="AN2575" s="43"/>
      <c r="AO2575" s="43"/>
      <c r="AP2575" s="43"/>
      <c r="AQ2575" s="43"/>
      <c r="AR2575" s="43"/>
      <c r="AS2575" s="43"/>
      <c r="AT2575" s="43"/>
      <c r="AU2575" s="43"/>
      <c r="AV2575" s="43"/>
      <c r="AW2575" s="43"/>
      <c r="AX2575" s="43"/>
      <c r="AY2575" s="43"/>
      <c r="AZ2575" s="43"/>
      <c r="BA2575" s="43"/>
      <c r="BB2575" s="43"/>
      <c r="BC2575" s="43"/>
      <c r="BD2575" s="43"/>
      <c r="BE2575" s="43"/>
      <c r="BF2575" s="43"/>
      <c r="BG2575" s="43"/>
      <c r="BH2575" s="43"/>
      <c r="BI2575" s="43"/>
      <c r="BJ2575" s="43"/>
      <c r="BK2575" s="43"/>
      <c r="BL2575" s="43"/>
      <c r="BM2575" s="43"/>
      <c r="BN2575" s="43"/>
      <c r="BO2575" s="43"/>
      <c r="BP2575" s="43"/>
      <c r="BQ2575" s="43"/>
      <c r="BR2575" s="43"/>
      <c r="BS2575" s="43"/>
      <c r="BT2575" s="43"/>
      <c r="BU2575" s="43"/>
      <c r="BV2575" s="43"/>
      <c r="BW2575" s="43"/>
      <c r="BX2575" s="43"/>
      <c r="BY2575" s="43"/>
      <c r="BZ2575" s="43"/>
      <c r="CA2575" s="43"/>
      <c r="CB2575" s="43"/>
      <c r="CC2575" s="43"/>
      <c r="CD2575" s="43"/>
      <c r="CE2575" s="43"/>
      <c r="CF2575" s="43"/>
      <c r="CG2575" s="43"/>
    </row>
    <row r="2576" spans="10:85" x14ac:dyDescent="0.2"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43"/>
      <c r="AI2576" s="43"/>
      <c r="AJ2576" s="43"/>
      <c r="AK2576" s="43"/>
      <c r="AL2576" s="43"/>
      <c r="AM2576" s="43"/>
      <c r="AN2576" s="43"/>
      <c r="AO2576" s="43"/>
      <c r="AP2576" s="43"/>
      <c r="AQ2576" s="43"/>
      <c r="AR2576" s="43"/>
      <c r="AS2576" s="43"/>
      <c r="AT2576" s="43"/>
      <c r="AU2576" s="43"/>
      <c r="AV2576" s="43"/>
      <c r="AW2576" s="43"/>
      <c r="AX2576" s="43"/>
      <c r="AY2576" s="43"/>
      <c r="AZ2576" s="43"/>
      <c r="BA2576" s="43"/>
      <c r="BB2576" s="43"/>
      <c r="BC2576" s="43"/>
      <c r="BD2576" s="43"/>
      <c r="BE2576" s="43"/>
      <c r="BF2576" s="43"/>
      <c r="BG2576" s="43"/>
      <c r="BH2576" s="43"/>
      <c r="BI2576" s="43"/>
      <c r="BJ2576" s="43"/>
      <c r="BK2576" s="43"/>
      <c r="BL2576" s="43"/>
      <c r="BM2576" s="43"/>
      <c r="BN2576" s="43"/>
      <c r="BO2576" s="43"/>
      <c r="BP2576" s="43"/>
      <c r="BQ2576" s="43"/>
      <c r="BR2576" s="43"/>
      <c r="BS2576" s="43"/>
      <c r="BT2576" s="43"/>
      <c r="BU2576" s="43"/>
      <c r="BV2576" s="43"/>
      <c r="BW2576" s="43"/>
      <c r="BX2576" s="43"/>
      <c r="BY2576" s="43"/>
      <c r="BZ2576" s="43"/>
      <c r="CA2576" s="43"/>
      <c r="CB2576" s="43"/>
      <c r="CC2576" s="43"/>
      <c r="CD2576" s="43"/>
      <c r="CE2576" s="43"/>
      <c r="CF2576" s="43"/>
      <c r="CG2576" s="43"/>
    </row>
    <row r="2577" spans="10:85" x14ac:dyDescent="0.2"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43"/>
      <c r="AI2577" s="43"/>
      <c r="AJ2577" s="43"/>
      <c r="AK2577" s="43"/>
      <c r="AL2577" s="43"/>
      <c r="AM2577" s="43"/>
      <c r="AN2577" s="43"/>
      <c r="AO2577" s="43"/>
      <c r="AP2577" s="43"/>
      <c r="AQ2577" s="43"/>
      <c r="AR2577" s="43"/>
      <c r="AS2577" s="43"/>
      <c r="AT2577" s="43"/>
      <c r="AU2577" s="43"/>
      <c r="AV2577" s="43"/>
      <c r="AW2577" s="43"/>
      <c r="AX2577" s="43"/>
      <c r="AY2577" s="43"/>
      <c r="AZ2577" s="43"/>
      <c r="BA2577" s="43"/>
      <c r="BB2577" s="43"/>
      <c r="BC2577" s="43"/>
      <c r="BD2577" s="43"/>
      <c r="BE2577" s="43"/>
      <c r="BF2577" s="43"/>
      <c r="BG2577" s="43"/>
      <c r="BH2577" s="43"/>
      <c r="BI2577" s="43"/>
      <c r="BJ2577" s="43"/>
      <c r="BK2577" s="43"/>
      <c r="BL2577" s="43"/>
      <c r="BM2577" s="43"/>
      <c r="BN2577" s="43"/>
      <c r="BO2577" s="43"/>
      <c r="BP2577" s="43"/>
      <c r="BQ2577" s="43"/>
      <c r="BR2577" s="43"/>
      <c r="BS2577" s="43"/>
      <c r="BT2577" s="43"/>
      <c r="BU2577" s="43"/>
      <c r="BV2577" s="43"/>
      <c r="BW2577" s="43"/>
      <c r="BX2577" s="43"/>
      <c r="BY2577" s="43"/>
      <c r="BZ2577" s="43"/>
      <c r="CA2577" s="43"/>
      <c r="CB2577" s="43"/>
      <c r="CC2577" s="43"/>
      <c r="CD2577" s="43"/>
      <c r="CE2577" s="43"/>
      <c r="CF2577" s="43"/>
      <c r="CG2577" s="43"/>
    </row>
    <row r="2578" spans="10:85" x14ac:dyDescent="0.2"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43"/>
      <c r="AI2578" s="43"/>
      <c r="AJ2578" s="43"/>
      <c r="AK2578" s="43"/>
      <c r="AL2578" s="43"/>
      <c r="AM2578" s="43"/>
      <c r="AN2578" s="43"/>
      <c r="AO2578" s="43"/>
      <c r="AP2578" s="43"/>
      <c r="AQ2578" s="43"/>
      <c r="AR2578" s="43"/>
      <c r="AS2578" s="43"/>
      <c r="AT2578" s="43"/>
      <c r="AU2578" s="43"/>
      <c r="AV2578" s="43"/>
      <c r="AW2578" s="43"/>
      <c r="AX2578" s="43"/>
      <c r="AY2578" s="43"/>
      <c r="AZ2578" s="43"/>
      <c r="BA2578" s="43"/>
      <c r="BB2578" s="43"/>
      <c r="BC2578" s="43"/>
      <c r="BD2578" s="43"/>
      <c r="BE2578" s="43"/>
      <c r="BF2578" s="43"/>
      <c r="BG2578" s="43"/>
      <c r="BH2578" s="43"/>
      <c r="BI2578" s="43"/>
      <c r="BJ2578" s="43"/>
      <c r="BK2578" s="43"/>
      <c r="BL2578" s="43"/>
      <c r="BM2578" s="43"/>
      <c r="BN2578" s="43"/>
      <c r="BO2578" s="43"/>
      <c r="BP2578" s="43"/>
      <c r="BQ2578" s="43"/>
      <c r="BR2578" s="43"/>
      <c r="BS2578" s="43"/>
      <c r="BT2578" s="43"/>
      <c r="BU2578" s="43"/>
      <c r="BV2578" s="43"/>
      <c r="BW2578" s="43"/>
      <c r="BX2578" s="43"/>
      <c r="BY2578" s="43"/>
      <c r="BZ2578" s="43"/>
      <c r="CA2578" s="43"/>
      <c r="CB2578" s="43"/>
      <c r="CC2578" s="43"/>
      <c r="CD2578" s="43"/>
      <c r="CE2578" s="43"/>
      <c r="CF2578" s="43"/>
      <c r="CG2578" s="43"/>
    </row>
    <row r="2579" spans="10:85" x14ac:dyDescent="0.2"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  <c r="AI2579" s="43"/>
      <c r="AJ2579" s="43"/>
      <c r="AK2579" s="43"/>
      <c r="AL2579" s="43"/>
      <c r="AM2579" s="43"/>
      <c r="AN2579" s="43"/>
      <c r="AO2579" s="43"/>
      <c r="AP2579" s="43"/>
      <c r="AQ2579" s="43"/>
      <c r="AR2579" s="43"/>
      <c r="AS2579" s="43"/>
      <c r="AT2579" s="43"/>
      <c r="AU2579" s="43"/>
      <c r="AV2579" s="43"/>
      <c r="AW2579" s="43"/>
      <c r="AX2579" s="43"/>
      <c r="AY2579" s="43"/>
      <c r="AZ2579" s="43"/>
      <c r="BA2579" s="43"/>
      <c r="BB2579" s="43"/>
      <c r="BC2579" s="43"/>
      <c r="BD2579" s="43"/>
      <c r="BE2579" s="43"/>
      <c r="BF2579" s="43"/>
      <c r="BG2579" s="43"/>
      <c r="BH2579" s="43"/>
      <c r="BI2579" s="43"/>
      <c r="BJ2579" s="43"/>
      <c r="BK2579" s="43"/>
      <c r="BL2579" s="43"/>
      <c r="BM2579" s="43"/>
      <c r="BN2579" s="43"/>
      <c r="BO2579" s="43"/>
      <c r="BP2579" s="43"/>
      <c r="BQ2579" s="43"/>
      <c r="BR2579" s="43"/>
      <c r="BS2579" s="43"/>
      <c r="BT2579" s="43"/>
      <c r="BU2579" s="43"/>
      <c r="BV2579" s="43"/>
      <c r="BW2579" s="43"/>
      <c r="BX2579" s="43"/>
      <c r="BY2579" s="43"/>
      <c r="BZ2579" s="43"/>
      <c r="CA2579" s="43"/>
      <c r="CB2579" s="43"/>
      <c r="CC2579" s="43"/>
      <c r="CD2579" s="43"/>
      <c r="CE2579" s="43"/>
      <c r="CF2579" s="43"/>
      <c r="CG2579" s="43"/>
    </row>
    <row r="2580" spans="10:85" x14ac:dyDescent="0.2"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43"/>
      <c r="AI2580" s="43"/>
      <c r="AJ2580" s="43"/>
      <c r="AK2580" s="43"/>
      <c r="AL2580" s="43"/>
      <c r="AM2580" s="43"/>
      <c r="AN2580" s="43"/>
      <c r="AO2580" s="43"/>
      <c r="AP2580" s="43"/>
      <c r="AQ2580" s="43"/>
      <c r="AR2580" s="43"/>
      <c r="AS2580" s="43"/>
      <c r="AT2580" s="43"/>
      <c r="AU2580" s="43"/>
      <c r="AV2580" s="43"/>
      <c r="AW2580" s="43"/>
      <c r="AX2580" s="43"/>
      <c r="AY2580" s="43"/>
      <c r="AZ2580" s="43"/>
      <c r="BA2580" s="43"/>
      <c r="BB2580" s="43"/>
      <c r="BC2580" s="43"/>
      <c r="BD2580" s="43"/>
      <c r="BE2580" s="43"/>
      <c r="BF2580" s="43"/>
      <c r="BG2580" s="43"/>
      <c r="BH2580" s="43"/>
      <c r="BI2580" s="43"/>
      <c r="BJ2580" s="43"/>
      <c r="BK2580" s="43"/>
      <c r="BL2580" s="43"/>
      <c r="BM2580" s="43"/>
      <c r="BN2580" s="43"/>
      <c r="BO2580" s="43"/>
      <c r="BP2580" s="43"/>
      <c r="BQ2580" s="43"/>
      <c r="BR2580" s="43"/>
      <c r="BS2580" s="43"/>
      <c r="BT2580" s="43"/>
      <c r="BU2580" s="43"/>
      <c r="BV2580" s="43"/>
      <c r="BW2580" s="43"/>
      <c r="BX2580" s="43"/>
      <c r="BY2580" s="43"/>
      <c r="BZ2580" s="43"/>
      <c r="CA2580" s="43"/>
      <c r="CB2580" s="43"/>
      <c r="CC2580" s="43"/>
      <c r="CD2580" s="43"/>
      <c r="CE2580" s="43"/>
      <c r="CF2580" s="43"/>
      <c r="CG2580" s="43"/>
    </row>
    <row r="2581" spans="10:85" x14ac:dyDescent="0.2"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43"/>
      <c r="AI2581" s="43"/>
      <c r="AJ2581" s="43"/>
      <c r="AK2581" s="43"/>
      <c r="AL2581" s="43"/>
      <c r="AM2581" s="43"/>
      <c r="AN2581" s="43"/>
      <c r="AO2581" s="43"/>
      <c r="AP2581" s="43"/>
      <c r="AQ2581" s="43"/>
      <c r="AR2581" s="43"/>
      <c r="AS2581" s="43"/>
      <c r="AT2581" s="43"/>
      <c r="AU2581" s="43"/>
      <c r="AV2581" s="43"/>
      <c r="AW2581" s="43"/>
      <c r="AX2581" s="43"/>
      <c r="AY2581" s="43"/>
      <c r="AZ2581" s="43"/>
      <c r="BA2581" s="43"/>
      <c r="BB2581" s="43"/>
      <c r="BC2581" s="43"/>
      <c r="BD2581" s="43"/>
      <c r="BE2581" s="43"/>
      <c r="BF2581" s="43"/>
      <c r="BG2581" s="43"/>
      <c r="BH2581" s="43"/>
      <c r="BI2581" s="43"/>
      <c r="BJ2581" s="43"/>
      <c r="BK2581" s="43"/>
      <c r="BL2581" s="43"/>
      <c r="BM2581" s="43"/>
      <c r="BN2581" s="43"/>
      <c r="BO2581" s="43"/>
      <c r="BP2581" s="43"/>
      <c r="BQ2581" s="43"/>
      <c r="BR2581" s="43"/>
      <c r="BS2581" s="43"/>
      <c r="BT2581" s="43"/>
      <c r="BU2581" s="43"/>
      <c r="BV2581" s="43"/>
      <c r="BW2581" s="43"/>
      <c r="BX2581" s="43"/>
      <c r="BY2581" s="43"/>
      <c r="BZ2581" s="43"/>
      <c r="CA2581" s="43"/>
      <c r="CB2581" s="43"/>
      <c r="CC2581" s="43"/>
      <c r="CD2581" s="43"/>
      <c r="CE2581" s="43"/>
      <c r="CF2581" s="43"/>
      <c r="CG2581" s="43"/>
    </row>
    <row r="2582" spans="10:85" x14ac:dyDescent="0.2"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43"/>
      <c r="AI2582" s="43"/>
      <c r="AJ2582" s="43"/>
      <c r="AK2582" s="43"/>
      <c r="AL2582" s="43"/>
      <c r="AM2582" s="43"/>
      <c r="AN2582" s="43"/>
      <c r="AO2582" s="43"/>
      <c r="AP2582" s="43"/>
      <c r="AQ2582" s="43"/>
      <c r="AR2582" s="43"/>
      <c r="AS2582" s="43"/>
      <c r="AT2582" s="43"/>
      <c r="AU2582" s="43"/>
      <c r="AV2582" s="43"/>
      <c r="AW2582" s="43"/>
      <c r="AX2582" s="43"/>
      <c r="AY2582" s="43"/>
      <c r="AZ2582" s="43"/>
      <c r="BA2582" s="43"/>
      <c r="BB2582" s="43"/>
      <c r="BC2582" s="43"/>
      <c r="BD2582" s="43"/>
      <c r="BE2582" s="43"/>
      <c r="BF2582" s="43"/>
      <c r="BG2582" s="43"/>
      <c r="BH2582" s="43"/>
      <c r="BI2582" s="43"/>
      <c r="BJ2582" s="43"/>
      <c r="BK2582" s="43"/>
      <c r="BL2582" s="43"/>
      <c r="BM2582" s="43"/>
      <c r="BN2582" s="43"/>
      <c r="BO2582" s="43"/>
      <c r="BP2582" s="43"/>
      <c r="BQ2582" s="43"/>
      <c r="BR2582" s="43"/>
      <c r="BS2582" s="43"/>
      <c r="BT2582" s="43"/>
      <c r="BU2582" s="43"/>
      <c r="BV2582" s="43"/>
      <c r="BW2582" s="43"/>
      <c r="BX2582" s="43"/>
      <c r="BY2582" s="43"/>
      <c r="BZ2582" s="43"/>
      <c r="CA2582" s="43"/>
      <c r="CB2582" s="43"/>
      <c r="CC2582" s="43"/>
      <c r="CD2582" s="43"/>
      <c r="CE2582" s="43"/>
      <c r="CF2582" s="43"/>
      <c r="CG2582" s="43"/>
    </row>
    <row r="2583" spans="10:85" x14ac:dyDescent="0.2"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43"/>
      <c r="AI2583" s="43"/>
      <c r="AJ2583" s="43"/>
      <c r="AK2583" s="43"/>
      <c r="AL2583" s="43"/>
      <c r="AM2583" s="43"/>
      <c r="AN2583" s="43"/>
      <c r="AO2583" s="43"/>
      <c r="AP2583" s="43"/>
      <c r="AQ2583" s="43"/>
      <c r="AR2583" s="43"/>
      <c r="AS2583" s="43"/>
      <c r="AT2583" s="43"/>
      <c r="AU2583" s="43"/>
      <c r="AV2583" s="43"/>
      <c r="AW2583" s="43"/>
      <c r="AX2583" s="43"/>
      <c r="AY2583" s="43"/>
      <c r="AZ2583" s="43"/>
      <c r="BA2583" s="43"/>
      <c r="BB2583" s="43"/>
      <c r="BC2583" s="43"/>
      <c r="BD2583" s="43"/>
      <c r="BE2583" s="43"/>
      <c r="BF2583" s="43"/>
      <c r="BG2583" s="43"/>
      <c r="BH2583" s="43"/>
      <c r="BI2583" s="43"/>
      <c r="BJ2583" s="43"/>
      <c r="BK2583" s="43"/>
      <c r="BL2583" s="43"/>
      <c r="BM2583" s="43"/>
      <c r="BN2583" s="43"/>
      <c r="BO2583" s="43"/>
      <c r="BP2583" s="43"/>
      <c r="BQ2583" s="43"/>
      <c r="BR2583" s="43"/>
      <c r="BS2583" s="43"/>
      <c r="BT2583" s="43"/>
      <c r="BU2583" s="43"/>
      <c r="BV2583" s="43"/>
      <c r="BW2583" s="43"/>
      <c r="BX2583" s="43"/>
      <c r="BY2583" s="43"/>
      <c r="BZ2583" s="43"/>
      <c r="CA2583" s="43"/>
      <c r="CB2583" s="43"/>
      <c r="CC2583" s="43"/>
      <c r="CD2583" s="43"/>
      <c r="CE2583" s="43"/>
      <c r="CF2583" s="43"/>
      <c r="CG2583" s="43"/>
    </row>
    <row r="2584" spans="10:85" x14ac:dyDescent="0.2"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43"/>
      <c r="AI2584" s="43"/>
      <c r="AJ2584" s="43"/>
      <c r="AK2584" s="43"/>
      <c r="AL2584" s="43"/>
      <c r="AM2584" s="43"/>
      <c r="AN2584" s="43"/>
      <c r="AO2584" s="43"/>
      <c r="AP2584" s="43"/>
      <c r="AQ2584" s="43"/>
      <c r="AR2584" s="43"/>
      <c r="AS2584" s="43"/>
      <c r="AT2584" s="43"/>
      <c r="AU2584" s="43"/>
      <c r="AV2584" s="43"/>
      <c r="AW2584" s="43"/>
      <c r="AX2584" s="43"/>
      <c r="AY2584" s="43"/>
      <c r="AZ2584" s="43"/>
      <c r="BA2584" s="43"/>
      <c r="BB2584" s="43"/>
      <c r="BC2584" s="43"/>
      <c r="BD2584" s="43"/>
      <c r="BE2584" s="43"/>
      <c r="BF2584" s="43"/>
      <c r="BG2584" s="43"/>
      <c r="BH2584" s="43"/>
      <c r="BI2584" s="43"/>
      <c r="BJ2584" s="43"/>
      <c r="BK2584" s="43"/>
      <c r="BL2584" s="43"/>
      <c r="BM2584" s="43"/>
      <c r="BN2584" s="43"/>
      <c r="BO2584" s="43"/>
      <c r="BP2584" s="43"/>
      <c r="BQ2584" s="43"/>
      <c r="BR2584" s="43"/>
      <c r="BS2584" s="43"/>
      <c r="BT2584" s="43"/>
      <c r="BU2584" s="43"/>
      <c r="BV2584" s="43"/>
      <c r="BW2584" s="43"/>
      <c r="BX2584" s="43"/>
      <c r="BY2584" s="43"/>
      <c r="BZ2584" s="43"/>
      <c r="CA2584" s="43"/>
      <c r="CB2584" s="43"/>
      <c r="CC2584" s="43"/>
      <c r="CD2584" s="43"/>
      <c r="CE2584" s="43"/>
      <c r="CF2584" s="43"/>
      <c r="CG2584" s="43"/>
    </row>
    <row r="2585" spans="10:85" x14ac:dyDescent="0.2"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43"/>
      <c r="AI2585" s="43"/>
      <c r="AJ2585" s="43"/>
      <c r="AK2585" s="43"/>
      <c r="AL2585" s="43"/>
      <c r="AM2585" s="43"/>
      <c r="AN2585" s="43"/>
      <c r="AO2585" s="43"/>
      <c r="AP2585" s="43"/>
      <c r="AQ2585" s="43"/>
      <c r="AR2585" s="43"/>
      <c r="AS2585" s="43"/>
      <c r="AT2585" s="43"/>
      <c r="AU2585" s="43"/>
      <c r="AV2585" s="43"/>
      <c r="AW2585" s="43"/>
      <c r="AX2585" s="43"/>
      <c r="AY2585" s="43"/>
      <c r="AZ2585" s="43"/>
      <c r="BA2585" s="43"/>
      <c r="BB2585" s="43"/>
      <c r="BC2585" s="43"/>
      <c r="BD2585" s="43"/>
      <c r="BE2585" s="43"/>
      <c r="BF2585" s="43"/>
      <c r="BG2585" s="43"/>
      <c r="BH2585" s="43"/>
      <c r="BI2585" s="43"/>
      <c r="BJ2585" s="43"/>
      <c r="BK2585" s="43"/>
      <c r="BL2585" s="43"/>
      <c r="BM2585" s="43"/>
      <c r="BN2585" s="43"/>
      <c r="BO2585" s="43"/>
      <c r="BP2585" s="43"/>
      <c r="BQ2585" s="43"/>
      <c r="BR2585" s="43"/>
      <c r="BS2585" s="43"/>
      <c r="BT2585" s="43"/>
      <c r="BU2585" s="43"/>
      <c r="BV2585" s="43"/>
      <c r="BW2585" s="43"/>
      <c r="BX2585" s="43"/>
      <c r="BY2585" s="43"/>
      <c r="BZ2585" s="43"/>
      <c r="CA2585" s="43"/>
      <c r="CB2585" s="43"/>
      <c r="CC2585" s="43"/>
      <c r="CD2585" s="43"/>
      <c r="CE2585" s="43"/>
      <c r="CF2585" s="43"/>
      <c r="CG2585" s="43"/>
    </row>
    <row r="2586" spans="10:85" x14ac:dyDescent="0.2"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43"/>
      <c r="AI2586" s="43"/>
      <c r="AJ2586" s="43"/>
      <c r="AK2586" s="43"/>
      <c r="AL2586" s="43"/>
      <c r="AM2586" s="43"/>
      <c r="AN2586" s="43"/>
      <c r="AO2586" s="43"/>
      <c r="AP2586" s="43"/>
      <c r="AQ2586" s="43"/>
      <c r="AR2586" s="43"/>
      <c r="AS2586" s="43"/>
      <c r="AT2586" s="43"/>
      <c r="AU2586" s="43"/>
      <c r="AV2586" s="43"/>
      <c r="AW2586" s="43"/>
      <c r="AX2586" s="43"/>
      <c r="AY2586" s="43"/>
      <c r="AZ2586" s="43"/>
      <c r="BA2586" s="43"/>
      <c r="BB2586" s="43"/>
      <c r="BC2586" s="43"/>
      <c r="BD2586" s="43"/>
      <c r="BE2586" s="43"/>
      <c r="BF2586" s="43"/>
      <c r="BG2586" s="43"/>
      <c r="BH2586" s="43"/>
      <c r="BI2586" s="43"/>
      <c r="BJ2586" s="43"/>
      <c r="BK2586" s="43"/>
      <c r="BL2586" s="43"/>
      <c r="BM2586" s="43"/>
      <c r="BN2586" s="43"/>
      <c r="BO2586" s="43"/>
      <c r="BP2586" s="43"/>
      <c r="BQ2586" s="43"/>
      <c r="BR2586" s="43"/>
      <c r="BS2586" s="43"/>
      <c r="BT2586" s="43"/>
      <c r="BU2586" s="43"/>
      <c r="BV2586" s="43"/>
      <c r="BW2586" s="43"/>
      <c r="BX2586" s="43"/>
      <c r="BY2586" s="43"/>
      <c r="BZ2586" s="43"/>
      <c r="CA2586" s="43"/>
      <c r="CB2586" s="43"/>
      <c r="CC2586" s="43"/>
      <c r="CD2586" s="43"/>
      <c r="CE2586" s="43"/>
      <c r="CF2586" s="43"/>
      <c r="CG2586" s="43"/>
    </row>
    <row r="2587" spans="10:85" x14ac:dyDescent="0.2"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43"/>
      <c r="AI2587" s="43"/>
      <c r="AJ2587" s="43"/>
      <c r="AK2587" s="43"/>
      <c r="AL2587" s="43"/>
      <c r="AM2587" s="43"/>
      <c r="AN2587" s="43"/>
      <c r="AO2587" s="43"/>
      <c r="AP2587" s="43"/>
      <c r="AQ2587" s="43"/>
      <c r="AR2587" s="43"/>
      <c r="AS2587" s="43"/>
      <c r="AT2587" s="43"/>
      <c r="AU2587" s="43"/>
      <c r="AV2587" s="43"/>
      <c r="AW2587" s="43"/>
      <c r="AX2587" s="43"/>
      <c r="AY2587" s="43"/>
      <c r="AZ2587" s="43"/>
      <c r="BA2587" s="43"/>
      <c r="BB2587" s="43"/>
      <c r="BC2587" s="43"/>
      <c r="BD2587" s="43"/>
      <c r="BE2587" s="43"/>
      <c r="BF2587" s="43"/>
      <c r="BG2587" s="43"/>
      <c r="BH2587" s="43"/>
      <c r="BI2587" s="43"/>
      <c r="BJ2587" s="43"/>
      <c r="BK2587" s="43"/>
      <c r="BL2587" s="43"/>
      <c r="BM2587" s="43"/>
      <c r="BN2587" s="43"/>
      <c r="BO2587" s="43"/>
      <c r="BP2587" s="43"/>
      <c r="BQ2587" s="43"/>
      <c r="BR2587" s="43"/>
      <c r="BS2587" s="43"/>
      <c r="BT2587" s="43"/>
      <c r="BU2587" s="43"/>
      <c r="BV2587" s="43"/>
      <c r="BW2587" s="43"/>
      <c r="BX2587" s="43"/>
      <c r="BY2587" s="43"/>
      <c r="BZ2587" s="43"/>
      <c r="CA2587" s="43"/>
      <c r="CB2587" s="43"/>
      <c r="CC2587" s="43"/>
      <c r="CD2587" s="43"/>
      <c r="CE2587" s="43"/>
      <c r="CF2587" s="43"/>
      <c r="CG2587" s="43"/>
    </row>
    <row r="2588" spans="10:85" x14ac:dyDescent="0.2"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43"/>
      <c r="AI2588" s="43"/>
      <c r="AJ2588" s="43"/>
      <c r="AK2588" s="43"/>
      <c r="AL2588" s="43"/>
      <c r="AM2588" s="43"/>
      <c r="AN2588" s="43"/>
      <c r="AO2588" s="43"/>
      <c r="AP2588" s="43"/>
      <c r="AQ2588" s="43"/>
      <c r="AR2588" s="43"/>
      <c r="AS2588" s="43"/>
      <c r="AT2588" s="43"/>
      <c r="AU2588" s="43"/>
      <c r="AV2588" s="43"/>
      <c r="AW2588" s="43"/>
      <c r="AX2588" s="43"/>
      <c r="AY2588" s="43"/>
      <c r="AZ2588" s="43"/>
      <c r="BA2588" s="43"/>
      <c r="BB2588" s="43"/>
      <c r="BC2588" s="43"/>
      <c r="BD2588" s="43"/>
      <c r="BE2588" s="43"/>
      <c r="BF2588" s="43"/>
      <c r="BG2588" s="43"/>
      <c r="BH2588" s="43"/>
      <c r="BI2588" s="43"/>
      <c r="BJ2588" s="43"/>
      <c r="BK2588" s="43"/>
      <c r="BL2588" s="43"/>
      <c r="BM2588" s="43"/>
      <c r="BN2588" s="43"/>
      <c r="BO2588" s="43"/>
      <c r="BP2588" s="43"/>
      <c r="BQ2588" s="43"/>
      <c r="BR2588" s="43"/>
      <c r="BS2588" s="43"/>
      <c r="BT2588" s="43"/>
      <c r="BU2588" s="43"/>
      <c r="BV2588" s="43"/>
      <c r="BW2588" s="43"/>
      <c r="BX2588" s="43"/>
      <c r="BY2588" s="43"/>
      <c r="BZ2588" s="43"/>
      <c r="CA2588" s="43"/>
      <c r="CB2588" s="43"/>
      <c r="CC2588" s="43"/>
      <c r="CD2588" s="43"/>
      <c r="CE2588" s="43"/>
      <c r="CF2588" s="43"/>
      <c r="CG2588" s="43"/>
    </row>
    <row r="2589" spans="10:85" x14ac:dyDescent="0.2"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43"/>
      <c r="AI2589" s="43"/>
      <c r="AJ2589" s="43"/>
      <c r="AK2589" s="43"/>
      <c r="AL2589" s="43"/>
      <c r="AM2589" s="43"/>
      <c r="AN2589" s="43"/>
      <c r="AO2589" s="43"/>
      <c r="AP2589" s="43"/>
      <c r="AQ2589" s="43"/>
      <c r="AR2589" s="43"/>
      <c r="AS2589" s="43"/>
      <c r="AT2589" s="43"/>
      <c r="AU2589" s="43"/>
      <c r="AV2589" s="43"/>
      <c r="AW2589" s="43"/>
      <c r="AX2589" s="43"/>
      <c r="AY2589" s="43"/>
      <c r="AZ2589" s="43"/>
      <c r="BA2589" s="43"/>
      <c r="BB2589" s="43"/>
      <c r="BC2589" s="43"/>
      <c r="BD2589" s="43"/>
      <c r="BE2589" s="43"/>
      <c r="BF2589" s="43"/>
      <c r="BG2589" s="43"/>
      <c r="BH2589" s="43"/>
      <c r="BI2589" s="43"/>
      <c r="BJ2589" s="43"/>
      <c r="BK2589" s="43"/>
      <c r="BL2589" s="43"/>
      <c r="BM2589" s="43"/>
      <c r="BN2589" s="43"/>
      <c r="BO2589" s="43"/>
      <c r="BP2589" s="43"/>
      <c r="BQ2589" s="43"/>
      <c r="BR2589" s="43"/>
      <c r="BS2589" s="43"/>
      <c r="BT2589" s="43"/>
      <c r="BU2589" s="43"/>
      <c r="BV2589" s="43"/>
      <c r="BW2589" s="43"/>
      <c r="BX2589" s="43"/>
      <c r="BY2589" s="43"/>
      <c r="BZ2589" s="43"/>
      <c r="CA2589" s="43"/>
      <c r="CB2589" s="43"/>
      <c r="CC2589" s="43"/>
      <c r="CD2589" s="43"/>
      <c r="CE2589" s="43"/>
      <c r="CF2589" s="43"/>
      <c r="CG2589" s="43"/>
    </row>
    <row r="2590" spans="10:85" x14ac:dyDescent="0.2"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43"/>
      <c r="AI2590" s="43"/>
      <c r="AJ2590" s="43"/>
      <c r="AK2590" s="43"/>
      <c r="AL2590" s="43"/>
      <c r="AM2590" s="43"/>
      <c r="AN2590" s="43"/>
      <c r="AO2590" s="43"/>
      <c r="AP2590" s="43"/>
      <c r="AQ2590" s="43"/>
      <c r="AR2590" s="43"/>
      <c r="AS2590" s="43"/>
      <c r="AT2590" s="43"/>
      <c r="AU2590" s="43"/>
      <c r="AV2590" s="43"/>
      <c r="AW2590" s="43"/>
      <c r="AX2590" s="43"/>
      <c r="AY2590" s="43"/>
      <c r="AZ2590" s="43"/>
      <c r="BA2590" s="43"/>
      <c r="BB2590" s="43"/>
      <c r="BC2590" s="43"/>
      <c r="BD2590" s="43"/>
      <c r="BE2590" s="43"/>
      <c r="BF2590" s="43"/>
      <c r="BG2590" s="43"/>
      <c r="BH2590" s="43"/>
      <c r="BI2590" s="43"/>
      <c r="BJ2590" s="43"/>
      <c r="BK2590" s="43"/>
      <c r="BL2590" s="43"/>
      <c r="BM2590" s="43"/>
      <c r="BN2590" s="43"/>
      <c r="BO2590" s="43"/>
      <c r="BP2590" s="43"/>
      <c r="BQ2590" s="43"/>
      <c r="BR2590" s="43"/>
      <c r="BS2590" s="43"/>
      <c r="BT2590" s="43"/>
      <c r="BU2590" s="43"/>
      <c r="BV2590" s="43"/>
      <c r="BW2590" s="43"/>
      <c r="BX2590" s="43"/>
      <c r="BY2590" s="43"/>
      <c r="BZ2590" s="43"/>
      <c r="CA2590" s="43"/>
      <c r="CB2590" s="43"/>
      <c r="CC2590" s="43"/>
      <c r="CD2590" s="43"/>
      <c r="CE2590" s="43"/>
      <c r="CF2590" s="43"/>
      <c r="CG2590" s="43"/>
    </row>
    <row r="2591" spans="10:85" x14ac:dyDescent="0.2"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43"/>
      <c r="AI2591" s="43"/>
      <c r="AJ2591" s="43"/>
      <c r="AK2591" s="43"/>
      <c r="AL2591" s="43"/>
      <c r="AM2591" s="43"/>
      <c r="AN2591" s="43"/>
      <c r="AO2591" s="43"/>
      <c r="AP2591" s="43"/>
      <c r="AQ2591" s="43"/>
      <c r="AR2591" s="43"/>
      <c r="AS2591" s="43"/>
      <c r="AT2591" s="43"/>
      <c r="AU2591" s="43"/>
      <c r="AV2591" s="43"/>
      <c r="AW2591" s="43"/>
      <c r="AX2591" s="43"/>
      <c r="AY2591" s="43"/>
      <c r="AZ2591" s="43"/>
      <c r="BA2591" s="43"/>
      <c r="BB2591" s="43"/>
      <c r="BC2591" s="43"/>
      <c r="BD2591" s="43"/>
      <c r="BE2591" s="43"/>
      <c r="BF2591" s="43"/>
      <c r="BG2591" s="43"/>
      <c r="BH2591" s="43"/>
      <c r="BI2591" s="43"/>
      <c r="BJ2591" s="43"/>
      <c r="BK2591" s="43"/>
      <c r="BL2591" s="43"/>
      <c r="BM2591" s="43"/>
      <c r="BN2591" s="43"/>
      <c r="BO2591" s="43"/>
      <c r="BP2591" s="43"/>
      <c r="BQ2591" s="43"/>
      <c r="BR2591" s="43"/>
      <c r="BS2591" s="43"/>
      <c r="BT2591" s="43"/>
      <c r="BU2591" s="43"/>
      <c r="BV2591" s="43"/>
      <c r="BW2591" s="43"/>
      <c r="BX2591" s="43"/>
      <c r="BY2591" s="43"/>
      <c r="BZ2591" s="43"/>
      <c r="CA2591" s="43"/>
      <c r="CB2591" s="43"/>
      <c r="CC2591" s="43"/>
      <c r="CD2591" s="43"/>
      <c r="CE2591" s="43"/>
      <c r="CF2591" s="43"/>
      <c r="CG2591" s="43"/>
    </row>
    <row r="2592" spans="10:85" x14ac:dyDescent="0.2"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43"/>
      <c r="AI2592" s="43"/>
      <c r="AJ2592" s="43"/>
      <c r="AK2592" s="43"/>
      <c r="AL2592" s="43"/>
      <c r="AM2592" s="43"/>
      <c r="AN2592" s="43"/>
      <c r="AO2592" s="43"/>
      <c r="AP2592" s="43"/>
      <c r="AQ2592" s="43"/>
      <c r="AR2592" s="43"/>
      <c r="AS2592" s="43"/>
      <c r="AT2592" s="43"/>
      <c r="AU2592" s="43"/>
      <c r="AV2592" s="43"/>
      <c r="AW2592" s="43"/>
      <c r="AX2592" s="43"/>
      <c r="AY2592" s="43"/>
      <c r="AZ2592" s="43"/>
      <c r="BA2592" s="43"/>
      <c r="BB2592" s="43"/>
      <c r="BC2592" s="43"/>
      <c r="BD2592" s="43"/>
      <c r="BE2592" s="43"/>
      <c r="BF2592" s="43"/>
      <c r="BG2592" s="43"/>
      <c r="BH2592" s="43"/>
      <c r="BI2592" s="43"/>
      <c r="BJ2592" s="43"/>
      <c r="BK2592" s="43"/>
      <c r="BL2592" s="43"/>
      <c r="BM2592" s="43"/>
      <c r="BN2592" s="43"/>
      <c r="BO2592" s="43"/>
      <c r="BP2592" s="43"/>
      <c r="BQ2592" s="43"/>
      <c r="BR2592" s="43"/>
      <c r="BS2592" s="43"/>
      <c r="BT2592" s="43"/>
      <c r="BU2592" s="43"/>
      <c r="BV2592" s="43"/>
      <c r="BW2592" s="43"/>
      <c r="BX2592" s="43"/>
      <c r="BY2592" s="43"/>
      <c r="BZ2592" s="43"/>
      <c r="CA2592" s="43"/>
      <c r="CB2592" s="43"/>
      <c r="CC2592" s="43"/>
      <c r="CD2592" s="43"/>
      <c r="CE2592" s="43"/>
      <c r="CF2592" s="43"/>
      <c r="CG2592" s="43"/>
    </row>
    <row r="2593" spans="10:85" x14ac:dyDescent="0.2"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  <c r="AI2593" s="43"/>
      <c r="AJ2593" s="43"/>
      <c r="AK2593" s="43"/>
      <c r="AL2593" s="43"/>
      <c r="AM2593" s="43"/>
      <c r="AN2593" s="43"/>
      <c r="AO2593" s="43"/>
      <c r="AP2593" s="43"/>
      <c r="AQ2593" s="43"/>
      <c r="AR2593" s="43"/>
      <c r="AS2593" s="43"/>
      <c r="AT2593" s="43"/>
      <c r="AU2593" s="43"/>
      <c r="AV2593" s="43"/>
      <c r="AW2593" s="43"/>
      <c r="AX2593" s="43"/>
      <c r="AY2593" s="43"/>
      <c r="AZ2593" s="43"/>
      <c r="BA2593" s="43"/>
      <c r="BB2593" s="43"/>
      <c r="BC2593" s="43"/>
      <c r="BD2593" s="43"/>
      <c r="BE2593" s="43"/>
      <c r="BF2593" s="43"/>
      <c r="BG2593" s="43"/>
      <c r="BH2593" s="43"/>
      <c r="BI2593" s="43"/>
      <c r="BJ2593" s="43"/>
      <c r="BK2593" s="43"/>
      <c r="BL2593" s="43"/>
      <c r="BM2593" s="43"/>
      <c r="BN2593" s="43"/>
      <c r="BO2593" s="43"/>
      <c r="BP2593" s="43"/>
      <c r="BQ2593" s="43"/>
      <c r="BR2593" s="43"/>
      <c r="BS2593" s="43"/>
      <c r="BT2593" s="43"/>
      <c r="BU2593" s="43"/>
      <c r="BV2593" s="43"/>
      <c r="BW2593" s="43"/>
      <c r="BX2593" s="43"/>
      <c r="BY2593" s="43"/>
      <c r="BZ2593" s="43"/>
      <c r="CA2593" s="43"/>
      <c r="CB2593" s="43"/>
      <c r="CC2593" s="43"/>
      <c r="CD2593" s="43"/>
      <c r="CE2593" s="43"/>
      <c r="CF2593" s="43"/>
      <c r="CG2593" s="43"/>
    </row>
    <row r="2594" spans="10:85" x14ac:dyDescent="0.2"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  <c r="AI2594" s="43"/>
      <c r="AJ2594" s="43"/>
      <c r="AK2594" s="43"/>
      <c r="AL2594" s="43"/>
      <c r="AM2594" s="43"/>
      <c r="AN2594" s="43"/>
      <c r="AO2594" s="43"/>
      <c r="AP2594" s="43"/>
      <c r="AQ2594" s="43"/>
      <c r="AR2594" s="43"/>
      <c r="AS2594" s="43"/>
      <c r="AT2594" s="43"/>
      <c r="AU2594" s="43"/>
      <c r="AV2594" s="43"/>
      <c r="AW2594" s="43"/>
      <c r="AX2594" s="43"/>
      <c r="AY2594" s="43"/>
      <c r="AZ2594" s="43"/>
      <c r="BA2594" s="43"/>
      <c r="BB2594" s="43"/>
      <c r="BC2594" s="43"/>
      <c r="BD2594" s="43"/>
      <c r="BE2594" s="43"/>
      <c r="BF2594" s="43"/>
      <c r="BG2594" s="43"/>
      <c r="BH2594" s="43"/>
      <c r="BI2594" s="43"/>
      <c r="BJ2594" s="43"/>
      <c r="BK2594" s="43"/>
      <c r="BL2594" s="43"/>
      <c r="BM2594" s="43"/>
      <c r="BN2594" s="43"/>
      <c r="BO2594" s="43"/>
      <c r="BP2594" s="43"/>
      <c r="BQ2594" s="43"/>
      <c r="BR2594" s="43"/>
      <c r="BS2594" s="43"/>
      <c r="BT2594" s="43"/>
      <c r="BU2594" s="43"/>
      <c r="BV2594" s="43"/>
      <c r="BW2594" s="43"/>
      <c r="BX2594" s="43"/>
      <c r="BY2594" s="43"/>
      <c r="BZ2594" s="43"/>
      <c r="CA2594" s="43"/>
      <c r="CB2594" s="43"/>
      <c r="CC2594" s="43"/>
      <c r="CD2594" s="43"/>
      <c r="CE2594" s="43"/>
      <c r="CF2594" s="43"/>
      <c r="CG2594" s="43"/>
    </row>
    <row r="2595" spans="10:85" x14ac:dyDescent="0.2"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  <c r="AI2595" s="43"/>
      <c r="AJ2595" s="43"/>
      <c r="AK2595" s="43"/>
      <c r="AL2595" s="43"/>
      <c r="AM2595" s="43"/>
      <c r="AN2595" s="43"/>
      <c r="AO2595" s="43"/>
      <c r="AP2595" s="43"/>
      <c r="AQ2595" s="43"/>
      <c r="AR2595" s="43"/>
      <c r="AS2595" s="43"/>
      <c r="AT2595" s="43"/>
      <c r="AU2595" s="43"/>
      <c r="AV2595" s="43"/>
      <c r="AW2595" s="43"/>
      <c r="AX2595" s="43"/>
      <c r="AY2595" s="43"/>
      <c r="AZ2595" s="43"/>
      <c r="BA2595" s="43"/>
      <c r="BB2595" s="43"/>
      <c r="BC2595" s="43"/>
      <c r="BD2595" s="43"/>
      <c r="BE2595" s="43"/>
      <c r="BF2595" s="43"/>
      <c r="BG2595" s="43"/>
      <c r="BH2595" s="43"/>
      <c r="BI2595" s="43"/>
      <c r="BJ2595" s="43"/>
      <c r="BK2595" s="43"/>
      <c r="BL2595" s="43"/>
      <c r="BM2595" s="43"/>
      <c r="BN2595" s="43"/>
      <c r="BO2595" s="43"/>
      <c r="BP2595" s="43"/>
      <c r="BQ2595" s="43"/>
      <c r="BR2595" s="43"/>
      <c r="BS2595" s="43"/>
      <c r="BT2595" s="43"/>
      <c r="BU2595" s="43"/>
      <c r="BV2595" s="43"/>
      <c r="BW2595" s="43"/>
      <c r="BX2595" s="43"/>
      <c r="BY2595" s="43"/>
      <c r="BZ2595" s="43"/>
      <c r="CA2595" s="43"/>
      <c r="CB2595" s="43"/>
      <c r="CC2595" s="43"/>
      <c r="CD2595" s="43"/>
      <c r="CE2595" s="43"/>
      <c r="CF2595" s="43"/>
      <c r="CG2595" s="43"/>
    </row>
    <row r="2596" spans="10:85" x14ac:dyDescent="0.2"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43"/>
      <c r="AI2596" s="43"/>
      <c r="AJ2596" s="43"/>
      <c r="AK2596" s="43"/>
      <c r="AL2596" s="43"/>
      <c r="AM2596" s="43"/>
      <c r="AN2596" s="43"/>
      <c r="AO2596" s="43"/>
      <c r="AP2596" s="43"/>
      <c r="AQ2596" s="43"/>
      <c r="AR2596" s="43"/>
      <c r="AS2596" s="43"/>
      <c r="AT2596" s="43"/>
      <c r="AU2596" s="43"/>
      <c r="AV2596" s="43"/>
      <c r="AW2596" s="43"/>
      <c r="AX2596" s="43"/>
      <c r="AY2596" s="43"/>
      <c r="AZ2596" s="43"/>
      <c r="BA2596" s="43"/>
      <c r="BB2596" s="43"/>
      <c r="BC2596" s="43"/>
      <c r="BD2596" s="43"/>
      <c r="BE2596" s="43"/>
      <c r="BF2596" s="43"/>
      <c r="BG2596" s="43"/>
      <c r="BH2596" s="43"/>
      <c r="BI2596" s="43"/>
      <c r="BJ2596" s="43"/>
      <c r="BK2596" s="43"/>
      <c r="BL2596" s="43"/>
      <c r="BM2596" s="43"/>
      <c r="BN2596" s="43"/>
      <c r="BO2596" s="43"/>
      <c r="BP2596" s="43"/>
      <c r="BQ2596" s="43"/>
      <c r="BR2596" s="43"/>
      <c r="BS2596" s="43"/>
      <c r="BT2596" s="43"/>
      <c r="BU2596" s="43"/>
      <c r="BV2596" s="43"/>
      <c r="BW2596" s="43"/>
      <c r="BX2596" s="43"/>
      <c r="BY2596" s="43"/>
      <c r="BZ2596" s="43"/>
      <c r="CA2596" s="43"/>
      <c r="CB2596" s="43"/>
      <c r="CC2596" s="43"/>
      <c r="CD2596" s="43"/>
      <c r="CE2596" s="43"/>
      <c r="CF2596" s="43"/>
      <c r="CG2596" s="43"/>
    </row>
    <row r="2597" spans="10:85" x14ac:dyDescent="0.2"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43"/>
      <c r="AI2597" s="43"/>
      <c r="AJ2597" s="43"/>
      <c r="AK2597" s="43"/>
      <c r="AL2597" s="43"/>
      <c r="AM2597" s="43"/>
      <c r="AN2597" s="43"/>
      <c r="AO2597" s="43"/>
      <c r="AP2597" s="43"/>
      <c r="AQ2597" s="43"/>
      <c r="AR2597" s="43"/>
      <c r="AS2597" s="43"/>
      <c r="AT2597" s="43"/>
      <c r="AU2597" s="43"/>
      <c r="AV2597" s="43"/>
      <c r="AW2597" s="43"/>
      <c r="AX2597" s="43"/>
      <c r="AY2597" s="43"/>
      <c r="AZ2597" s="43"/>
      <c r="BA2597" s="43"/>
      <c r="BB2597" s="43"/>
      <c r="BC2597" s="43"/>
      <c r="BD2597" s="43"/>
      <c r="BE2597" s="43"/>
      <c r="BF2597" s="43"/>
      <c r="BG2597" s="43"/>
      <c r="BH2597" s="43"/>
      <c r="BI2597" s="43"/>
      <c r="BJ2597" s="43"/>
      <c r="BK2597" s="43"/>
      <c r="BL2597" s="43"/>
      <c r="BM2597" s="43"/>
      <c r="BN2597" s="43"/>
      <c r="BO2597" s="43"/>
      <c r="BP2597" s="43"/>
      <c r="BQ2597" s="43"/>
      <c r="BR2597" s="43"/>
      <c r="BS2597" s="43"/>
      <c r="BT2597" s="43"/>
      <c r="BU2597" s="43"/>
      <c r="BV2597" s="43"/>
      <c r="BW2597" s="43"/>
      <c r="BX2597" s="43"/>
      <c r="BY2597" s="43"/>
      <c r="BZ2597" s="43"/>
      <c r="CA2597" s="43"/>
      <c r="CB2597" s="43"/>
      <c r="CC2597" s="43"/>
      <c r="CD2597" s="43"/>
      <c r="CE2597" s="43"/>
      <c r="CF2597" s="43"/>
      <c r="CG2597" s="43"/>
    </row>
    <row r="2598" spans="10:85" x14ac:dyDescent="0.2"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43"/>
      <c r="AI2598" s="43"/>
      <c r="AJ2598" s="43"/>
      <c r="AK2598" s="43"/>
      <c r="AL2598" s="43"/>
      <c r="AM2598" s="43"/>
      <c r="AN2598" s="43"/>
      <c r="AO2598" s="43"/>
      <c r="AP2598" s="43"/>
      <c r="AQ2598" s="43"/>
      <c r="AR2598" s="43"/>
      <c r="AS2598" s="43"/>
      <c r="AT2598" s="43"/>
      <c r="AU2598" s="43"/>
      <c r="AV2598" s="43"/>
      <c r="AW2598" s="43"/>
      <c r="AX2598" s="43"/>
      <c r="AY2598" s="43"/>
      <c r="AZ2598" s="43"/>
      <c r="BA2598" s="43"/>
      <c r="BB2598" s="43"/>
      <c r="BC2598" s="43"/>
      <c r="BD2598" s="43"/>
      <c r="BE2598" s="43"/>
      <c r="BF2598" s="43"/>
      <c r="BG2598" s="43"/>
      <c r="BH2598" s="43"/>
      <c r="BI2598" s="43"/>
      <c r="BJ2598" s="43"/>
      <c r="BK2598" s="43"/>
      <c r="BL2598" s="43"/>
      <c r="BM2598" s="43"/>
      <c r="BN2598" s="43"/>
      <c r="BO2598" s="43"/>
      <c r="BP2598" s="43"/>
      <c r="BQ2598" s="43"/>
      <c r="BR2598" s="43"/>
      <c r="BS2598" s="43"/>
      <c r="BT2598" s="43"/>
      <c r="BU2598" s="43"/>
      <c r="BV2598" s="43"/>
      <c r="BW2598" s="43"/>
      <c r="BX2598" s="43"/>
      <c r="BY2598" s="43"/>
      <c r="BZ2598" s="43"/>
      <c r="CA2598" s="43"/>
      <c r="CB2598" s="43"/>
      <c r="CC2598" s="43"/>
      <c r="CD2598" s="43"/>
      <c r="CE2598" s="43"/>
      <c r="CF2598" s="43"/>
      <c r="CG2598" s="43"/>
    </row>
    <row r="2599" spans="10:85" x14ac:dyDescent="0.2"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43"/>
      <c r="AI2599" s="43"/>
      <c r="AJ2599" s="43"/>
      <c r="AK2599" s="43"/>
      <c r="AL2599" s="43"/>
      <c r="AM2599" s="43"/>
      <c r="AN2599" s="43"/>
      <c r="AO2599" s="43"/>
      <c r="AP2599" s="43"/>
      <c r="AQ2599" s="43"/>
      <c r="AR2599" s="43"/>
      <c r="AS2599" s="43"/>
      <c r="AT2599" s="43"/>
      <c r="AU2599" s="43"/>
      <c r="AV2599" s="43"/>
      <c r="AW2599" s="43"/>
      <c r="AX2599" s="43"/>
      <c r="AY2599" s="43"/>
      <c r="AZ2599" s="43"/>
      <c r="BA2599" s="43"/>
      <c r="BB2599" s="43"/>
      <c r="BC2599" s="43"/>
      <c r="BD2599" s="43"/>
      <c r="BE2599" s="43"/>
      <c r="BF2599" s="43"/>
      <c r="BG2599" s="43"/>
      <c r="BH2599" s="43"/>
      <c r="BI2599" s="43"/>
      <c r="BJ2599" s="43"/>
      <c r="BK2599" s="43"/>
      <c r="BL2599" s="43"/>
      <c r="BM2599" s="43"/>
      <c r="BN2599" s="43"/>
      <c r="BO2599" s="43"/>
      <c r="BP2599" s="43"/>
      <c r="BQ2599" s="43"/>
      <c r="BR2599" s="43"/>
      <c r="BS2599" s="43"/>
      <c r="BT2599" s="43"/>
      <c r="BU2599" s="43"/>
      <c r="BV2599" s="43"/>
      <c r="BW2599" s="43"/>
      <c r="BX2599" s="43"/>
      <c r="BY2599" s="43"/>
      <c r="BZ2599" s="43"/>
      <c r="CA2599" s="43"/>
      <c r="CB2599" s="43"/>
      <c r="CC2599" s="43"/>
      <c r="CD2599" s="43"/>
      <c r="CE2599" s="43"/>
      <c r="CF2599" s="43"/>
      <c r="CG2599" s="43"/>
    </row>
    <row r="2600" spans="10:85" x14ac:dyDescent="0.2"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43"/>
      <c r="AI2600" s="43"/>
      <c r="AJ2600" s="43"/>
      <c r="AK2600" s="43"/>
      <c r="AL2600" s="43"/>
      <c r="AM2600" s="43"/>
      <c r="AN2600" s="43"/>
      <c r="AO2600" s="43"/>
      <c r="AP2600" s="43"/>
      <c r="AQ2600" s="43"/>
      <c r="AR2600" s="43"/>
      <c r="AS2600" s="43"/>
      <c r="AT2600" s="43"/>
      <c r="AU2600" s="43"/>
      <c r="AV2600" s="43"/>
      <c r="AW2600" s="43"/>
      <c r="AX2600" s="43"/>
      <c r="AY2600" s="43"/>
      <c r="AZ2600" s="43"/>
      <c r="BA2600" s="43"/>
      <c r="BB2600" s="43"/>
      <c r="BC2600" s="43"/>
      <c r="BD2600" s="43"/>
      <c r="BE2600" s="43"/>
      <c r="BF2600" s="43"/>
      <c r="BG2600" s="43"/>
      <c r="BH2600" s="43"/>
      <c r="BI2600" s="43"/>
      <c r="BJ2600" s="43"/>
      <c r="BK2600" s="43"/>
      <c r="BL2600" s="43"/>
      <c r="BM2600" s="43"/>
      <c r="BN2600" s="43"/>
      <c r="BO2600" s="43"/>
      <c r="BP2600" s="43"/>
      <c r="BQ2600" s="43"/>
      <c r="BR2600" s="43"/>
      <c r="BS2600" s="43"/>
      <c r="BT2600" s="43"/>
      <c r="BU2600" s="43"/>
      <c r="BV2600" s="43"/>
      <c r="BW2600" s="43"/>
      <c r="BX2600" s="43"/>
      <c r="BY2600" s="43"/>
      <c r="BZ2600" s="43"/>
      <c r="CA2600" s="43"/>
      <c r="CB2600" s="43"/>
      <c r="CC2600" s="43"/>
      <c r="CD2600" s="43"/>
      <c r="CE2600" s="43"/>
      <c r="CF2600" s="43"/>
      <c r="CG2600" s="43"/>
    </row>
    <row r="2601" spans="10:85" x14ac:dyDescent="0.2"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43"/>
      <c r="AI2601" s="43"/>
      <c r="AJ2601" s="43"/>
      <c r="AK2601" s="43"/>
      <c r="AL2601" s="43"/>
      <c r="AM2601" s="43"/>
      <c r="AN2601" s="43"/>
      <c r="AO2601" s="43"/>
      <c r="AP2601" s="43"/>
      <c r="AQ2601" s="43"/>
      <c r="AR2601" s="43"/>
      <c r="AS2601" s="43"/>
      <c r="AT2601" s="43"/>
      <c r="AU2601" s="43"/>
      <c r="AV2601" s="43"/>
      <c r="AW2601" s="43"/>
      <c r="AX2601" s="43"/>
      <c r="AY2601" s="43"/>
      <c r="AZ2601" s="43"/>
      <c r="BA2601" s="43"/>
      <c r="BB2601" s="43"/>
      <c r="BC2601" s="43"/>
      <c r="BD2601" s="43"/>
      <c r="BE2601" s="43"/>
      <c r="BF2601" s="43"/>
      <c r="BG2601" s="43"/>
      <c r="BH2601" s="43"/>
      <c r="BI2601" s="43"/>
      <c r="BJ2601" s="43"/>
      <c r="BK2601" s="43"/>
      <c r="BL2601" s="43"/>
      <c r="BM2601" s="43"/>
      <c r="BN2601" s="43"/>
      <c r="BO2601" s="43"/>
      <c r="BP2601" s="43"/>
      <c r="BQ2601" s="43"/>
      <c r="BR2601" s="43"/>
      <c r="BS2601" s="43"/>
      <c r="BT2601" s="43"/>
      <c r="BU2601" s="43"/>
      <c r="BV2601" s="43"/>
      <c r="BW2601" s="43"/>
      <c r="BX2601" s="43"/>
      <c r="BY2601" s="43"/>
      <c r="BZ2601" s="43"/>
      <c r="CA2601" s="43"/>
      <c r="CB2601" s="43"/>
      <c r="CC2601" s="43"/>
      <c r="CD2601" s="43"/>
      <c r="CE2601" s="43"/>
      <c r="CF2601" s="43"/>
      <c r="CG2601" s="43"/>
    </row>
    <row r="2602" spans="10:85" x14ac:dyDescent="0.2"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43"/>
      <c r="AI2602" s="43"/>
      <c r="AJ2602" s="43"/>
      <c r="AK2602" s="43"/>
      <c r="AL2602" s="43"/>
      <c r="AM2602" s="43"/>
      <c r="AN2602" s="43"/>
      <c r="AO2602" s="43"/>
      <c r="AP2602" s="43"/>
      <c r="AQ2602" s="43"/>
      <c r="AR2602" s="43"/>
      <c r="AS2602" s="43"/>
      <c r="AT2602" s="43"/>
      <c r="AU2602" s="43"/>
      <c r="AV2602" s="43"/>
      <c r="AW2602" s="43"/>
      <c r="AX2602" s="43"/>
      <c r="AY2602" s="43"/>
      <c r="AZ2602" s="43"/>
      <c r="BA2602" s="43"/>
      <c r="BB2602" s="43"/>
      <c r="BC2602" s="43"/>
      <c r="BD2602" s="43"/>
      <c r="BE2602" s="43"/>
      <c r="BF2602" s="43"/>
      <c r="BG2602" s="43"/>
      <c r="BH2602" s="43"/>
      <c r="BI2602" s="43"/>
      <c r="BJ2602" s="43"/>
      <c r="BK2602" s="43"/>
      <c r="BL2602" s="43"/>
      <c r="BM2602" s="43"/>
      <c r="BN2602" s="43"/>
      <c r="BO2602" s="43"/>
      <c r="BP2602" s="43"/>
      <c r="BQ2602" s="43"/>
      <c r="BR2602" s="43"/>
      <c r="BS2602" s="43"/>
      <c r="BT2602" s="43"/>
      <c r="BU2602" s="43"/>
      <c r="BV2602" s="43"/>
      <c r="BW2602" s="43"/>
      <c r="BX2602" s="43"/>
      <c r="BY2602" s="43"/>
      <c r="BZ2602" s="43"/>
      <c r="CA2602" s="43"/>
      <c r="CB2602" s="43"/>
      <c r="CC2602" s="43"/>
      <c r="CD2602" s="43"/>
      <c r="CE2602" s="43"/>
      <c r="CF2602" s="43"/>
      <c r="CG2602" s="43"/>
    </row>
    <row r="2603" spans="10:85" x14ac:dyDescent="0.2"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43"/>
      <c r="AI2603" s="43"/>
      <c r="AJ2603" s="43"/>
      <c r="AK2603" s="43"/>
      <c r="AL2603" s="43"/>
      <c r="AM2603" s="43"/>
      <c r="AN2603" s="43"/>
      <c r="AO2603" s="43"/>
      <c r="AP2603" s="43"/>
      <c r="AQ2603" s="43"/>
      <c r="AR2603" s="43"/>
      <c r="AS2603" s="43"/>
      <c r="AT2603" s="43"/>
      <c r="AU2603" s="43"/>
      <c r="AV2603" s="43"/>
      <c r="AW2603" s="43"/>
      <c r="AX2603" s="43"/>
      <c r="AY2603" s="43"/>
      <c r="AZ2603" s="43"/>
      <c r="BA2603" s="43"/>
      <c r="BB2603" s="43"/>
      <c r="BC2603" s="43"/>
      <c r="BD2603" s="43"/>
      <c r="BE2603" s="43"/>
      <c r="BF2603" s="43"/>
      <c r="BG2603" s="43"/>
      <c r="BH2603" s="43"/>
      <c r="BI2603" s="43"/>
      <c r="BJ2603" s="43"/>
      <c r="BK2603" s="43"/>
      <c r="BL2603" s="43"/>
      <c r="BM2603" s="43"/>
      <c r="BN2603" s="43"/>
      <c r="BO2603" s="43"/>
      <c r="BP2603" s="43"/>
      <c r="BQ2603" s="43"/>
      <c r="BR2603" s="43"/>
      <c r="BS2603" s="43"/>
      <c r="BT2603" s="43"/>
      <c r="BU2603" s="43"/>
      <c r="BV2603" s="43"/>
      <c r="BW2603" s="43"/>
      <c r="BX2603" s="43"/>
      <c r="BY2603" s="43"/>
      <c r="BZ2603" s="43"/>
      <c r="CA2603" s="43"/>
      <c r="CB2603" s="43"/>
      <c r="CC2603" s="43"/>
      <c r="CD2603" s="43"/>
      <c r="CE2603" s="43"/>
      <c r="CF2603" s="43"/>
      <c r="CG2603" s="43"/>
    </row>
    <row r="2604" spans="10:85" x14ac:dyDescent="0.2"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43"/>
      <c r="AI2604" s="43"/>
      <c r="AJ2604" s="43"/>
      <c r="AK2604" s="43"/>
      <c r="AL2604" s="43"/>
      <c r="AM2604" s="43"/>
      <c r="AN2604" s="43"/>
      <c r="AO2604" s="43"/>
      <c r="AP2604" s="43"/>
      <c r="AQ2604" s="43"/>
      <c r="AR2604" s="43"/>
      <c r="AS2604" s="43"/>
      <c r="AT2604" s="43"/>
      <c r="AU2604" s="43"/>
      <c r="AV2604" s="43"/>
      <c r="AW2604" s="43"/>
      <c r="AX2604" s="43"/>
      <c r="AY2604" s="43"/>
      <c r="AZ2604" s="43"/>
      <c r="BA2604" s="43"/>
      <c r="BB2604" s="43"/>
      <c r="BC2604" s="43"/>
      <c r="BD2604" s="43"/>
      <c r="BE2604" s="43"/>
      <c r="BF2604" s="43"/>
      <c r="BG2604" s="43"/>
      <c r="BH2604" s="43"/>
      <c r="BI2604" s="43"/>
      <c r="BJ2604" s="43"/>
      <c r="BK2604" s="43"/>
      <c r="BL2604" s="43"/>
      <c r="BM2604" s="43"/>
      <c r="BN2604" s="43"/>
      <c r="BO2604" s="43"/>
      <c r="BP2604" s="43"/>
      <c r="BQ2604" s="43"/>
      <c r="BR2604" s="43"/>
      <c r="BS2604" s="43"/>
      <c r="BT2604" s="43"/>
      <c r="BU2604" s="43"/>
      <c r="BV2604" s="43"/>
      <c r="BW2604" s="43"/>
      <c r="BX2604" s="43"/>
      <c r="BY2604" s="43"/>
      <c r="BZ2604" s="43"/>
      <c r="CA2604" s="43"/>
      <c r="CB2604" s="43"/>
      <c r="CC2604" s="43"/>
      <c r="CD2604" s="43"/>
      <c r="CE2604" s="43"/>
      <c r="CF2604" s="43"/>
      <c r="CG2604" s="43"/>
    </row>
    <row r="2605" spans="10:85" x14ac:dyDescent="0.2"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43"/>
      <c r="AI2605" s="43"/>
      <c r="AJ2605" s="43"/>
      <c r="AK2605" s="43"/>
      <c r="AL2605" s="43"/>
      <c r="AM2605" s="43"/>
      <c r="AN2605" s="43"/>
      <c r="AO2605" s="43"/>
      <c r="AP2605" s="43"/>
      <c r="AQ2605" s="43"/>
      <c r="AR2605" s="43"/>
      <c r="AS2605" s="43"/>
      <c r="AT2605" s="43"/>
      <c r="AU2605" s="43"/>
      <c r="AV2605" s="43"/>
      <c r="AW2605" s="43"/>
      <c r="AX2605" s="43"/>
      <c r="AY2605" s="43"/>
      <c r="AZ2605" s="43"/>
      <c r="BA2605" s="43"/>
      <c r="BB2605" s="43"/>
      <c r="BC2605" s="43"/>
      <c r="BD2605" s="43"/>
      <c r="BE2605" s="43"/>
      <c r="BF2605" s="43"/>
      <c r="BG2605" s="43"/>
      <c r="BH2605" s="43"/>
      <c r="BI2605" s="43"/>
      <c r="BJ2605" s="43"/>
      <c r="BK2605" s="43"/>
      <c r="BL2605" s="43"/>
      <c r="BM2605" s="43"/>
      <c r="BN2605" s="43"/>
      <c r="BO2605" s="43"/>
      <c r="BP2605" s="43"/>
      <c r="BQ2605" s="43"/>
      <c r="BR2605" s="43"/>
      <c r="BS2605" s="43"/>
      <c r="BT2605" s="43"/>
      <c r="BU2605" s="43"/>
      <c r="BV2605" s="43"/>
      <c r="BW2605" s="43"/>
      <c r="BX2605" s="43"/>
      <c r="BY2605" s="43"/>
      <c r="BZ2605" s="43"/>
      <c r="CA2605" s="43"/>
      <c r="CB2605" s="43"/>
      <c r="CC2605" s="43"/>
      <c r="CD2605" s="43"/>
      <c r="CE2605" s="43"/>
      <c r="CF2605" s="43"/>
      <c r="CG2605" s="43"/>
    </row>
    <row r="2606" spans="10:85" x14ac:dyDescent="0.2"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43"/>
      <c r="AI2606" s="43"/>
      <c r="AJ2606" s="43"/>
      <c r="AK2606" s="43"/>
      <c r="AL2606" s="43"/>
      <c r="AM2606" s="43"/>
      <c r="AN2606" s="43"/>
      <c r="AO2606" s="43"/>
      <c r="AP2606" s="43"/>
      <c r="AQ2606" s="43"/>
      <c r="AR2606" s="43"/>
      <c r="AS2606" s="43"/>
      <c r="AT2606" s="43"/>
      <c r="AU2606" s="43"/>
      <c r="AV2606" s="43"/>
      <c r="AW2606" s="43"/>
      <c r="AX2606" s="43"/>
      <c r="AY2606" s="43"/>
      <c r="AZ2606" s="43"/>
      <c r="BA2606" s="43"/>
      <c r="BB2606" s="43"/>
      <c r="BC2606" s="43"/>
      <c r="BD2606" s="43"/>
      <c r="BE2606" s="43"/>
      <c r="BF2606" s="43"/>
      <c r="BG2606" s="43"/>
      <c r="BH2606" s="43"/>
      <c r="BI2606" s="43"/>
      <c r="BJ2606" s="43"/>
      <c r="BK2606" s="43"/>
      <c r="BL2606" s="43"/>
      <c r="BM2606" s="43"/>
      <c r="BN2606" s="43"/>
      <c r="BO2606" s="43"/>
      <c r="BP2606" s="43"/>
      <c r="BQ2606" s="43"/>
      <c r="BR2606" s="43"/>
      <c r="BS2606" s="43"/>
      <c r="BT2606" s="43"/>
      <c r="BU2606" s="43"/>
      <c r="BV2606" s="43"/>
      <c r="BW2606" s="43"/>
      <c r="BX2606" s="43"/>
      <c r="BY2606" s="43"/>
      <c r="BZ2606" s="43"/>
      <c r="CA2606" s="43"/>
      <c r="CB2606" s="43"/>
      <c r="CC2606" s="43"/>
      <c r="CD2606" s="43"/>
      <c r="CE2606" s="43"/>
      <c r="CF2606" s="43"/>
      <c r="CG2606" s="43"/>
    </row>
    <row r="2607" spans="10:85" x14ac:dyDescent="0.2"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43"/>
      <c r="AI2607" s="43"/>
      <c r="AJ2607" s="43"/>
      <c r="AK2607" s="43"/>
      <c r="AL2607" s="43"/>
      <c r="AM2607" s="43"/>
      <c r="AN2607" s="43"/>
      <c r="AO2607" s="43"/>
      <c r="AP2607" s="43"/>
      <c r="AQ2607" s="43"/>
      <c r="AR2607" s="43"/>
      <c r="AS2607" s="43"/>
      <c r="AT2607" s="43"/>
      <c r="AU2607" s="43"/>
      <c r="AV2607" s="43"/>
      <c r="AW2607" s="43"/>
      <c r="AX2607" s="43"/>
      <c r="AY2607" s="43"/>
      <c r="AZ2607" s="43"/>
      <c r="BA2607" s="43"/>
      <c r="BB2607" s="43"/>
      <c r="BC2607" s="43"/>
      <c r="BD2607" s="43"/>
      <c r="BE2607" s="43"/>
      <c r="BF2607" s="43"/>
      <c r="BG2607" s="43"/>
      <c r="BH2607" s="43"/>
      <c r="BI2607" s="43"/>
      <c r="BJ2607" s="43"/>
      <c r="BK2607" s="43"/>
      <c r="BL2607" s="43"/>
      <c r="BM2607" s="43"/>
      <c r="BN2607" s="43"/>
      <c r="BO2607" s="43"/>
      <c r="BP2607" s="43"/>
      <c r="BQ2607" s="43"/>
      <c r="BR2607" s="43"/>
      <c r="BS2607" s="43"/>
      <c r="BT2607" s="43"/>
      <c r="BU2607" s="43"/>
      <c r="BV2607" s="43"/>
      <c r="BW2607" s="43"/>
      <c r="BX2607" s="43"/>
      <c r="BY2607" s="43"/>
      <c r="BZ2607" s="43"/>
      <c r="CA2607" s="43"/>
      <c r="CB2607" s="43"/>
      <c r="CC2607" s="43"/>
      <c r="CD2607" s="43"/>
      <c r="CE2607" s="43"/>
      <c r="CF2607" s="43"/>
      <c r="CG2607" s="43"/>
    </row>
    <row r="2608" spans="10:85" x14ac:dyDescent="0.2"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43"/>
      <c r="AI2608" s="43"/>
      <c r="AJ2608" s="43"/>
      <c r="AK2608" s="43"/>
      <c r="AL2608" s="43"/>
      <c r="AM2608" s="43"/>
      <c r="AN2608" s="43"/>
      <c r="AO2608" s="43"/>
      <c r="AP2608" s="43"/>
      <c r="AQ2608" s="43"/>
      <c r="AR2608" s="43"/>
      <c r="AS2608" s="43"/>
      <c r="AT2608" s="43"/>
      <c r="AU2608" s="43"/>
      <c r="AV2608" s="43"/>
      <c r="AW2608" s="43"/>
      <c r="AX2608" s="43"/>
      <c r="AY2608" s="43"/>
      <c r="AZ2608" s="43"/>
      <c r="BA2608" s="43"/>
      <c r="BB2608" s="43"/>
      <c r="BC2608" s="43"/>
      <c r="BD2608" s="43"/>
      <c r="BE2608" s="43"/>
      <c r="BF2608" s="43"/>
      <c r="BG2608" s="43"/>
      <c r="BH2608" s="43"/>
      <c r="BI2608" s="43"/>
      <c r="BJ2608" s="43"/>
      <c r="BK2608" s="43"/>
      <c r="BL2608" s="43"/>
      <c r="BM2608" s="43"/>
      <c r="BN2608" s="43"/>
      <c r="BO2608" s="43"/>
      <c r="BP2608" s="43"/>
      <c r="BQ2608" s="43"/>
      <c r="BR2608" s="43"/>
      <c r="BS2608" s="43"/>
      <c r="BT2608" s="43"/>
      <c r="BU2608" s="43"/>
      <c r="BV2608" s="43"/>
      <c r="BW2608" s="43"/>
      <c r="BX2608" s="43"/>
      <c r="BY2608" s="43"/>
      <c r="BZ2608" s="43"/>
      <c r="CA2608" s="43"/>
      <c r="CB2608" s="43"/>
      <c r="CC2608" s="43"/>
      <c r="CD2608" s="43"/>
      <c r="CE2608" s="43"/>
      <c r="CF2608" s="43"/>
      <c r="CG2608" s="43"/>
    </row>
    <row r="2609" spans="10:85" x14ac:dyDescent="0.2"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43"/>
      <c r="AI2609" s="43"/>
      <c r="AJ2609" s="43"/>
      <c r="AK2609" s="43"/>
      <c r="AL2609" s="43"/>
      <c r="AM2609" s="43"/>
      <c r="AN2609" s="43"/>
      <c r="AO2609" s="43"/>
      <c r="AP2609" s="43"/>
      <c r="AQ2609" s="43"/>
      <c r="AR2609" s="43"/>
      <c r="AS2609" s="43"/>
      <c r="AT2609" s="43"/>
      <c r="AU2609" s="43"/>
      <c r="AV2609" s="43"/>
      <c r="AW2609" s="43"/>
      <c r="AX2609" s="43"/>
      <c r="AY2609" s="43"/>
      <c r="AZ2609" s="43"/>
      <c r="BA2609" s="43"/>
      <c r="BB2609" s="43"/>
      <c r="BC2609" s="43"/>
      <c r="BD2609" s="43"/>
      <c r="BE2609" s="43"/>
      <c r="BF2609" s="43"/>
      <c r="BG2609" s="43"/>
      <c r="BH2609" s="43"/>
      <c r="BI2609" s="43"/>
      <c r="BJ2609" s="43"/>
      <c r="BK2609" s="43"/>
      <c r="BL2609" s="43"/>
      <c r="BM2609" s="43"/>
      <c r="BN2609" s="43"/>
      <c r="BO2609" s="43"/>
      <c r="BP2609" s="43"/>
      <c r="BQ2609" s="43"/>
      <c r="BR2609" s="43"/>
      <c r="BS2609" s="43"/>
      <c r="BT2609" s="43"/>
      <c r="BU2609" s="43"/>
      <c r="BV2609" s="43"/>
      <c r="BW2609" s="43"/>
      <c r="BX2609" s="43"/>
      <c r="BY2609" s="43"/>
      <c r="BZ2609" s="43"/>
      <c r="CA2609" s="43"/>
      <c r="CB2609" s="43"/>
      <c r="CC2609" s="43"/>
      <c r="CD2609" s="43"/>
      <c r="CE2609" s="43"/>
      <c r="CF2609" s="43"/>
      <c r="CG2609" s="43"/>
    </row>
    <row r="2610" spans="10:85" x14ac:dyDescent="0.2"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43"/>
      <c r="AI2610" s="43"/>
      <c r="AJ2610" s="43"/>
      <c r="AK2610" s="43"/>
      <c r="AL2610" s="43"/>
      <c r="AM2610" s="43"/>
      <c r="AN2610" s="43"/>
      <c r="AO2610" s="43"/>
      <c r="AP2610" s="43"/>
      <c r="AQ2610" s="43"/>
      <c r="AR2610" s="43"/>
      <c r="AS2610" s="43"/>
      <c r="AT2610" s="43"/>
      <c r="AU2610" s="43"/>
      <c r="AV2610" s="43"/>
      <c r="AW2610" s="43"/>
      <c r="AX2610" s="43"/>
      <c r="AY2610" s="43"/>
      <c r="AZ2610" s="43"/>
      <c r="BA2610" s="43"/>
      <c r="BB2610" s="43"/>
      <c r="BC2610" s="43"/>
      <c r="BD2610" s="43"/>
      <c r="BE2610" s="43"/>
      <c r="BF2610" s="43"/>
      <c r="BG2610" s="43"/>
      <c r="BH2610" s="43"/>
      <c r="BI2610" s="43"/>
      <c r="BJ2610" s="43"/>
      <c r="BK2610" s="43"/>
      <c r="BL2610" s="43"/>
      <c r="BM2610" s="43"/>
      <c r="BN2610" s="43"/>
      <c r="BO2610" s="43"/>
      <c r="BP2610" s="43"/>
      <c r="BQ2610" s="43"/>
      <c r="BR2610" s="43"/>
      <c r="BS2610" s="43"/>
      <c r="BT2610" s="43"/>
      <c r="BU2610" s="43"/>
      <c r="BV2610" s="43"/>
      <c r="BW2610" s="43"/>
      <c r="BX2610" s="43"/>
      <c r="BY2610" s="43"/>
      <c r="BZ2610" s="43"/>
      <c r="CA2610" s="43"/>
      <c r="CB2610" s="43"/>
      <c r="CC2610" s="43"/>
      <c r="CD2610" s="43"/>
      <c r="CE2610" s="43"/>
      <c r="CF2610" s="43"/>
      <c r="CG2610" s="43"/>
    </row>
    <row r="2611" spans="10:85" x14ac:dyDescent="0.2"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43"/>
      <c r="AI2611" s="43"/>
      <c r="AJ2611" s="43"/>
      <c r="AK2611" s="43"/>
      <c r="AL2611" s="43"/>
      <c r="AM2611" s="43"/>
      <c r="AN2611" s="43"/>
      <c r="AO2611" s="43"/>
      <c r="AP2611" s="43"/>
      <c r="AQ2611" s="43"/>
      <c r="AR2611" s="43"/>
      <c r="AS2611" s="43"/>
      <c r="AT2611" s="43"/>
      <c r="AU2611" s="43"/>
      <c r="AV2611" s="43"/>
      <c r="AW2611" s="43"/>
      <c r="AX2611" s="43"/>
      <c r="AY2611" s="43"/>
      <c r="AZ2611" s="43"/>
      <c r="BA2611" s="43"/>
      <c r="BB2611" s="43"/>
      <c r="BC2611" s="43"/>
      <c r="BD2611" s="43"/>
      <c r="BE2611" s="43"/>
      <c r="BF2611" s="43"/>
      <c r="BG2611" s="43"/>
      <c r="BH2611" s="43"/>
      <c r="BI2611" s="43"/>
      <c r="BJ2611" s="43"/>
      <c r="BK2611" s="43"/>
      <c r="BL2611" s="43"/>
      <c r="BM2611" s="43"/>
      <c r="BN2611" s="43"/>
      <c r="BO2611" s="43"/>
      <c r="BP2611" s="43"/>
      <c r="BQ2611" s="43"/>
      <c r="BR2611" s="43"/>
      <c r="BS2611" s="43"/>
      <c r="BT2611" s="43"/>
      <c r="BU2611" s="43"/>
      <c r="BV2611" s="43"/>
      <c r="BW2611" s="43"/>
      <c r="BX2611" s="43"/>
      <c r="BY2611" s="43"/>
      <c r="BZ2611" s="43"/>
      <c r="CA2611" s="43"/>
      <c r="CB2611" s="43"/>
      <c r="CC2611" s="43"/>
      <c r="CD2611" s="43"/>
      <c r="CE2611" s="43"/>
      <c r="CF2611" s="43"/>
      <c r="CG2611" s="43"/>
    </row>
    <row r="2612" spans="10:85" x14ac:dyDescent="0.2"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43"/>
      <c r="AI2612" s="43"/>
      <c r="AJ2612" s="43"/>
      <c r="AK2612" s="43"/>
      <c r="AL2612" s="43"/>
      <c r="AM2612" s="43"/>
      <c r="AN2612" s="43"/>
      <c r="AO2612" s="43"/>
      <c r="AP2612" s="43"/>
      <c r="AQ2612" s="43"/>
      <c r="AR2612" s="43"/>
      <c r="AS2612" s="43"/>
      <c r="AT2612" s="43"/>
      <c r="AU2612" s="43"/>
      <c r="AV2612" s="43"/>
      <c r="AW2612" s="43"/>
      <c r="AX2612" s="43"/>
      <c r="AY2612" s="43"/>
      <c r="AZ2612" s="43"/>
      <c r="BA2612" s="43"/>
      <c r="BB2612" s="43"/>
      <c r="BC2612" s="43"/>
      <c r="BD2612" s="43"/>
      <c r="BE2612" s="43"/>
      <c r="BF2612" s="43"/>
      <c r="BG2612" s="43"/>
      <c r="BH2612" s="43"/>
      <c r="BI2612" s="43"/>
      <c r="BJ2612" s="43"/>
      <c r="BK2612" s="43"/>
      <c r="BL2612" s="43"/>
      <c r="BM2612" s="43"/>
      <c r="BN2612" s="43"/>
      <c r="BO2612" s="43"/>
      <c r="BP2612" s="43"/>
      <c r="BQ2612" s="43"/>
      <c r="BR2612" s="43"/>
      <c r="BS2612" s="43"/>
      <c r="BT2612" s="43"/>
      <c r="BU2612" s="43"/>
      <c r="BV2612" s="43"/>
      <c r="BW2612" s="43"/>
      <c r="BX2612" s="43"/>
      <c r="BY2612" s="43"/>
      <c r="BZ2612" s="43"/>
      <c r="CA2612" s="43"/>
      <c r="CB2612" s="43"/>
      <c r="CC2612" s="43"/>
      <c r="CD2612" s="43"/>
      <c r="CE2612" s="43"/>
      <c r="CF2612" s="43"/>
      <c r="CG2612" s="43"/>
    </row>
    <row r="2613" spans="10:85" x14ac:dyDescent="0.2"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43"/>
      <c r="AI2613" s="43"/>
      <c r="AJ2613" s="43"/>
      <c r="AK2613" s="43"/>
      <c r="AL2613" s="43"/>
      <c r="AM2613" s="43"/>
      <c r="AN2613" s="43"/>
      <c r="AO2613" s="43"/>
      <c r="AP2613" s="43"/>
      <c r="AQ2613" s="43"/>
      <c r="AR2613" s="43"/>
      <c r="AS2613" s="43"/>
      <c r="AT2613" s="43"/>
      <c r="AU2613" s="43"/>
      <c r="AV2613" s="43"/>
      <c r="AW2613" s="43"/>
      <c r="AX2613" s="43"/>
      <c r="AY2613" s="43"/>
      <c r="AZ2613" s="43"/>
      <c r="BA2613" s="43"/>
      <c r="BB2613" s="43"/>
      <c r="BC2613" s="43"/>
      <c r="BD2613" s="43"/>
      <c r="BE2613" s="43"/>
      <c r="BF2613" s="43"/>
      <c r="BG2613" s="43"/>
      <c r="BH2613" s="43"/>
      <c r="BI2613" s="43"/>
      <c r="BJ2613" s="43"/>
      <c r="BK2613" s="43"/>
      <c r="BL2613" s="43"/>
      <c r="BM2613" s="43"/>
      <c r="BN2613" s="43"/>
      <c r="BO2613" s="43"/>
      <c r="BP2613" s="43"/>
      <c r="BQ2613" s="43"/>
      <c r="BR2613" s="43"/>
      <c r="BS2613" s="43"/>
      <c r="BT2613" s="43"/>
      <c r="BU2613" s="43"/>
      <c r="BV2613" s="43"/>
      <c r="BW2613" s="43"/>
      <c r="BX2613" s="43"/>
      <c r="BY2613" s="43"/>
      <c r="BZ2613" s="43"/>
      <c r="CA2613" s="43"/>
      <c r="CB2613" s="43"/>
      <c r="CC2613" s="43"/>
      <c r="CD2613" s="43"/>
      <c r="CE2613" s="43"/>
      <c r="CF2613" s="43"/>
      <c r="CG2613" s="43"/>
    </row>
    <row r="2614" spans="10:85" x14ac:dyDescent="0.2"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43"/>
      <c r="AI2614" s="43"/>
      <c r="AJ2614" s="43"/>
      <c r="AK2614" s="43"/>
      <c r="AL2614" s="43"/>
      <c r="AM2614" s="43"/>
      <c r="AN2614" s="43"/>
      <c r="AO2614" s="43"/>
      <c r="AP2614" s="43"/>
      <c r="AQ2614" s="43"/>
      <c r="AR2614" s="43"/>
      <c r="AS2614" s="43"/>
      <c r="AT2614" s="43"/>
      <c r="AU2614" s="43"/>
      <c r="AV2614" s="43"/>
      <c r="AW2614" s="43"/>
      <c r="AX2614" s="43"/>
      <c r="AY2614" s="43"/>
      <c r="AZ2614" s="43"/>
      <c r="BA2614" s="43"/>
      <c r="BB2614" s="43"/>
      <c r="BC2614" s="43"/>
      <c r="BD2614" s="43"/>
      <c r="BE2614" s="43"/>
      <c r="BF2614" s="43"/>
      <c r="BG2614" s="43"/>
      <c r="BH2614" s="43"/>
      <c r="BI2614" s="43"/>
      <c r="BJ2614" s="43"/>
      <c r="BK2614" s="43"/>
      <c r="BL2614" s="43"/>
      <c r="BM2614" s="43"/>
      <c r="BN2614" s="43"/>
      <c r="BO2614" s="43"/>
      <c r="BP2614" s="43"/>
      <c r="BQ2614" s="43"/>
      <c r="BR2614" s="43"/>
      <c r="BS2614" s="43"/>
      <c r="BT2614" s="43"/>
      <c r="BU2614" s="43"/>
      <c r="BV2614" s="43"/>
      <c r="BW2614" s="43"/>
      <c r="BX2614" s="43"/>
      <c r="BY2614" s="43"/>
      <c r="BZ2614" s="43"/>
      <c r="CA2614" s="43"/>
      <c r="CB2614" s="43"/>
      <c r="CC2614" s="43"/>
      <c r="CD2614" s="43"/>
      <c r="CE2614" s="43"/>
      <c r="CF2614" s="43"/>
      <c r="CG2614" s="43"/>
    </row>
    <row r="2615" spans="10:85" x14ac:dyDescent="0.2"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43"/>
      <c r="AI2615" s="43"/>
      <c r="AJ2615" s="43"/>
      <c r="AK2615" s="43"/>
      <c r="AL2615" s="43"/>
      <c r="AM2615" s="43"/>
      <c r="AN2615" s="43"/>
      <c r="AO2615" s="43"/>
      <c r="AP2615" s="43"/>
      <c r="AQ2615" s="43"/>
      <c r="AR2615" s="43"/>
      <c r="AS2615" s="43"/>
      <c r="AT2615" s="43"/>
      <c r="AU2615" s="43"/>
      <c r="AV2615" s="43"/>
      <c r="AW2615" s="43"/>
      <c r="AX2615" s="43"/>
      <c r="AY2615" s="43"/>
      <c r="AZ2615" s="43"/>
      <c r="BA2615" s="43"/>
      <c r="BB2615" s="43"/>
      <c r="BC2615" s="43"/>
      <c r="BD2615" s="43"/>
      <c r="BE2615" s="43"/>
      <c r="BF2615" s="43"/>
      <c r="BG2615" s="43"/>
      <c r="BH2615" s="43"/>
      <c r="BI2615" s="43"/>
      <c r="BJ2615" s="43"/>
      <c r="BK2615" s="43"/>
      <c r="BL2615" s="43"/>
      <c r="BM2615" s="43"/>
      <c r="BN2615" s="43"/>
      <c r="BO2615" s="43"/>
      <c r="BP2615" s="43"/>
      <c r="BQ2615" s="43"/>
      <c r="BR2615" s="43"/>
      <c r="BS2615" s="43"/>
      <c r="BT2615" s="43"/>
      <c r="BU2615" s="43"/>
      <c r="BV2615" s="43"/>
      <c r="BW2615" s="43"/>
      <c r="BX2615" s="43"/>
      <c r="BY2615" s="43"/>
      <c r="BZ2615" s="43"/>
      <c r="CA2615" s="43"/>
      <c r="CB2615" s="43"/>
      <c r="CC2615" s="43"/>
      <c r="CD2615" s="43"/>
      <c r="CE2615" s="43"/>
      <c r="CF2615" s="43"/>
      <c r="CG2615" s="43"/>
    </row>
    <row r="2616" spans="10:85" x14ac:dyDescent="0.2"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43"/>
      <c r="AI2616" s="43"/>
      <c r="AJ2616" s="43"/>
      <c r="AK2616" s="43"/>
      <c r="AL2616" s="43"/>
      <c r="AM2616" s="43"/>
      <c r="AN2616" s="43"/>
      <c r="AO2616" s="43"/>
      <c r="AP2616" s="43"/>
      <c r="AQ2616" s="43"/>
      <c r="AR2616" s="43"/>
      <c r="AS2616" s="43"/>
      <c r="AT2616" s="43"/>
      <c r="AU2616" s="43"/>
      <c r="AV2616" s="43"/>
      <c r="AW2616" s="43"/>
      <c r="AX2616" s="43"/>
      <c r="AY2616" s="43"/>
      <c r="AZ2616" s="43"/>
      <c r="BA2616" s="43"/>
      <c r="BB2616" s="43"/>
      <c r="BC2616" s="43"/>
      <c r="BD2616" s="43"/>
      <c r="BE2616" s="43"/>
      <c r="BF2616" s="43"/>
      <c r="BG2616" s="43"/>
      <c r="BH2616" s="43"/>
      <c r="BI2616" s="43"/>
      <c r="BJ2616" s="43"/>
      <c r="BK2616" s="43"/>
      <c r="BL2616" s="43"/>
      <c r="BM2616" s="43"/>
      <c r="BN2616" s="43"/>
      <c r="BO2616" s="43"/>
      <c r="BP2616" s="43"/>
      <c r="BQ2616" s="43"/>
      <c r="BR2616" s="43"/>
      <c r="BS2616" s="43"/>
      <c r="BT2616" s="43"/>
      <c r="BU2616" s="43"/>
      <c r="BV2616" s="43"/>
      <c r="BW2616" s="43"/>
      <c r="BX2616" s="43"/>
      <c r="BY2616" s="43"/>
      <c r="BZ2616" s="43"/>
      <c r="CA2616" s="43"/>
      <c r="CB2616" s="43"/>
      <c r="CC2616" s="43"/>
      <c r="CD2616" s="43"/>
      <c r="CE2616" s="43"/>
      <c r="CF2616" s="43"/>
      <c r="CG2616" s="43"/>
    </row>
    <row r="2617" spans="10:85" x14ac:dyDescent="0.2"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43"/>
      <c r="AI2617" s="43"/>
      <c r="AJ2617" s="43"/>
      <c r="AK2617" s="43"/>
      <c r="AL2617" s="43"/>
      <c r="AM2617" s="43"/>
      <c r="AN2617" s="43"/>
      <c r="AO2617" s="43"/>
      <c r="AP2617" s="43"/>
      <c r="AQ2617" s="43"/>
      <c r="AR2617" s="43"/>
      <c r="AS2617" s="43"/>
      <c r="AT2617" s="43"/>
      <c r="AU2617" s="43"/>
      <c r="AV2617" s="43"/>
      <c r="AW2617" s="43"/>
      <c r="AX2617" s="43"/>
      <c r="AY2617" s="43"/>
      <c r="AZ2617" s="43"/>
      <c r="BA2617" s="43"/>
      <c r="BB2617" s="43"/>
      <c r="BC2617" s="43"/>
      <c r="BD2617" s="43"/>
      <c r="BE2617" s="43"/>
      <c r="BF2617" s="43"/>
      <c r="BG2617" s="43"/>
      <c r="BH2617" s="43"/>
      <c r="BI2617" s="43"/>
      <c r="BJ2617" s="43"/>
      <c r="BK2617" s="43"/>
      <c r="BL2617" s="43"/>
      <c r="BM2617" s="43"/>
      <c r="BN2617" s="43"/>
      <c r="BO2617" s="43"/>
      <c r="BP2617" s="43"/>
      <c r="BQ2617" s="43"/>
      <c r="BR2617" s="43"/>
      <c r="BS2617" s="43"/>
      <c r="BT2617" s="43"/>
      <c r="BU2617" s="43"/>
      <c r="BV2617" s="43"/>
      <c r="BW2617" s="43"/>
      <c r="BX2617" s="43"/>
      <c r="BY2617" s="43"/>
      <c r="BZ2617" s="43"/>
      <c r="CA2617" s="43"/>
      <c r="CB2617" s="43"/>
      <c r="CC2617" s="43"/>
      <c r="CD2617" s="43"/>
      <c r="CE2617" s="43"/>
      <c r="CF2617" s="43"/>
      <c r="CG2617" s="43"/>
    </row>
    <row r="2618" spans="10:85" x14ac:dyDescent="0.2"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43"/>
      <c r="AI2618" s="43"/>
      <c r="AJ2618" s="43"/>
      <c r="AK2618" s="43"/>
      <c r="AL2618" s="43"/>
      <c r="AM2618" s="43"/>
      <c r="AN2618" s="43"/>
      <c r="AO2618" s="43"/>
      <c r="AP2618" s="43"/>
      <c r="AQ2618" s="43"/>
      <c r="AR2618" s="43"/>
      <c r="AS2618" s="43"/>
      <c r="AT2618" s="43"/>
      <c r="AU2618" s="43"/>
      <c r="AV2618" s="43"/>
      <c r="AW2618" s="43"/>
      <c r="AX2618" s="43"/>
      <c r="AY2618" s="43"/>
      <c r="AZ2618" s="43"/>
      <c r="BA2618" s="43"/>
      <c r="BB2618" s="43"/>
      <c r="BC2618" s="43"/>
      <c r="BD2618" s="43"/>
      <c r="BE2618" s="43"/>
      <c r="BF2618" s="43"/>
      <c r="BG2618" s="43"/>
      <c r="BH2618" s="43"/>
      <c r="BI2618" s="43"/>
      <c r="BJ2618" s="43"/>
      <c r="BK2618" s="43"/>
      <c r="BL2618" s="43"/>
      <c r="BM2618" s="43"/>
      <c r="BN2618" s="43"/>
      <c r="BO2618" s="43"/>
      <c r="BP2618" s="43"/>
      <c r="BQ2618" s="43"/>
      <c r="BR2618" s="43"/>
      <c r="BS2618" s="43"/>
      <c r="BT2618" s="43"/>
      <c r="BU2618" s="43"/>
      <c r="BV2618" s="43"/>
      <c r="BW2618" s="43"/>
      <c r="BX2618" s="43"/>
      <c r="BY2618" s="43"/>
      <c r="BZ2618" s="43"/>
      <c r="CA2618" s="43"/>
      <c r="CB2618" s="43"/>
      <c r="CC2618" s="43"/>
      <c r="CD2618" s="43"/>
      <c r="CE2618" s="43"/>
      <c r="CF2618" s="43"/>
      <c r="CG2618" s="43"/>
    </row>
    <row r="2619" spans="10:85" x14ac:dyDescent="0.2"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43"/>
      <c r="AI2619" s="43"/>
      <c r="AJ2619" s="43"/>
      <c r="AK2619" s="43"/>
      <c r="AL2619" s="43"/>
      <c r="AM2619" s="43"/>
      <c r="AN2619" s="43"/>
      <c r="AO2619" s="43"/>
      <c r="AP2619" s="43"/>
      <c r="AQ2619" s="43"/>
      <c r="AR2619" s="43"/>
      <c r="AS2619" s="43"/>
      <c r="AT2619" s="43"/>
      <c r="AU2619" s="43"/>
      <c r="AV2619" s="43"/>
      <c r="AW2619" s="43"/>
      <c r="AX2619" s="43"/>
      <c r="AY2619" s="43"/>
      <c r="AZ2619" s="43"/>
      <c r="BA2619" s="43"/>
      <c r="BB2619" s="43"/>
      <c r="BC2619" s="43"/>
      <c r="BD2619" s="43"/>
      <c r="BE2619" s="43"/>
      <c r="BF2619" s="43"/>
      <c r="BG2619" s="43"/>
      <c r="BH2619" s="43"/>
      <c r="BI2619" s="43"/>
      <c r="BJ2619" s="43"/>
      <c r="BK2619" s="43"/>
      <c r="BL2619" s="43"/>
      <c r="BM2619" s="43"/>
      <c r="BN2619" s="43"/>
      <c r="BO2619" s="43"/>
      <c r="BP2619" s="43"/>
      <c r="BQ2619" s="43"/>
      <c r="BR2619" s="43"/>
      <c r="BS2619" s="43"/>
      <c r="BT2619" s="43"/>
      <c r="BU2619" s="43"/>
      <c r="BV2619" s="43"/>
      <c r="BW2619" s="43"/>
      <c r="BX2619" s="43"/>
      <c r="BY2619" s="43"/>
      <c r="BZ2619" s="43"/>
      <c r="CA2619" s="43"/>
      <c r="CB2619" s="43"/>
      <c r="CC2619" s="43"/>
      <c r="CD2619" s="43"/>
      <c r="CE2619" s="43"/>
      <c r="CF2619" s="43"/>
      <c r="CG2619" s="43"/>
    </row>
    <row r="2620" spans="10:85" x14ac:dyDescent="0.2"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43"/>
      <c r="AI2620" s="43"/>
      <c r="AJ2620" s="43"/>
      <c r="AK2620" s="43"/>
      <c r="AL2620" s="43"/>
      <c r="AM2620" s="43"/>
      <c r="AN2620" s="43"/>
      <c r="AO2620" s="43"/>
      <c r="AP2620" s="43"/>
      <c r="AQ2620" s="43"/>
      <c r="AR2620" s="43"/>
      <c r="AS2620" s="43"/>
      <c r="AT2620" s="43"/>
      <c r="AU2620" s="43"/>
      <c r="AV2620" s="43"/>
      <c r="AW2620" s="43"/>
      <c r="AX2620" s="43"/>
      <c r="AY2620" s="43"/>
      <c r="AZ2620" s="43"/>
      <c r="BA2620" s="43"/>
      <c r="BB2620" s="43"/>
      <c r="BC2620" s="43"/>
      <c r="BD2620" s="43"/>
      <c r="BE2620" s="43"/>
      <c r="BF2620" s="43"/>
      <c r="BG2620" s="43"/>
      <c r="BH2620" s="43"/>
      <c r="BI2620" s="43"/>
      <c r="BJ2620" s="43"/>
      <c r="BK2620" s="43"/>
      <c r="BL2620" s="43"/>
      <c r="BM2620" s="43"/>
      <c r="BN2620" s="43"/>
      <c r="BO2620" s="43"/>
      <c r="BP2620" s="43"/>
      <c r="BQ2620" s="43"/>
      <c r="BR2620" s="43"/>
      <c r="BS2620" s="43"/>
      <c r="BT2620" s="43"/>
      <c r="BU2620" s="43"/>
      <c r="BV2620" s="43"/>
      <c r="BW2620" s="43"/>
      <c r="BX2620" s="43"/>
      <c r="BY2620" s="43"/>
      <c r="BZ2620" s="43"/>
      <c r="CA2620" s="43"/>
      <c r="CB2620" s="43"/>
      <c r="CC2620" s="43"/>
      <c r="CD2620" s="43"/>
      <c r="CE2620" s="43"/>
      <c r="CF2620" s="43"/>
      <c r="CG2620" s="43"/>
    </row>
    <row r="2621" spans="10:85" x14ac:dyDescent="0.2"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43"/>
      <c r="AI2621" s="43"/>
      <c r="AJ2621" s="43"/>
      <c r="AK2621" s="43"/>
      <c r="AL2621" s="43"/>
      <c r="AM2621" s="43"/>
      <c r="AN2621" s="43"/>
      <c r="AO2621" s="43"/>
      <c r="AP2621" s="43"/>
      <c r="AQ2621" s="43"/>
      <c r="AR2621" s="43"/>
      <c r="AS2621" s="43"/>
      <c r="AT2621" s="43"/>
      <c r="AU2621" s="43"/>
      <c r="AV2621" s="43"/>
      <c r="AW2621" s="43"/>
      <c r="AX2621" s="43"/>
      <c r="AY2621" s="43"/>
      <c r="AZ2621" s="43"/>
      <c r="BA2621" s="43"/>
      <c r="BB2621" s="43"/>
      <c r="BC2621" s="43"/>
      <c r="BD2621" s="43"/>
      <c r="BE2621" s="43"/>
      <c r="BF2621" s="43"/>
      <c r="BG2621" s="43"/>
      <c r="BH2621" s="43"/>
      <c r="BI2621" s="43"/>
      <c r="BJ2621" s="43"/>
      <c r="BK2621" s="43"/>
      <c r="BL2621" s="43"/>
      <c r="BM2621" s="43"/>
      <c r="BN2621" s="43"/>
      <c r="BO2621" s="43"/>
      <c r="BP2621" s="43"/>
      <c r="BQ2621" s="43"/>
      <c r="BR2621" s="43"/>
      <c r="BS2621" s="43"/>
      <c r="BT2621" s="43"/>
      <c r="BU2621" s="43"/>
      <c r="BV2621" s="43"/>
      <c r="BW2621" s="43"/>
      <c r="BX2621" s="43"/>
      <c r="BY2621" s="43"/>
      <c r="BZ2621" s="43"/>
      <c r="CA2621" s="43"/>
      <c r="CB2621" s="43"/>
      <c r="CC2621" s="43"/>
      <c r="CD2621" s="43"/>
      <c r="CE2621" s="43"/>
      <c r="CF2621" s="43"/>
      <c r="CG2621" s="43"/>
    </row>
    <row r="2622" spans="10:85" x14ac:dyDescent="0.2"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43"/>
      <c r="AI2622" s="43"/>
      <c r="AJ2622" s="43"/>
      <c r="AK2622" s="43"/>
      <c r="AL2622" s="43"/>
      <c r="AM2622" s="43"/>
      <c r="AN2622" s="43"/>
      <c r="AO2622" s="43"/>
      <c r="AP2622" s="43"/>
      <c r="AQ2622" s="43"/>
      <c r="AR2622" s="43"/>
      <c r="AS2622" s="43"/>
      <c r="AT2622" s="43"/>
      <c r="AU2622" s="43"/>
      <c r="AV2622" s="43"/>
      <c r="AW2622" s="43"/>
      <c r="AX2622" s="43"/>
      <c r="AY2622" s="43"/>
      <c r="AZ2622" s="43"/>
      <c r="BA2622" s="43"/>
      <c r="BB2622" s="43"/>
      <c r="BC2622" s="43"/>
      <c r="BD2622" s="43"/>
      <c r="BE2622" s="43"/>
      <c r="BF2622" s="43"/>
      <c r="BG2622" s="43"/>
      <c r="BH2622" s="43"/>
      <c r="BI2622" s="43"/>
      <c r="BJ2622" s="43"/>
      <c r="BK2622" s="43"/>
      <c r="BL2622" s="43"/>
      <c r="BM2622" s="43"/>
      <c r="BN2622" s="43"/>
      <c r="BO2622" s="43"/>
      <c r="BP2622" s="43"/>
      <c r="BQ2622" s="43"/>
      <c r="BR2622" s="43"/>
      <c r="BS2622" s="43"/>
      <c r="BT2622" s="43"/>
      <c r="BU2622" s="43"/>
      <c r="BV2622" s="43"/>
      <c r="BW2622" s="43"/>
      <c r="BX2622" s="43"/>
      <c r="BY2622" s="43"/>
      <c r="BZ2622" s="43"/>
      <c r="CA2622" s="43"/>
      <c r="CB2622" s="43"/>
      <c r="CC2622" s="43"/>
      <c r="CD2622" s="43"/>
      <c r="CE2622" s="43"/>
      <c r="CF2622" s="43"/>
      <c r="CG2622" s="43"/>
    </row>
    <row r="2623" spans="10:85" x14ac:dyDescent="0.2"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43"/>
      <c r="AI2623" s="43"/>
      <c r="AJ2623" s="43"/>
      <c r="AK2623" s="43"/>
      <c r="AL2623" s="43"/>
      <c r="AM2623" s="43"/>
      <c r="AN2623" s="43"/>
      <c r="AO2623" s="43"/>
      <c r="AP2623" s="43"/>
      <c r="AQ2623" s="43"/>
      <c r="AR2623" s="43"/>
      <c r="AS2623" s="43"/>
      <c r="AT2623" s="43"/>
      <c r="AU2623" s="43"/>
      <c r="AV2623" s="43"/>
      <c r="AW2623" s="43"/>
      <c r="AX2623" s="43"/>
      <c r="AY2623" s="43"/>
      <c r="AZ2623" s="43"/>
      <c r="BA2623" s="43"/>
      <c r="BB2623" s="43"/>
      <c r="BC2623" s="43"/>
      <c r="BD2623" s="43"/>
      <c r="BE2623" s="43"/>
      <c r="BF2623" s="43"/>
      <c r="BG2623" s="43"/>
      <c r="BH2623" s="43"/>
      <c r="BI2623" s="43"/>
      <c r="BJ2623" s="43"/>
      <c r="BK2623" s="43"/>
      <c r="BL2623" s="43"/>
      <c r="BM2623" s="43"/>
      <c r="BN2623" s="43"/>
      <c r="BO2623" s="43"/>
      <c r="BP2623" s="43"/>
      <c r="BQ2623" s="43"/>
      <c r="BR2623" s="43"/>
      <c r="BS2623" s="43"/>
      <c r="BT2623" s="43"/>
      <c r="BU2623" s="43"/>
      <c r="BV2623" s="43"/>
      <c r="BW2623" s="43"/>
      <c r="BX2623" s="43"/>
      <c r="BY2623" s="43"/>
      <c r="BZ2623" s="43"/>
      <c r="CA2623" s="43"/>
      <c r="CB2623" s="43"/>
      <c r="CC2623" s="43"/>
      <c r="CD2623" s="43"/>
      <c r="CE2623" s="43"/>
      <c r="CF2623" s="43"/>
      <c r="CG2623" s="43"/>
    </row>
    <row r="2624" spans="10:85" x14ac:dyDescent="0.2"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43"/>
      <c r="AI2624" s="43"/>
      <c r="AJ2624" s="43"/>
      <c r="AK2624" s="43"/>
      <c r="AL2624" s="43"/>
      <c r="AM2624" s="43"/>
      <c r="AN2624" s="43"/>
      <c r="AO2624" s="43"/>
      <c r="AP2624" s="43"/>
      <c r="AQ2624" s="43"/>
      <c r="AR2624" s="43"/>
      <c r="AS2624" s="43"/>
      <c r="AT2624" s="43"/>
      <c r="AU2624" s="43"/>
      <c r="AV2624" s="43"/>
      <c r="AW2624" s="43"/>
      <c r="AX2624" s="43"/>
      <c r="AY2624" s="43"/>
      <c r="AZ2624" s="43"/>
      <c r="BA2624" s="43"/>
      <c r="BB2624" s="43"/>
      <c r="BC2624" s="43"/>
      <c r="BD2624" s="43"/>
      <c r="BE2624" s="43"/>
      <c r="BF2624" s="43"/>
      <c r="BG2624" s="43"/>
      <c r="BH2624" s="43"/>
      <c r="BI2624" s="43"/>
      <c r="BJ2624" s="43"/>
      <c r="BK2624" s="43"/>
      <c r="BL2624" s="43"/>
      <c r="BM2624" s="43"/>
      <c r="BN2624" s="43"/>
      <c r="BO2624" s="43"/>
      <c r="BP2624" s="43"/>
      <c r="BQ2624" s="43"/>
      <c r="BR2624" s="43"/>
      <c r="BS2624" s="43"/>
      <c r="BT2624" s="43"/>
      <c r="BU2624" s="43"/>
      <c r="BV2624" s="43"/>
      <c r="BW2624" s="43"/>
      <c r="BX2624" s="43"/>
      <c r="BY2624" s="43"/>
      <c r="BZ2624" s="43"/>
      <c r="CA2624" s="43"/>
      <c r="CB2624" s="43"/>
      <c r="CC2624" s="43"/>
      <c r="CD2624" s="43"/>
      <c r="CE2624" s="43"/>
      <c r="CF2624" s="43"/>
      <c r="CG2624" s="43"/>
    </row>
    <row r="2625" spans="10:85" x14ac:dyDescent="0.2"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43"/>
      <c r="AI2625" s="43"/>
      <c r="AJ2625" s="43"/>
      <c r="AK2625" s="43"/>
      <c r="AL2625" s="43"/>
      <c r="AM2625" s="43"/>
      <c r="AN2625" s="43"/>
      <c r="AO2625" s="43"/>
      <c r="AP2625" s="43"/>
      <c r="AQ2625" s="43"/>
      <c r="AR2625" s="43"/>
      <c r="AS2625" s="43"/>
      <c r="AT2625" s="43"/>
      <c r="AU2625" s="43"/>
      <c r="AV2625" s="43"/>
      <c r="AW2625" s="43"/>
      <c r="AX2625" s="43"/>
      <c r="AY2625" s="43"/>
      <c r="AZ2625" s="43"/>
      <c r="BA2625" s="43"/>
      <c r="BB2625" s="43"/>
      <c r="BC2625" s="43"/>
      <c r="BD2625" s="43"/>
      <c r="BE2625" s="43"/>
      <c r="BF2625" s="43"/>
      <c r="BG2625" s="43"/>
      <c r="BH2625" s="43"/>
      <c r="BI2625" s="43"/>
      <c r="BJ2625" s="43"/>
      <c r="BK2625" s="43"/>
      <c r="BL2625" s="43"/>
      <c r="BM2625" s="43"/>
      <c r="BN2625" s="43"/>
      <c r="BO2625" s="43"/>
      <c r="BP2625" s="43"/>
      <c r="BQ2625" s="43"/>
      <c r="BR2625" s="43"/>
      <c r="BS2625" s="43"/>
      <c r="BT2625" s="43"/>
      <c r="BU2625" s="43"/>
      <c r="BV2625" s="43"/>
      <c r="BW2625" s="43"/>
      <c r="BX2625" s="43"/>
      <c r="BY2625" s="43"/>
      <c r="BZ2625" s="43"/>
      <c r="CA2625" s="43"/>
      <c r="CB2625" s="43"/>
      <c r="CC2625" s="43"/>
      <c r="CD2625" s="43"/>
      <c r="CE2625" s="43"/>
      <c r="CF2625" s="43"/>
      <c r="CG2625" s="43"/>
    </row>
    <row r="2626" spans="10:85" x14ac:dyDescent="0.2"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43"/>
      <c r="AI2626" s="43"/>
      <c r="AJ2626" s="43"/>
      <c r="AK2626" s="43"/>
      <c r="AL2626" s="43"/>
      <c r="AM2626" s="43"/>
      <c r="AN2626" s="43"/>
      <c r="AO2626" s="43"/>
      <c r="AP2626" s="43"/>
      <c r="AQ2626" s="43"/>
      <c r="AR2626" s="43"/>
      <c r="AS2626" s="43"/>
      <c r="AT2626" s="43"/>
      <c r="AU2626" s="43"/>
      <c r="AV2626" s="43"/>
      <c r="AW2626" s="43"/>
      <c r="AX2626" s="43"/>
      <c r="AY2626" s="43"/>
      <c r="AZ2626" s="43"/>
      <c r="BA2626" s="43"/>
      <c r="BB2626" s="43"/>
      <c r="BC2626" s="43"/>
      <c r="BD2626" s="43"/>
      <c r="BE2626" s="43"/>
      <c r="BF2626" s="43"/>
      <c r="BG2626" s="43"/>
      <c r="BH2626" s="43"/>
      <c r="BI2626" s="43"/>
      <c r="BJ2626" s="43"/>
      <c r="BK2626" s="43"/>
      <c r="BL2626" s="43"/>
      <c r="BM2626" s="43"/>
      <c r="BN2626" s="43"/>
      <c r="BO2626" s="43"/>
      <c r="BP2626" s="43"/>
      <c r="BQ2626" s="43"/>
      <c r="BR2626" s="43"/>
      <c r="BS2626" s="43"/>
      <c r="BT2626" s="43"/>
      <c r="BU2626" s="43"/>
      <c r="BV2626" s="43"/>
      <c r="BW2626" s="43"/>
      <c r="BX2626" s="43"/>
      <c r="BY2626" s="43"/>
      <c r="BZ2626" s="43"/>
      <c r="CA2626" s="43"/>
      <c r="CB2626" s="43"/>
      <c r="CC2626" s="43"/>
      <c r="CD2626" s="43"/>
      <c r="CE2626" s="43"/>
      <c r="CF2626" s="43"/>
      <c r="CG2626" s="43"/>
    </row>
    <row r="2627" spans="10:85" x14ac:dyDescent="0.2"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43"/>
      <c r="AI2627" s="43"/>
      <c r="AJ2627" s="43"/>
      <c r="AK2627" s="43"/>
      <c r="AL2627" s="43"/>
      <c r="AM2627" s="43"/>
      <c r="AN2627" s="43"/>
      <c r="AO2627" s="43"/>
      <c r="AP2627" s="43"/>
      <c r="AQ2627" s="43"/>
      <c r="AR2627" s="43"/>
      <c r="AS2627" s="43"/>
      <c r="AT2627" s="43"/>
      <c r="AU2627" s="43"/>
      <c r="AV2627" s="43"/>
      <c r="AW2627" s="43"/>
      <c r="AX2627" s="43"/>
      <c r="AY2627" s="43"/>
      <c r="AZ2627" s="43"/>
      <c r="BA2627" s="43"/>
      <c r="BB2627" s="43"/>
      <c r="BC2627" s="43"/>
      <c r="BD2627" s="43"/>
      <c r="BE2627" s="43"/>
      <c r="BF2627" s="43"/>
      <c r="BG2627" s="43"/>
      <c r="BH2627" s="43"/>
      <c r="BI2627" s="43"/>
      <c r="BJ2627" s="43"/>
      <c r="BK2627" s="43"/>
      <c r="BL2627" s="43"/>
      <c r="BM2627" s="43"/>
      <c r="BN2627" s="43"/>
      <c r="BO2627" s="43"/>
      <c r="BP2627" s="43"/>
      <c r="BQ2627" s="43"/>
      <c r="BR2627" s="43"/>
      <c r="BS2627" s="43"/>
      <c r="BT2627" s="43"/>
      <c r="BU2627" s="43"/>
      <c r="BV2627" s="43"/>
      <c r="BW2627" s="43"/>
      <c r="BX2627" s="43"/>
      <c r="BY2627" s="43"/>
      <c r="BZ2627" s="43"/>
      <c r="CA2627" s="43"/>
      <c r="CB2627" s="43"/>
      <c r="CC2627" s="43"/>
      <c r="CD2627" s="43"/>
      <c r="CE2627" s="43"/>
      <c r="CF2627" s="43"/>
      <c r="CG2627" s="43"/>
    </row>
    <row r="2628" spans="10:85" x14ac:dyDescent="0.2"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43"/>
      <c r="AI2628" s="43"/>
      <c r="AJ2628" s="43"/>
      <c r="AK2628" s="43"/>
      <c r="AL2628" s="43"/>
      <c r="AM2628" s="43"/>
      <c r="AN2628" s="43"/>
      <c r="AO2628" s="43"/>
      <c r="AP2628" s="43"/>
      <c r="AQ2628" s="43"/>
      <c r="AR2628" s="43"/>
      <c r="AS2628" s="43"/>
      <c r="AT2628" s="43"/>
      <c r="AU2628" s="43"/>
      <c r="AV2628" s="43"/>
      <c r="AW2628" s="43"/>
      <c r="AX2628" s="43"/>
      <c r="AY2628" s="43"/>
      <c r="AZ2628" s="43"/>
      <c r="BA2628" s="43"/>
      <c r="BB2628" s="43"/>
      <c r="BC2628" s="43"/>
      <c r="BD2628" s="43"/>
      <c r="BE2628" s="43"/>
      <c r="BF2628" s="43"/>
      <c r="BG2628" s="43"/>
      <c r="BH2628" s="43"/>
      <c r="BI2628" s="43"/>
      <c r="BJ2628" s="43"/>
      <c r="BK2628" s="43"/>
      <c r="BL2628" s="43"/>
      <c r="BM2628" s="43"/>
      <c r="BN2628" s="43"/>
      <c r="BO2628" s="43"/>
      <c r="BP2628" s="43"/>
      <c r="BQ2628" s="43"/>
      <c r="BR2628" s="43"/>
      <c r="BS2628" s="43"/>
      <c r="BT2628" s="43"/>
      <c r="BU2628" s="43"/>
      <c r="BV2628" s="43"/>
      <c r="BW2628" s="43"/>
      <c r="BX2628" s="43"/>
      <c r="BY2628" s="43"/>
      <c r="BZ2628" s="43"/>
      <c r="CA2628" s="43"/>
      <c r="CB2628" s="43"/>
      <c r="CC2628" s="43"/>
      <c r="CD2628" s="43"/>
      <c r="CE2628" s="43"/>
      <c r="CF2628" s="43"/>
      <c r="CG2628" s="43"/>
    </row>
    <row r="2629" spans="10:85" x14ac:dyDescent="0.2"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43"/>
      <c r="AI2629" s="43"/>
      <c r="AJ2629" s="43"/>
      <c r="AK2629" s="43"/>
      <c r="AL2629" s="43"/>
      <c r="AM2629" s="43"/>
      <c r="AN2629" s="43"/>
      <c r="AO2629" s="43"/>
      <c r="AP2629" s="43"/>
      <c r="AQ2629" s="43"/>
      <c r="AR2629" s="43"/>
      <c r="AS2629" s="43"/>
      <c r="AT2629" s="43"/>
      <c r="AU2629" s="43"/>
      <c r="AV2629" s="43"/>
      <c r="AW2629" s="43"/>
      <c r="AX2629" s="43"/>
      <c r="AY2629" s="43"/>
      <c r="AZ2629" s="43"/>
      <c r="BA2629" s="43"/>
      <c r="BB2629" s="43"/>
      <c r="BC2629" s="43"/>
      <c r="BD2629" s="43"/>
      <c r="BE2629" s="43"/>
      <c r="BF2629" s="43"/>
      <c r="BG2629" s="43"/>
      <c r="BH2629" s="43"/>
      <c r="BI2629" s="43"/>
      <c r="BJ2629" s="43"/>
      <c r="BK2629" s="43"/>
      <c r="BL2629" s="43"/>
      <c r="BM2629" s="43"/>
      <c r="BN2629" s="43"/>
      <c r="BO2629" s="43"/>
      <c r="BP2629" s="43"/>
      <c r="BQ2629" s="43"/>
      <c r="BR2629" s="43"/>
      <c r="BS2629" s="43"/>
      <c r="BT2629" s="43"/>
      <c r="BU2629" s="43"/>
      <c r="BV2629" s="43"/>
      <c r="BW2629" s="43"/>
      <c r="BX2629" s="43"/>
      <c r="BY2629" s="43"/>
      <c r="BZ2629" s="43"/>
      <c r="CA2629" s="43"/>
      <c r="CB2629" s="43"/>
      <c r="CC2629" s="43"/>
      <c r="CD2629" s="43"/>
      <c r="CE2629" s="43"/>
      <c r="CF2629" s="43"/>
      <c r="CG2629" s="43"/>
    </row>
    <row r="2630" spans="10:85" x14ac:dyDescent="0.2"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43"/>
      <c r="AI2630" s="43"/>
      <c r="AJ2630" s="43"/>
      <c r="AK2630" s="43"/>
      <c r="AL2630" s="43"/>
      <c r="AM2630" s="43"/>
      <c r="AN2630" s="43"/>
      <c r="AO2630" s="43"/>
      <c r="AP2630" s="43"/>
      <c r="AQ2630" s="43"/>
      <c r="AR2630" s="43"/>
      <c r="AS2630" s="43"/>
      <c r="AT2630" s="43"/>
      <c r="AU2630" s="43"/>
      <c r="AV2630" s="43"/>
      <c r="AW2630" s="43"/>
      <c r="AX2630" s="43"/>
      <c r="AY2630" s="43"/>
      <c r="AZ2630" s="43"/>
      <c r="BA2630" s="43"/>
      <c r="BB2630" s="43"/>
      <c r="BC2630" s="43"/>
      <c r="BD2630" s="43"/>
      <c r="BE2630" s="43"/>
      <c r="BF2630" s="43"/>
      <c r="BG2630" s="43"/>
      <c r="BH2630" s="43"/>
      <c r="BI2630" s="43"/>
      <c r="BJ2630" s="43"/>
      <c r="BK2630" s="43"/>
      <c r="BL2630" s="43"/>
      <c r="BM2630" s="43"/>
      <c r="BN2630" s="43"/>
      <c r="BO2630" s="43"/>
      <c r="BP2630" s="43"/>
      <c r="BQ2630" s="43"/>
      <c r="BR2630" s="43"/>
      <c r="BS2630" s="43"/>
      <c r="BT2630" s="43"/>
      <c r="BU2630" s="43"/>
      <c r="BV2630" s="43"/>
      <c r="BW2630" s="43"/>
      <c r="BX2630" s="43"/>
      <c r="BY2630" s="43"/>
      <c r="BZ2630" s="43"/>
      <c r="CA2630" s="43"/>
      <c r="CB2630" s="43"/>
      <c r="CC2630" s="43"/>
      <c r="CD2630" s="43"/>
      <c r="CE2630" s="43"/>
      <c r="CF2630" s="43"/>
      <c r="CG2630" s="43"/>
    </row>
    <row r="2631" spans="10:85" x14ac:dyDescent="0.2"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43"/>
      <c r="AI2631" s="43"/>
      <c r="AJ2631" s="43"/>
      <c r="AK2631" s="43"/>
      <c r="AL2631" s="43"/>
      <c r="AM2631" s="43"/>
      <c r="AN2631" s="43"/>
      <c r="AO2631" s="43"/>
      <c r="AP2631" s="43"/>
      <c r="AQ2631" s="43"/>
      <c r="AR2631" s="43"/>
      <c r="AS2631" s="43"/>
      <c r="AT2631" s="43"/>
      <c r="AU2631" s="43"/>
      <c r="AV2631" s="43"/>
      <c r="AW2631" s="43"/>
      <c r="AX2631" s="43"/>
      <c r="AY2631" s="43"/>
      <c r="AZ2631" s="43"/>
      <c r="BA2631" s="43"/>
      <c r="BB2631" s="43"/>
      <c r="BC2631" s="43"/>
      <c r="BD2631" s="43"/>
      <c r="BE2631" s="43"/>
      <c r="BF2631" s="43"/>
      <c r="BG2631" s="43"/>
      <c r="BH2631" s="43"/>
      <c r="BI2631" s="43"/>
      <c r="BJ2631" s="43"/>
      <c r="BK2631" s="43"/>
      <c r="BL2631" s="43"/>
      <c r="BM2631" s="43"/>
      <c r="BN2631" s="43"/>
      <c r="BO2631" s="43"/>
      <c r="BP2631" s="43"/>
      <c r="BQ2631" s="43"/>
      <c r="BR2631" s="43"/>
      <c r="BS2631" s="43"/>
      <c r="BT2631" s="43"/>
      <c r="BU2631" s="43"/>
      <c r="BV2631" s="43"/>
      <c r="BW2631" s="43"/>
      <c r="BX2631" s="43"/>
      <c r="BY2631" s="43"/>
      <c r="BZ2631" s="43"/>
      <c r="CA2631" s="43"/>
      <c r="CB2631" s="43"/>
      <c r="CC2631" s="43"/>
      <c r="CD2631" s="43"/>
      <c r="CE2631" s="43"/>
      <c r="CF2631" s="43"/>
      <c r="CG2631" s="43"/>
    </row>
    <row r="2632" spans="10:85" x14ac:dyDescent="0.2"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43"/>
      <c r="AI2632" s="43"/>
      <c r="AJ2632" s="43"/>
      <c r="AK2632" s="43"/>
      <c r="AL2632" s="43"/>
      <c r="AM2632" s="43"/>
      <c r="AN2632" s="43"/>
      <c r="AO2632" s="43"/>
      <c r="AP2632" s="43"/>
      <c r="AQ2632" s="43"/>
      <c r="AR2632" s="43"/>
      <c r="AS2632" s="43"/>
      <c r="AT2632" s="43"/>
      <c r="AU2632" s="43"/>
      <c r="AV2632" s="43"/>
      <c r="AW2632" s="43"/>
      <c r="AX2632" s="43"/>
      <c r="AY2632" s="43"/>
      <c r="AZ2632" s="43"/>
      <c r="BA2632" s="43"/>
      <c r="BB2632" s="43"/>
      <c r="BC2632" s="43"/>
      <c r="BD2632" s="43"/>
      <c r="BE2632" s="43"/>
      <c r="BF2632" s="43"/>
      <c r="BG2632" s="43"/>
      <c r="BH2632" s="43"/>
      <c r="BI2632" s="43"/>
      <c r="BJ2632" s="43"/>
      <c r="BK2632" s="43"/>
      <c r="BL2632" s="43"/>
      <c r="BM2632" s="43"/>
      <c r="BN2632" s="43"/>
      <c r="BO2632" s="43"/>
      <c r="BP2632" s="43"/>
      <c r="BQ2632" s="43"/>
      <c r="BR2632" s="43"/>
      <c r="BS2632" s="43"/>
      <c r="BT2632" s="43"/>
      <c r="BU2632" s="43"/>
      <c r="BV2632" s="43"/>
      <c r="BW2632" s="43"/>
      <c r="BX2632" s="43"/>
      <c r="BY2632" s="43"/>
      <c r="BZ2632" s="43"/>
      <c r="CA2632" s="43"/>
      <c r="CB2632" s="43"/>
      <c r="CC2632" s="43"/>
      <c r="CD2632" s="43"/>
      <c r="CE2632" s="43"/>
      <c r="CF2632" s="43"/>
      <c r="CG2632" s="43"/>
    </row>
    <row r="2633" spans="10:85" x14ac:dyDescent="0.2"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43"/>
      <c r="AI2633" s="43"/>
      <c r="AJ2633" s="43"/>
      <c r="AK2633" s="43"/>
      <c r="AL2633" s="43"/>
      <c r="AM2633" s="43"/>
      <c r="AN2633" s="43"/>
      <c r="AO2633" s="43"/>
      <c r="AP2633" s="43"/>
      <c r="AQ2633" s="43"/>
      <c r="AR2633" s="43"/>
      <c r="AS2633" s="43"/>
      <c r="AT2633" s="43"/>
      <c r="AU2633" s="43"/>
      <c r="AV2633" s="43"/>
      <c r="AW2633" s="43"/>
      <c r="AX2633" s="43"/>
      <c r="AY2633" s="43"/>
      <c r="AZ2633" s="43"/>
      <c r="BA2633" s="43"/>
      <c r="BB2633" s="43"/>
      <c r="BC2633" s="43"/>
      <c r="BD2633" s="43"/>
      <c r="BE2633" s="43"/>
      <c r="BF2633" s="43"/>
      <c r="BG2633" s="43"/>
      <c r="BH2633" s="43"/>
      <c r="BI2633" s="43"/>
      <c r="BJ2633" s="43"/>
      <c r="BK2633" s="43"/>
      <c r="BL2633" s="43"/>
      <c r="BM2633" s="43"/>
      <c r="BN2633" s="43"/>
      <c r="BO2633" s="43"/>
      <c r="BP2633" s="43"/>
      <c r="BQ2633" s="43"/>
      <c r="BR2633" s="43"/>
      <c r="BS2633" s="43"/>
      <c r="BT2633" s="43"/>
      <c r="BU2633" s="43"/>
      <c r="BV2633" s="43"/>
      <c r="BW2633" s="43"/>
      <c r="BX2633" s="43"/>
      <c r="BY2633" s="43"/>
      <c r="BZ2633" s="43"/>
      <c r="CA2633" s="43"/>
      <c r="CB2633" s="43"/>
      <c r="CC2633" s="43"/>
      <c r="CD2633" s="43"/>
      <c r="CE2633" s="43"/>
      <c r="CF2633" s="43"/>
      <c r="CG2633" s="43"/>
    </row>
    <row r="2634" spans="10:85" x14ac:dyDescent="0.2"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43"/>
      <c r="AI2634" s="43"/>
      <c r="AJ2634" s="43"/>
      <c r="AK2634" s="43"/>
      <c r="AL2634" s="43"/>
      <c r="AM2634" s="43"/>
      <c r="AN2634" s="43"/>
      <c r="AO2634" s="43"/>
      <c r="AP2634" s="43"/>
      <c r="AQ2634" s="43"/>
      <c r="AR2634" s="43"/>
      <c r="AS2634" s="43"/>
      <c r="AT2634" s="43"/>
      <c r="AU2634" s="43"/>
      <c r="AV2634" s="43"/>
      <c r="AW2634" s="43"/>
      <c r="AX2634" s="43"/>
      <c r="AY2634" s="43"/>
      <c r="AZ2634" s="43"/>
      <c r="BA2634" s="43"/>
      <c r="BB2634" s="43"/>
      <c r="BC2634" s="43"/>
      <c r="BD2634" s="43"/>
      <c r="BE2634" s="43"/>
      <c r="BF2634" s="43"/>
      <c r="BG2634" s="43"/>
      <c r="BH2634" s="43"/>
      <c r="BI2634" s="43"/>
      <c r="BJ2634" s="43"/>
      <c r="BK2634" s="43"/>
      <c r="BL2634" s="43"/>
      <c r="BM2634" s="43"/>
      <c r="BN2634" s="43"/>
      <c r="BO2634" s="43"/>
      <c r="BP2634" s="43"/>
      <c r="BQ2634" s="43"/>
      <c r="BR2634" s="43"/>
      <c r="BS2634" s="43"/>
      <c r="BT2634" s="43"/>
      <c r="BU2634" s="43"/>
      <c r="BV2634" s="43"/>
      <c r="BW2634" s="43"/>
      <c r="BX2634" s="43"/>
      <c r="BY2634" s="43"/>
      <c r="BZ2634" s="43"/>
      <c r="CA2634" s="43"/>
      <c r="CB2634" s="43"/>
      <c r="CC2634" s="43"/>
      <c r="CD2634" s="43"/>
      <c r="CE2634" s="43"/>
      <c r="CF2634" s="43"/>
      <c r="CG2634" s="43"/>
    </row>
    <row r="2635" spans="10:85" x14ac:dyDescent="0.2"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43"/>
      <c r="AI2635" s="43"/>
      <c r="AJ2635" s="43"/>
      <c r="AK2635" s="43"/>
      <c r="AL2635" s="43"/>
      <c r="AM2635" s="43"/>
      <c r="AN2635" s="43"/>
      <c r="AO2635" s="43"/>
      <c r="AP2635" s="43"/>
      <c r="AQ2635" s="43"/>
      <c r="AR2635" s="43"/>
      <c r="AS2635" s="43"/>
      <c r="AT2635" s="43"/>
      <c r="AU2635" s="43"/>
      <c r="AV2635" s="43"/>
      <c r="AW2635" s="43"/>
      <c r="AX2635" s="43"/>
      <c r="AY2635" s="43"/>
      <c r="AZ2635" s="43"/>
      <c r="BA2635" s="43"/>
      <c r="BB2635" s="43"/>
      <c r="BC2635" s="43"/>
      <c r="BD2635" s="43"/>
      <c r="BE2635" s="43"/>
      <c r="BF2635" s="43"/>
      <c r="BG2635" s="43"/>
      <c r="BH2635" s="43"/>
      <c r="BI2635" s="43"/>
      <c r="BJ2635" s="43"/>
      <c r="BK2635" s="43"/>
      <c r="BL2635" s="43"/>
      <c r="BM2635" s="43"/>
      <c r="BN2635" s="43"/>
      <c r="BO2635" s="43"/>
      <c r="BP2635" s="43"/>
      <c r="BQ2635" s="43"/>
      <c r="BR2635" s="43"/>
      <c r="BS2635" s="43"/>
      <c r="BT2635" s="43"/>
      <c r="BU2635" s="43"/>
      <c r="BV2635" s="43"/>
      <c r="BW2635" s="43"/>
      <c r="BX2635" s="43"/>
      <c r="BY2635" s="43"/>
      <c r="BZ2635" s="43"/>
      <c r="CA2635" s="43"/>
      <c r="CB2635" s="43"/>
      <c r="CC2635" s="43"/>
      <c r="CD2635" s="43"/>
      <c r="CE2635" s="43"/>
      <c r="CF2635" s="43"/>
      <c r="CG2635" s="43"/>
    </row>
    <row r="2636" spans="10:85" x14ac:dyDescent="0.2"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43"/>
      <c r="AI2636" s="43"/>
      <c r="AJ2636" s="43"/>
      <c r="AK2636" s="43"/>
      <c r="AL2636" s="43"/>
      <c r="AM2636" s="43"/>
      <c r="AN2636" s="43"/>
      <c r="AO2636" s="43"/>
      <c r="AP2636" s="43"/>
      <c r="AQ2636" s="43"/>
      <c r="AR2636" s="43"/>
      <c r="AS2636" s="43"/>
      <c r="AT2636" s="43"/>
      <c r="AU2636" s="43"/>
      <c r="AV2636" s="43"/>
      <c r="AW2636" s="43"/>
      <c r="AX2636" s="43"/>
      <c r="AY2636" s="43"/>
      <c r="AZ2636" s="43"/>
      <c r="BA2636" s="43"/>
      <c r="BB2636" s="43"/>
      <c r="BC2636" s="43"/>
      <c r="BD2636" s="43"/>
      <c r="BE2636" s="43"/>
      <c r="BF2636" s="43"/>
      <c r="BG2636" s="43"/>
      <c r="BH2636" s="43"/>
      <c r="BI2636" s="43"/>
      <c r="BJ2636" s="43"/>
      <c r="BK2636" s="43"/>
      <c r="BL2636" s="43"/>
      <c r="BM2636" s="43"/>
      <c r="BN2636" s="43"/>
      <c r="BO2636" s="43"/>
      <c r="BP2636" s="43"/>
      <c r="BQ2636" s="43"/>
      <c r="BR2636" s="43"/>
      <c r="BS2636" s="43"/>
      <c r="BT2636" s="43"/>
      <c r="BU2636" s="43"/>
      <c r="BV2636" s="43"/>
      <c r="BW2636" s="43"/>
      <c r="BX2636" s="43"/>
      <c r="BY2636" s="43"/>
      <c r="BZ2636" s="43"/>
      <c r="CA2636" s="43"/>
      <c r="CB2636" s="43"/>
      <c r="CC2636" s="43"/>
      <c r="CD2636" s="43"/>
      <c r="CE2636" s="43"/>
      <c r="CF2636" s="43"/>
      <c r="CG2636" s="43"/>
    </row>
    <row r="2637" spans="10:85" x14ac:dyDescent="0.2"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43"/>
      <c r="AI2637" s="43"/>
      <c r="AJ2637" s="43"/>
      <c r="AK2637" s="43"/>
      <c r="AL2637" s="43"/>
      <c r="AM2637" s="43"/>
      <c r="AN2637" s="43"/>
      <c r="AO2637" s="43"/>
      <c r="AP2637" s="43"/>
      <c r="AQ2637" s="43"/>
      <c r="AR2637" s="43"/>
      <c r="AS2637" s="43"/>
      <c r="AT2637" s="43"/>
      <c r="AU2637" s="43"/>
      <c r="AV2637" s="43"/>
      <c r="AW2637" s="43"/>
      <c r="AX2637" s="43"/>
      <c r="AY2637" s="43"/>
      <c r="AZ2637" s="43"/>
      <c r="BA2637" s="43"/>
      <c r="BB2637" s="43"/>
      <c r="BC2637" s="43"/>
      <c r="BD2637" s="43"/>
      <c r="BE2637" s="43"/>
      <c r="BF2637" s="43"/>
      <c r="BG2637" s="43"/>
      <c r="BH2637" s="43"/>
      <c r="BI2637" s="43"/>
      <c r="BJ2637" s="43"/>
      <c r="BK2637" s="43"/>
      <c r="BL2637" s="43"/>
      <c r="BM2637" s="43"/>
      <c r="BN2637" s="43"/>
      <c r="BO2637" s="43"/>
      <c r="BP2637" s="43"/>
      <c r="BQ2637" s="43"/>
      <c r="BR2637" s="43"/>
      <c r="BS2637" s="43"/>
      <c r="BT2637" s="43"/>
      <c r="BU2637" s="43"/>
      <c r="BV2637" s="43"/>
      <c r="BW2637" s="43"/>
      <c r="BX2637" s="43"/>
      <c r="BY2637" s="43"/>
      <c r="BZ2637" s="43"/>
      <c r="CA2637" s="43"/>
      <c r="CB2637" s="43"/>
      <c r="CC2637" s="43"/>
      <c r="CD2637" s="43"/>
      <c r="CE2637" s="43"/>
      <c r="CF2637" s="43"/>
      <c r="CG2637" s="43"/>
    </row>
    <row r="2638" spans="10:85" x14ac:dyDescent="0.2"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43"/>
      <c r="AI2638" s="43"/>
      <c r="AJ2638" s="43"/>
      <c r="AK2638" s="43"/>
      <c r="AL2638" s="43"/>
      <c r="AM2638" s="43"/>
      <c r="AN2638" s="43"/>
      <c r="AO2638" s="43"/>
      <c r="AP2638" s="43"/>
      <c r="AQ2638" s="43"/>
      <c r="AR2638" s="43"/>
      <c r="AS2638" s="43"/>
      <c r="AT2638" s="43"/>
      <c r="AU2638" s="43"/>
      <c r="AV2638" s="43"/>
      <c r="AW2638" s="43"/>
      <c r="AX2638" s="43"/>
      <c r="AY2638" s="43"/>
      <c r="AZ2638" s="43"/>
      <c r="BA2638" s="43"/>
      <c r="BB2638" s="43"/>
      <c r="BC2638" s="43"/>
      <c r="BD2638" s="43"/>
      <c r="BE2638" s="43"/>
      <c r="BF2638" s="43"/>
      <c r="BG2638" s="43"/>
      <c r="BH2638" s="43"/>
      <c r="BI2638" s="43"/>
      <c r="BJ2638" s="43"/>
      <c r="BK2638" s="43"/>
      <c r="BL2638" s="43"/>
      <c r="BM2638" s="43"/>
      <c r="BN2638" s="43"/>
      <c r="BO2638" s="43"/>
      <c r="BP2638" s="43"/>
      <c r="BQ2638" s="43"/>
      <c r="BR2638" s="43"/>
      <c r="BS2638" s="43"/>
      <c r="BT2638" s="43"/>
      <c r="BU2638" s="43"/>
      <c r="BV2638" s="43"/>
      <c r="BW2638" s="43"/>
      <c r="BX2638" s="43"/>
      <c r="BY2638" s="43"/>
      <c r="BZ2638" s="43"/>
      <c r="CA2638" s="43"/>
      <c r="CB2638" s="43"/>
      <c r="CC2638" s="43"/>
      <c r="CD2638" s="43"/>
      <c r="CE2638" s="43"/>
      <c r="CF2638" s="43"/>
      <c r="CG2638" s="43"/>
    </row>
    <row r="2639" spans="10:85" x14ac:dyDescent="0.2"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43"/>
      <c r="AI2639" s="43"/>
      <c r="AJ2639" s="43"/>
      <c r="AK2639" s="43"/>
      <c r="AL2639" s="43"/>
      <c r="AM2639" s="43"/>
      <c r="AN2639" s="43"/>
      <c r="AO2639" s="43"/>
      <c r="AP2639" s="43"/>
      <c r="AQ2639" s="43"/>
      <c r="AR2639" s="43"/>
      <c r="AS2639" s="43"/>
      <c r="AT2639" s="43"/>
      <c r="AU2639" s="43"/>
      <c r="AV2639" s="43"/>
      <c r="AW2639" s="43"/>
      <c r="AX2639" s="43"/>
      <c r="AY2639" s="43"/>
      <c r="AZ2639" s="43"/>
      <c r="BA2639" s="43"/>
      <c r="BB2639" s="43"/>
      <c r="BC2639" s="43"/>
      <c r="BD2639" s="43"/>
      <c r="BE2639" s="43"/>
      <c r="BF2639" s="43"/>
      <c r="BG2639" s="43"/>
      <c r="BH2639" s="43"/>
      <c r="BI2639" s="43"/>
      <c r="BJ2639" s="43"/>
      <c r="BK2639" s="43"/>
      <c r="BL2639" s="43"/>
      <c r="BM2639" s="43"/>
      <c r="BN2639" s="43"/>
      <c r="BO2639" s="43"/>
      <c r="BP2639" s="43"/>
      <c r="BQ2639" s="43"/>
      <c r="BR2639" s="43"/>
      <c r="BS2639" s="43"/>
      <c r="BT2639" s="43"/>
      <c r="BU2639" s="43"/>
      <c r="BV2639" s="43"/>
      <c r="BW2639" s="43"/>
      <c r="BX2639" s="43"/>
      <c r="BY2639" s="43"/>
      <c r="BZ2639" s="43"/>
      <c r="CA2639" s="43"/>
      <c r="CB2639" s="43"/>
      <c r="CC2639" s="43"/>
      <c r="CD2639" s="43"/>
      <c r="CE2639" s="43"/>
      <c r="CF2639" s="43"/>
      <c r="CG2639" s="43"/>
    </row>
    <row r="2640" spans="10:85" x14ac:dyDescent="0.2"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43"/>
      <c r="AI2640" s="43"/>
      <c r="AJ2640" s="43"/>
      <c r="AK2640" s="43"/>
      <c r="AL2640" s="43"/>
      <c r="AM2640" s="43"/>
      <c r="AN2640" s="43"/>
      <c r="AO2640" s="43"/>
      <c r="AP2640" s="43"/>
      <c r="AQ2640" s="43"/>
      <c r="AR2640" s="43"/>
      <c r="AS2640" s="43"/>
      <c r="AT2640" s="43"/>
      <c r="AU2640" s="43"/>
      <c r="AV2640" s="43"/>
      <c r="AW2640" s="43"/>
      <c r="AX2640" s="43"/>
      <c r="AY2640" s="43"/>
      <c r="AZ2640" s="43"/>
      <c r="BA2640" s="43"/>
      <c r="BB2640" s="43"/>
      <c r="BC2640" s="43"/>
      <c r="BD2640" s="43"/>
      <c r="BE2640" s="43"/>
      <c r="BF2640" s="43"/>
      <c r="BG2640" s="43"/>
      <c r="BH2640" s="43"/>
      <c r="BI2640" s="43"/>
      <c r="BJ2640" s="43"/>
      <c r="BK2640" s="43"/>
      <c r="BL2640" s="43"/>
      <c r="BM2640" s="43"/>
      <c r="BN2640" s="43"/>
      <c r="BO2640" s="43"/>
      <c r="BP2640" s="43"/>
      <c r="BQ2640" s="43"/>
      <c r="BR2640" s="43"/>
      <c r="BS2640" s="43"/>
      <c r="BT2640" s="43"/>
      <c r="BU2640" s="43"/>
      <c r="BV2640" s="43"/>
      <c r="BW2640" s="43"/>
      <c r="BX2640" s="43"/>
      <c r="BY2640" s="43"/>
      <c r="BZ2640" s="43"/>
      <c r="CA2640" s="43"/>
      <c r="CB2640" s="43"/>
      <c r="CC2640" s="43"/>
      <c r="CD2640" s="43"/>
      <c r="CE2640" s="43"/>
      <c r="CF2640" s="43"/>
      <c r="CG2640" s="43"/>
    </row>
    <row r="2641" spans="10:85" x14ac:dyDescent="0.2"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43"/>
      <c r="AI2641" s="43"/>
      <c r="AJ2641" s="43"/>
      <c r="AK2641" s="43"/>
      <c r="AL2641" s="43"/>
      <c r="AM2641" s="43"/>
      <c r="AN2641" s="43"/>
      <c r="AO2641" s="43"/>
      <c r="AP2641" s="43"/>
      <c r="AQ2641" s="43"/>
      <c r="AR2641" s="43"/>
      <c r="AS2641" s="43"/>
      <c r="AT2641" s="43"/>
      <c r="AU2641" s="43"/>
      <c r="AV2641" s="43"/>
      <c r="AW2641" s="43"/>
      <c r="AX2641" s="43"/>
      <c r="AY2641" s="43"/>
      <c r="AZ2641" s="43"/>
      <c r="BA2641" s="43"/>
      <c r="BB2641" s="43"/>
      <c r="BC2641" s="43"/>
      <c r="BD2641" s="43"/>
      <c r="BE2641" s="43"/>
      <c r="BF2641" s="43"/>
      <c r="BG2641" s="43"/>
      <c r="BH2641" s="43"/>
      <c r="BI2641" s="43"/>
      <c r="BJ2641" s="43"/>
      <c r="BK2641" s="43"/>
      <c r="BL2641" s="43"/>
      <c r="BM2641" s="43"/>
      <c r="BN2641" s="43"/>
      <c r="BO2641" s="43"/>
      <c r="BP2641" s="43"/>
      <c r="BQ2641" s="43"/>
      <c r="BR2641" s="43"/>
      <c r="BS2641" s="43"/>
      <c r="BT2641" s="43"/>
      <c r="BU2641" s="43"/>
      <c r="BV2641" s="43"/>
      <c r="BW2641" s="43"/>
      <c r="BX2641" s="43"/>
      <c r="BY2641" s="43"/>
      <c r="BZ2641" s="43"/>
      <c r="CA2641" s="43"/>
      <c r="CB2641" s="43"/>
      <c r="CC2641" s="43"/>
      <c r="CD2641" s="43"/>
      <c r="CE2641" s="43"/>
      <c r="CF2641" s="43"/>
      <c r="CG2641" s="43"/>
    </row>
    <row r="2642" spans="10:85" x14ac:dyDescent="0.2"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43"/>
      <c r="AI2642" s="43"/>
      <c r="AJ2642" s="43"/>
      <c r="AK2642" s="43"/>
      <c r="AL2642" s="43"/>
      <c r="AM2642" s="43"/>
      <c r="AN2642" s="43"/>
      <c r="AO2642" s="43"/>
      <c r="AP2642" s="43"/>
      <c r="AQ2642" s="43"/>
      <c r="AR2642" s="43"/>
      <c r="AS2642" s="43"/>
      <c r="AT2642" s="43"/>
      <c r="AU2642" s="43"/>
      <c r="AV2642" s="43"/>
      <c r="AW2642" s="43"/>
      <c r="AX2642" s="43"/>
      <c r="AY2642" s="43"/>
      <c r="AZ2642" s="43"/>
      <c r="BA2642" s="43"/>
      <c r="BB2642" s="43"/>
      <c r="BC2642" s="43"/>
      <c r="BD2642" s="43"/>
      <c r="BE2642" s="43"/>
      <c r="BF2642" s="43"/>
      <c r="BG2642" s="43"/>
      <c r="BH2642" s="43"/>
      <c r="BI2642" s="43"/>
      <c r="BJ2642" s="43"/>
      <c r="BK2642" s="43"/>
      <c r="BL2642" s="43"/>
      <c r="BM2642" s="43"/>
      <c r="BN2642" s="43"/>
      <c r="BO2642" s="43"/>
      <c r="BP2642" s="43"/>
      <c r="BQ2642" s="43"/>
      <c r="BR2642" s="43"/>
      <c r="BS2642" s="43"/>
      <c r="BT2642" s="43"/>
      <c r="BU2642" s="43"/>
      <c r="BV2642" s="43"/>
      <c r="BW2642" s="43"/>
      <c r="BX2642" s="43"/>
      <c r="BY2642" s="43"/>
      <c r="BZ2642" s="43"/>
      <c r="CA2642" s="43"/>
      <c r="CB2642" s="43"/>
      <c r="CC2642" s="43"/>
      <c r="CD2642" s="43"/>
      <c r="CE2642" s="43"/>
      <c r="CF2642" s="43"/>
      <c r="CG2642" s="43"/>
    </row>
    <row r="2643" spans="10:85" x14ac:dyDescent="0.2"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43"/>
      <c r="AI2643" s="43"/>
      <c r="AJ2643" s="43"/>
      <c r="AK2643" s="43"/>
      <c r="AL2643" s="43"/>
      <c r="AM2643" s="43"/>
      <c r="AN2643" s="43"/>
      <c r="AO2643" s="43"/>
      <c r="AP2643" s="43"/>
      <c r="AQ2643" s="43"/>
      <c r="AR2643" s="43"/>
      <c r="AS2643" s="43"/>
      <c r="AT2643" s="43"/>
      <c r="AU2643" s="43"/>
      <c r="AV2643" s="43"/>
      <c r="AW2643" s="43"/>
      <c r="AX2643" s="43"/>
      <c r="AY2643" s="43"/>
      <c r="AZ2643" s="43"/>
      <c r="BA2643" s="43"/>
      <c r="BB2643" s="43"/>
      <c r="BC2643" s="43"/>
      <c r="BD2643" s="43"/>
      <c r="BE2643" s="43"/>
      <c r="BF2643" s="43"/>
      <c r="BG2643" s="43"/>
      <c r="BH2643" s="43"/>
      <c r="BI2643" s="43"/>
      <c r="BJ2643" s="43"/>
      <c r="BK2643" s="43"/>
      <c r="BL2643" s="43"/>
      <c r="BM2643" s="43"/>
      <c r="BN2643" s="43"/>
      <c r="BO2643" s="43"/>
      <c r="BP2643" s="43"/>
      <c r="BQ2643" s="43"/>
      <c r="BR2643" s="43"/>
      <c r="BS2643" s="43"/>
      <c r="BT2643" s="43"/>
      <c r="BU2643" s="43"/>
      <c r="BV2643" s="43"/>
      <c r="BW2643" s="43"/>
      <c r="BX2643" s="43"/>
      <c r="BY2643" s="43"/>
      <c r="BZ2643" s="43"/>
      <c r="CA2643" s="43"/>
      <c r="CB2643" s="43"/>
      <c r="CC2643" s="43"/>
      <c r="CD2643" s="43"/>
      <c r="CE2643" s="43"/>
      <c r="CF2643" s="43"/>
      <c r="CG2643" s="43"/>
    </row>
    <row r="2644" spans="10:85" x14ac:dyDescent="0.2"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43"/>
      <c r="AI2644" s="43"/>
      <c r="AJ2644" s="43"/>
      <c r="AK2644" s="43"/>
      <c r="AL2644" s="43"/>
      <c r="AM2644" s="43"/>
      <c r="AN2644" s="43"/>
      <c r="AO2644" s="43"/>
      <c r="AP2644" s="43"/>
      <c r="AQ2644" s="43"/>
      <c r="AR2644" s="43"/>
      <c r="AS2644" s="43"/>
      <c r="AT2644" s="43"/>
      <c r="AU2644" s="43"/>
      <c r="AV2644" s="43"/>
      <c r="AW2644" s="43"/>
      <c r="AX2644" s="43"/>
      <c r="AY2644" s="43"/>
      <c r="AZ2644" s="43"/>
      <c r="BA2644" s="43"/>
      <c r="BB2644" s="43"/>
      <c r="BC2644" s="43"/>
      <c r="BD2644" s="43"/>
      <c r="BE2644" s="43"/>
      <c r="BF2644" s="43"/>
      <c r="BG2644" s="43"/>
      <c r="BH2644" s="43"/>
      <c r="BI2644" s="43"/>
      <c r="BJ2644" s="43"/>
      <c r="BK2644" s="43"/>
      <c r="BL2644" s="43"/>
      <c r="BM2644" s="43"/>
      <c r="BN2644" s="43"/>
      <c r="BO2644" s="43"/>
      <c r="BP2644" s="43"/>
      <c r="BQ2644" s="43"/>
      <c r="BR2644" s="43"/>
      <c r="BS2644" s="43"/>
      <c r="BT2644" s="43"/>
      <c r="BU2644" s="43"/>
      <c r="BV2644" s="43"/>
      <c r="BW2644" s="43"/>
      <c r="BX2644" s="43"/>
      <c r="BY2644" s="43"/>
      <c r="BZ2644" s="43"/>
      <c r="CA2644" s="43"/>
      <c r="CB2644" s="43"/>
      <c r="CC2644" s="43"/>
      <c r="CD2644" s="43"/>
      <c r="CE2644" s="43"/>
      <c r="CF2644" s="43"/>
      <c r="CG2644" s="43"/>
    </row>
    <row r="2645" spans="10:85" x14ac:dyDescent="0.2"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43"/>
      <c r="AI2645" s="43"/>
      <c r="AJ2645" s="43"/>
      <c r="AK2645" s="43"/>
      <c r="AL2645" s="43"/>
      <c r="AM2645" s="43"/>
      <c r="AN2645" s="43"/>
      <c r="AO2645" s="43"/>
      <c r="AP2645" s="43"/>
      <c r="AQ2645" s="43"/>
      <c r="AR2645" s="43"/>
      <c r="AS2645" s="43"/>
      <c r="AT2645" s="43"/>
      <c r="AU2645" s="43"/>
      <c r="AV2645" s="43"/>
      <c r="AW2645" s="43"/>
      <c r="AX2645" s="43"/>
      <c r="AY2645" s="43"/>
      <c r="AZ2645" s="43"/>
      <c r="BA2645" s="43"/>
      <c r="BB2645" s="43"/>
      <c r="BC2645" s="43"/>
      <c r="BD2645" s="43"/>
      <c r="BE2645" s="43"/>
      <c r="BF2645" s="43"/>
      <c r="BG2645" s="43"/>
      <c r="BH2645" s="43"/>
      <c r="BI2645" s="43"/>
      <c r="BJ2645" s="43"/>
      <c r="BK2645" s="43"/>
      <c r="BL2645" s="43"/>
      <c r="BM2645" s="43"/>
      <c r="BN2645" s="43"/>
      <c r="BO2645" s="43"/>
      <c r="BP2645" s="43"/>
      <c r="BQ2645" s="43"/>
      <c r="BR2645" s="43"/>
      <c r="BS2645" s="43"/>
      <c r="BT2645" s="43"/>
      <c r="BU2645" s="43"/>
      <c r="BV2645" s="43"/>
      <c r="BW2645" s="43"/>
      <c r="BX2645" s="43"/>
      <c r="BY2645" s="43"/>
      <c r="BZ2645" s="43"/>
      <c r="CA2645" s="43"/>
      <c r="CB2645" s="43"/>
      <c r="CC2645" s="43"/>
      <c r="CD2645" s="43"/>
      <c r="CE2645" s="43"/>
      <c r="CF2645" s="43"/>
      <c r="CG2645" s="43"/>
    </row>
    <row r="2646" spans="10:85" x14ac:dyDescent="0.2"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43"/>
      <c r="AI2646" s="43"/>
      <c r="AJ2646" s="43"/>
      <c r="AK2646" s="43"/>
      <c r="AL2646" s="43"/>
      <c r="AM2646" s="43"/>
      <c r="AN2646" s="43"/>
      <c r="AO2646" s="43"/>
      <c r="AP2646" s="43"/>
      <c r="AQ2646" s="43"/>
      <c r="AR2646" s="43"/>
      <c r="AS2646" s="43"/>
      <c r="AT2646" s="43"/>
      <c r="AU2646" s="43"/>
      <c r="AV2646" s="43"/>
      <c r="AW2646" s="43"/>
      <c r="AX2646" s="43"/>
      <c r="AY2646" s="43"/>
      <c r="AZ2646" s="43"/>
      <c r="BA2646" s="43"/>
      <c r="BB2646" s="43"/>
      <c r="BC2646" s="43"/>
      <c r="BD2646" s="43"/>
      <c r="BE2646" s="43"/>
      <c r="BF2646" s="43"/>
      <c r="BG2646" s="43"/>
      <c r="BH2646" s="43"/>
      <c r="BI2646" s="43"/>
      <c r="BJ2646" s="43"/>
      <c r="BK2646" s="43"/>
      <c r="BL2646" s="43"/>
      <c r="BM2646" s="43"/>
      <c r="BN2646" s="43"/>
      <c r="BO2646" s="43"/>
      <c r="BP2646" s="43"/>
      <c r="BQ2646" s="43"/>
      <c r="BR2646" s="43"/>
      <c r="BS2646" s="43"/>
      <c r="BT2646" s="43"/>
      <c r="BU2646" s="43"/>
      <c r="BV2646" s="43"/>
      <c r="BW2646" s="43"/>
      <c r="BX2646" s="43"/>
      <c r="BY2646" s="43"/>
      <c r="BZ2646" s="43"/>
      <c r="CA2646" s="43"/>
      <c r="CB2646" s="43"/>
      <c r="CC2646" s="43"/>
      <c r="CD2646" s="43"/>
      <c r="CE2646" s="43"/>
      <c r="CF2646" s="43"/>
      <c r="CG2646" s="43"/>
    </row>
    <row r="2647" spans="10:85" x14ac:dyDescent="0.2"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43"/>
      <c r="AI2647" s="43"/>
      <c r="AJ2647" s="43"/>
      <c r="AK2647" s="43"/>
      <c r="AL2647" s="43"/>
      <c r="AM2647" s="43"/>
      <c r="AN2647" s="43"/>
      <c r="AO2647" s="43"/>
      <c r="AP2647" s="43"/>
      <c r="AQ2647" s="43"/>
      <c r="AR2647" s="43"/>
      <c r="AS2647" s="43"/>
      <c r="AT2647" s="43"/>
      <c r="AU2647" s="43"/>
      <c r="AV2647" s="43"/>
      <c r="AW2647" s="43"/>
      <c r="AX2647" s="43"/>
      <c r="AY2647" s="43"/>
      <c r="AZ2647" s="43"/>
      <c r="BA2647" s="43"/>
      <c r="BB2647" s="43"/>
      <c r="BC2647" s="43"/>
      <c r="BD2647" s="43"/>
      <c r="BE2647" s="43"/>
      <c r="BF2647" s="43"/>
      <c r="BG2647" s="43"/>
      <c r="BH2647" s="43"/>
      <c r="BI2647" s="43"/>
      <c r="BJ2647" s="43"/>
      <c r="BK2647" s="43"/>
      <c r="BL2647" s="43"/>
      <c r="BM2647" s="43"/>
      <c r="BN2647" s="43"/>
      <c r="BO2647" s="43"/>
      <c r="BP2647" s="43"/>
      <c r="BQ2647" s="43"/>
      <c r="BR2647" s="43"/>
      <c r="BS2647" s="43"/>
      <c r="BT2647" s="43"/>
      <c r="BU2647" s="43"/>
      <c r="BV2647" s="43"/>
      <c r="BW2647" s="43"/>
      <c r="BX2647" s="43"/>
      <c r="BY2647" s="43"/>
      <c r="BZ2647" s="43"/>
      <c r="CA2647" s="43"/>
      <c r="CB2647" s="43"/>
      <c r="CC2647" s="43"/>
      <c r="CD2647" s="43"/>
      <c r="CE2647" s="43"/>
      <c r="CF2647" s="43"/>
      <c r="CG2647" s="43"/>
    </row>
    <row r="2648" spans="10:85" x14ac:dyDescent="0.2"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43"/>
      <c r="AI2648" s="43"/>
      <c r="AJ2648" s="43"/>
      <c r="AK2648" s="43"/>
      <c r="AL2648" s="43"/>
      <c r="AM2648" s="43"/>
      <c r="AN2648" s="43"/>
      <c r="AO2648" s="43"/>
      <c r="AP2648" s="43"/>
      <c r="AQ2648" s="43"/>
      <c r="AR2648" s="43"/>
      <c r="AS2648" s="43"/>
      <c r="AT2648" s="43"/>
      <c r="AU2648" s="43"/>
      <c r="AV2648" s="43"/>
      <c r="AW2648" s="43"/>
      <c r="AX2648" s="43"/>
      <c r="AY2648" s="43"/>
      <c r="AZ2648" s="43"/>
      <c r="BA2648" s="43"/>
      <c r="BB2648" s="43"/>
      <c r="BC2648" s="43"/>
      <c r="BD2648" s="43"/>
      <c r="BE2648" s="43"/>
      <c r="BF2648" s="43"/>
      <c r="BG2648" s="43"/>
      <c r="BH2648" s="43"/>
      <c r="BI2648" s="43"/>
      <c r="BJ2648" s="43"/>
      <c r="BK2648" s="43"/>
      <c r="BL2648" s="43"/>
      <c r="BM2648" s="43"/>
      <c r="BN2648" s="43"/>
      <c r="BO2648" s="43"/>
      <c r="BP2648" s="43"/>
      <c r="BQ2648" s="43"/>
      <c r="BR2648" s="43"/>
      <c r="BS2648" s="43"/>
      <c r="BT2648" s="43"/>
      <c r="BU2648" s="43"/>
      <c r="BV2648" s="43"/>
      <c r="BW2648" s="43"/>
      <c r="BX2648" s="43"/>
      <c r="BY2648" s="43"/>
      <c r="BZ2648" s="43"/>
      <c r="CA2648" s="43"/>
      <c r="CB2648" s="43"/>
      <c r="CC2648" s="43"/>
      <c r="CD2648" s="43"/>
      <c r="CE2648" s="43"/>
      <c r="CF2648" s="43"/>
      <c r="CG2648" s="43"/>
    </row>
    <row r="2649" spans="10:85" x14ac:dyDescent="0.2"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43"/>
      <c r="AI2649" s="43"/>
      <c r="AJ2649" s="43"/>
      <c r="AK2649" s="43"/>
      <c r="AL2649" s="43"/>
      <c r="AM2649" s="43"/>
      <c r="AN2649" s="43"/>
      <c r="AO2649" s="43"/>
      <c r="AP2649" s="43"/>
      <c r="AQ2649" s="43"/>
      <c r="AR2649" s="43"/>
      <c r="AS2649" s="43"/>
      <c r="AT2649" s="43"/>
      <c r="AU2649" s="43"/>
      <c r="AV2649" s="43"/>
      <c r="AW2649" s="43"/>
      <c r="AX2649" s="43"/>
      <c r="AY2649" s="43"/>
      <c r="AZ2649" s="43"/>
      <c r="BA2649" s="43"/>
      <c r="BB2649" s="43"/>
      <c r="BC2649" s="43"/>
      <c r="BD2649" s="43"/>
      <c r="BE2649" s="43"/>
      <c r="BF2649" s="43"/>
      <c r="BG2649" s="43"/>
      <c r="BH2649" s="43"/>
      <c r="BI2649" s="43"/>
      <c r="BJ2649" s="43"/>
      <c r="BK2649" s="43"/>
      <c r="BL2649" s="43"/>
      <c r="BM2649" s="43"/>
      <c r="BN2649" s="43"/>
      <c r="BO2649" s="43"/>
      <c r="BP2649" s="43"/>
      <c r="BQ2649" s="43"/>
      <c r="BR2649" s="43"/>
      <c r="BS2649" s="43"/>
      <c r="BT2649" s="43"/>
      <c r="BU2649" s="43"/>
      <c r="BV2649" s="43"/>
      <c r="BW2649" s="43"/>
      <c r="BX2649" s="43"/>
      <c r="BY2649" s="43"/>
      <c r="BZ2649" s="43"/>
      <c r="CA2649" s="43"/>
      <c r="CB2649" s="43"/>
      <c r="CC2649" s="43"/>
      <c r="CD2649" s="43"/>
      <c r="CE2649" s="43"/>
      <c r="CF2649" s="43"/>
      <c r="CG2649" s="43"/>
    </row>
    <row r="2650" spans="10:85" x14ac:dyDescent="0.2"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43"/>
      <c r="AI2650" s="43"/>
      <c r="AJ2650" s="43"/>
      <c r="AK2650" s="43"/>
      <c r="AL2650" s="43"/>
      <c r="AM2650" s="43"/>
      <c r="AN2650" s="43"/>
      <c r="AO2650" s="43"/>
      <c r="AP2650" s="43"/>
      <c r="AQ2650" s="43"/>
      <c r="AR2650" s="43"/>
      <c r="AS2650" s="43"/>
      <c r="AT2650" s="43"/>
      <c r="AU2650" s="43"/>
      <c r="AV2650" s="43"/>
      <c r="AW2650" s="43"/>
      <c r="AX2650" s="43"/>
      <c r="AY2650" s="43"/>
      <c r="AZ2650" s="43"/>
      <c r="BA2650" s="43"/>
      <c r="BB2650" s="43"/>
      <c r="BC2650" s="43"/>
      <c r="BD2650" s="43"/>
      <c r="BE2650" s="43"/>
      <c r="BF2650" s="43"/>
      <c r="BG2650" s="43"/>
      <c r="BH2650" s="43"/>
      <c r="BI2650" s="43"/>
      <c r="BJ2650" s="43"/>
      <c r="BK2650" s="43"/>
      <c r="BL2650" s="43"/>
      <c r="BM2650" s="43"/>
      <c r="BN2650" s="43"/>
      <c r="BO2650" s="43"/>
      <c r="BP2650" s="43"/>
      <c r="BQ2650" s="43"/>
      <c r="BR2650" s="43"/>
      <c r="BS2650" s="43"/>
      <c r="BT2650" s="43"/>
      <c r="BU2650" s="43"/>
      <c r="BV2650" s="43"/>
      <c r="BW2650" s="43"/>
      <c r="BX2650" s="43"/>
      <c r="BY2650" s="43"/>
      <c r="BZ2650" s="43"/>
      <c r="CA2650" s="43"/>
      <c r="CB2650" s="43"/>
      <c r="CC2650" s="43"/>
      <c r="CD2650" s="43"/>
      <c r="CE2650" s="43"/>
      <c r="CF2650" s="43"/>
      <c r="CG2650" s="43"/>
    </row>
    <row r="2651" spans="10:85" x14ac:dyDescent="0.2"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43"/>
      <c r="AI2651" s="43"/>
      <c r="AJ2651" s="43"/>
      <c r="AK2651" s="43"/>
      <c r="AL2651" s="43"/>
      <c r="AM2651" s="43"/>
      <c r="AN2651" s="43"/>
      <c r="AO2651" s="43"/>
      <c r="AP2651" s="43"/>
      <c r="AQ2651" s="43"/>
      <c r="AR2651" s="43"/>
      <c r="AS2651" s="43"/>
      <c r="AT2651" s="43"/>
      <c r="AU2651" s="43"/>
      <c r="AV2651" s="43"/>
      <c r="AW2651" s="43"/>
      <c r="AX2651" s="43"/>
      <c r="AY2651" s="43"/>
      <c r="AZ2651" s="43"/>
      <c r="BA2651" s="43"/>
      <c r="BB2651" s="43"/>
      <c r="BC2651" s="43"/>
      <c r="BD2651" s="43"/>
      <c r="BE2651" s="43"/>
      <c r="BF2651" s="43"/>
      <c r="BG2651" s="43"/>
      <c r="BH2651" s="43"/>
      <c r="BI2651" s="43"/>
      <c r="BJ2651" s="43"/>
      <c r="BK2651" s="43"/>
      <c r="BL2651" s="43"/>
      <c r="BM2651" s="43"/>
      <c r="BN2651" s="43"/>
      <c r="BO2651" s="43"/>
      <c r="BP2651" s="43"/>
      <c r="BQ2651" s="43"/>
      <c r="BR2651" s="43"/>
      <c r="BS2651" s="43"/>
      <c r="BT2651" s="43"/>
      <c r="BU2651" s="43"/>
      <c r="BV2651" s="43"/>
      <c r="BW2651" s="43"/>
      <c r="BX2651" s="43"/>
      <c r="BY2651" s="43"/>
      <c r="BZ2651" s="43"/>
      <c r="CA2651" s="43"/>
      <c r="CB2651" s="43"/>
      <c r="CC2651" s="43"/>
      <c r="CD2651" s="43"/>
      <c r="CE2651" s="43"/>
      <c r="CF2651" s="43"/>
      <c r="CG2651" s="43"/>
    </row>
    <row r="2652" spans="10:85" x14ac:dyDescent="0.2"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43"/>
      <c r="AI2652" s="43"/>
      <c r="AJ2652" s="43"/>
      <c r="AK2652" s="43"/>
      <c r="AL2652" s="43"/>
      <c r="AM2652" s="43"/>
      <c r="AN2652" s="43"/>
      <c r="AO2652" s="43"/>
      <c r="AP2652" s="43"/>
      <c r="AQ2652" s="43"/>
      <c r="AR2652" s="43"/>
      <c r="AS2652" s="43"/>
      <c r="AT2652" s="43"/>
      <c r="AU2652" s="43"/>
      <c r="AV2652" s="43"/>
      <c r="AW2652" s="43"/>
      <c r="AX2652" s="43"/>
      <c r="AY2652" s="43"/>
      <c r="AZ2652" s="43"/>
      <c r="BA2652" s="43"/>
      <c r="BB2652" s="43"/>
      <c r="BC2652" s="43"/>
      <c r="BD2652" s="43"/>
      <c r="BE2652" s="43"/>
      <c r="BF2652" s="43"/>
      <c r="BG2652" s="43"/>
      <c r="BH2652" s="43"/>
      <c r="BI2652" s="43"/>
      <c r="BJ2652" s="43"/>
      <c r="BK2652" s="43"/>
      <c r="BL2652" s="43"/>
      <c r="BM2652" s="43"/>
      <c r="BN2652" s="43"/>
      <c r="BO2652" s="43"/>
      <c r="BP2652" s="43"/>
      <c r="BQ2652" s="43"/>
      <c r="BR2652" s="43"/>
      <c r="BS2652" s="43"/>
      <c r="BT2652" s="43"/>
      <c r="BU2652" s="43"/>
      <c r="BV2652" s="43"/>
      <c r="BW2652" s="43"/>
      <c r="BX2652" s="43"/>
      <c r="BY2652" s="43"/>
      <c r="BZ2652" s="43"/>
      <c r="CA2652" s="43"/>
      <c r="CB2652" s="43"/>
      <c r="CC2652" s="43"/>
      <c r="CD2652" s="43"/>
      <c r="CE2652" s="43"/>
      <c r="CF2652" s="43"/>
      <c r="CG2652" s="43"/>
    </row>
    <row r="2653" spans="10:85" x14ac:dyDescent="0.2"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43"/>
      <c r="AI2653" s="43"/>
      <c r="AJ2653" s="43"/>
      <c r="AK2653" s="43"/>
      <c r="AL2653" s="43"/>
      <c r="AM2653" s="43"/>
      <c r="AN2653" s="43"/>
      <c r="AO2653" s="43"/>
      <c r="AP2653" s="43"/>
      <c r="AQ2653" s="43"/>
      <c r="AR2653" s="43"/>
      <c r="AS2653" s="43"/>
      <c r="AT2653" s="43"/>
      <c r="AU2653" s="43"/>
      <c r="AV2653" s="43"/>
      <c r="AW2653" s="43"/>
      <c r="AX2653" s="43"/>
      <c r="AY2653" s="43"/>
      <c r="AZ2653" s="43"/>
      <c r="BA2653" s="43"/>
      <c r="BB2653" s="43"/>
      <c r="BC2653" s="43"/>
      <c r="BD2653" s="43"/>
      <c r="BE2653" s="43"/>
      <c r="BF2653" s="43"/>
      <c r="BG2653" s="43"/>
      <c r="BH2653" s="43"/>
      <c r="BI2653" s="43"/>
      <c r="BJ2653" s="43"/>
      <c r="BK2653" s="43"/>
      <c r="BL2653" s="43"/>
      <c r="BM2653" s="43"/>
      <c r="BN2653" s="43"/>
      <c r="BO2653" s="43"/>
      <c r="BP2653" s="43"/>
      <c r="BQ2653" s="43"/>
      <c r="BR2653" s="43"/>
      <c r="BS2653" s="43"/>
      <c r="BT2653" s="43"/>
      <c r="BU2653" s="43"/>
      <c r="BV2653" s="43"/>
      <c r="BW2653" s="43"/>
      <c r="BX2653" s="43"/>
      <c r="BY2653" s="43"/>
      <c r="BZ2653" s="43"/>
      <c r="CA2653" s="43"/>
      <c r="CB2653" s="43"/>
      <c r="CC2653" s="43"/>
      <c r="CD2653" s="43"/>
      <c r="CE2653" s="43"/>
      <c r="CF2653" s="43"/>
      <c r="CG2653" s="43"/>
    </row>
    <row r="2654" spans="10:85" x14ac:dyDescent="0.2"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43"/>
      <c r="AI2654" s="43"/>
      <c r="AJ2654" s="43"/>
      <c r="AK2654" s="43"/>
      <c r="AL2654" s="43"/>
      <c r="AM2654" s="43"/>
      <c r="AN2654" s="43"/>
      <c r="AO2654" s="43"/>
      <c r="AP2654" s="43"/>
      <c r="AQ2654" s="43"/>
      <c r="AR2654" s="43"/>
      <c r="AS2654" s="43"/>
      <c r="AT2654" s="43"/>
      <c r="AU2654" s="43"/>
      <c r="AV2654" s="43"/>
      <c r="AW2654" s="43"/>
      <c r="AX2654" s="43"/>
      <c r="AY2654" s="43"/>
      <c r="AZ2654" s="43"/>
      <c r="BA2654" s="43"/>
      <c r="BB2654" s="43"/>
      <c r="BC2654" s="43"/>
      <c r="BD2654" s="43"/>
      <c r="BE2654" s="43"/>
      <c r="BF2654" s="43"/>
      <c r="BG2654" s="43"/>
      <c r="BH2654" s="43"/>
      <c r="BI2654" s="43"/>
      <c r="BJ2654" s="43"/>
      <c r="BK2654" s="43"/>
      <c r="BL2654" s="43"/>
      <c r="BM2654" s="43"/>
      <c r="BN2654" s="43"/>
      <c r="BO2654" s="43"/>
      <c r="BP2654" s="43"/>
      <c r="BQ2654" s="43"/>
      <c r="BR2654" s="43"/>
      <c r="BS2654" s="43"/>
      <c r="BT2654" s="43"/>
      <c r="BU2654" s="43"/>
      <c r="BV2654" s="43"/>
      <c r="BW2654" s="43"/>
      <c r="BX2654" s="43"/>
      <c r="BY2654" s="43"/>
      <c r="BZ2654" s="43"/>
      <c r="CA2654" s="43"/>
      <c r="CB2654" s="43"/>
      <c r="CC2654" s="43"/>
      <c r="CD2654" s="43"/>
      <c r="CE2654" s="43"/>
      <c r="CF2654" s="43"/>
      <c r="CG2654" s="43"/>
    </row>
    <row r="2655" spans="10:85" x14ac:dyDescent="0.2"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43"/>
      <c r="AI2655" s="43"/>
      <c r="AJ2655" s="43"/>
      <c r="AK2655" s="43"/>
      <c r="AL2655" s="43"/>
      <c r="AM2655" s="43"/>
      <c r="AN2655" s="43"/>
      <c r="AO2655" s="43"/>
      <c r="AP2655" s="43"/>
      <c r="AQ2655" s="43"/>
      <c r="AR2655" s="43"/>
      <c r="AS2655" s="43"/>
      <c r="AT2655" s="43"/>
      <c r="AU2655" s="43"/>
      <c r="AV2655" s="43"/>
      <c r="AW2655" s="43"/>
      <c r="AX2655" s="43"/>
      <c r="AY2655" s="43"/>
      <c r="AZ2655" s="43"/>
      <c r="BA2655" s="43"/>
      <c r="BB2655" s="43"/>
      <c r="BC2655" s="43"/>
      <c r="BD2655" s="43"/>
      <c r="BE2655" s="43"/>
      <c r="BF2655" s="43"/>
      <c r="BG2655" s="43"/>
      <c r="BH2655" s="43"/>
      <c r="BI2655" s="43"/>
      <c r="BJ2655" s="43"/>
      <c r="BK2655" s="43"/>
      <c r="BL2655" s="43"/>
      <c r="BM2655" s="43"/>
      <c r="BN2655" s="43"/>
      <c r="BO2655" s="43"/>
      <c r="BP2655" s="43"/>
      <c r="BQ2655" s="43"/>
      <c r="BR2655" s="43"/>
      <c r="BS2655" s="43"/>
      <c r="BT2655" s="43"/>
      <c r="BU2655" s="43"/>
      <c r="BV2655" s="43"/>
      <c r="BW2655" s="43"/>
      <c r="BX2655" s="43"/>
      <c r="BY2655" s="43"/>
      <c r="BZ2655" s="43"/>
      <c r="CA2655" s="43"/>
      <c r="CB2655" s="43"/>
      <c r="CC2655" s="43"/>
      <c r="CD2655" s="43"/>
      <c r="CE2655" s="43"/>
      <c r="CF2655" s="43"/>
      <c r="CG2655" s="43"/>
    </row>
    <row r="2656" spans="10:85" x14ac:dyDescent="0.2"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43"/>
      <c r="AI2656" s="43"/>
      <c r="AJ2656" s="43"/>
      <c r="AK2656" s="43"/>
      <c r="AL2656" s="43"/>
      <c r="AM2656" s="43"/>
      <c r="AN2656" s="43"/>
      <c r="AO2656" s="43"/>
      <c r="AP2656" s="43"/>
      <c r="AQ2656" s="43"/>
      <c r="AR2656" s="43"/>
      <c r="AS2656" s="43"/>
      <c r="AT2656" s="43"/>
      <c r="AU2656" s="43"/>
      <c r="AV2656" s="43"/>
      <c r="AW2656" s="43"/>
      <c r="AX2656" s="43"/>
      <c r="AY2656" s="43"/>
      <c r="AZ2656" s="43"/>
      <c r="BA2656" s="43"/>
      <c r="BB2656" s="43"/>
      <c r="BC2656" s="43"/>
      <c r="BD2656" s="43"/>
      <c r="BE2656" s="43"/>
      <c r="BF2656" s="43"/>
      <c r="BG2656" s="43"/>
      <c r="BH2656" s="43"/>
      <c r="BI2656" s="43"/>
      <c r="BJ2656" s="43"/>
      <c r="BK2656" s="43"/>
      <c r="BL2656" s="43"/>
      <c r="BM2656" s="43"/>
      <c r="BN2656" s="43"/>
      <c r="BO2656" s="43"/>
      <c r="BP2656" s="43"/>
      <c r="BQ2656" s="43"/>
      <c r="BR2656" s="43"/>
      <c r="BS2656" s="43"/>
      <c r="BT2656" s="43"/>
      <c r="BU2656" s="43"/>
      <c r="BV2656" s="43"/>
      <c r="BW2656" s="43"/>
      <c r="BX2656" s="43"/>
      <c r="BY2656" s="43"/>
      <c r="BZ2656" s="43"/>
      <c r="CA2656" s="43"/>
      <c r="CB2656" s="43"/>
      <c r="CC2656" s="43"/>
      <c r="CD2656" s="43"/>
      <c r="CE2656" s="43"/>
      <c r="CF2656" s="43"/>
      <c r="CG2656" s="43"/>
    </row>
    <row r="2657" spans="10:85" x14ac:dyDescent="0.2"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43"/>
      <c r="AI2657" s="43"/>
      <c r="AJ2657" s="43"/>
      <c r="AK2657" s="43"/>
      <c r="AL2657" s="43"/>
      <c r="AM2657" s="43"/>
      <c r="AN2657" s="43"/>
      <c r="AO2657" s="43"/>
      <c r="AP2657" s="43"/>
      <c r="AQ2657" s="43"/>
      <c r="AR2657" s="43"/>
      <c r="AS2657" s="43"/>
      <c r="AT2657" s="43"/>
      <c r="AU2657" s="43"/>
      <c r="AV2657" s="43"/>
      <c r="AW2657" s="43"/>
      <c r="AX2657" s="43"/>
      <c r="AY2657" s="43"/>
      <c r="AZ2657" s="43"/>
      <c r="BA2657" s="43"/>
      <c r="BB2657" s="43"/>
      <c r="BC2657" s="43"/>
      <c r="BD2657" s="43"/>
      <c r="BE2657" s="43"/>
      <c r="BF2657" s="43"/>
      <c r="BG2657" s="43"/>
      <c r="BH2657" s="43"/>
      <c r="BI2657" s="43"/>
      <c r="BJ2657" s="43"/>
      <c r="BK2657" s="43"/>
      <c r="BL2657" s="43"/>
      <c r="BM2657" s="43"/>
      <c r="BN2657" s="43"/>
      <c r="BO2657" s="43"/>
      <c r="BP2657" s="43"/>
      <c r="BQ2657" s="43"/>
      <c r="BR2657" s="43"/>
      <c r="BS2657" s="43"/>
      <c r="BT2657" s="43"/>
      <c r="BU2657" s="43"/>
      <c r="BV2657" s="43"/>
      <c r="BW2657" s="43"/>
      <c r="BX2657" s="43"/>
      <c r="BY2657" s="43"/>
      <c r="BZ2657" s="43"/>
      <c r="CA2657" s="43"/>
      <c r="CB2657" s="43"/>
      <c r="CC2657" s="43"/>
      <c r="CD2657" s="43"/>
      <c r="CE2657" s="43"/>
      <c r="CF2657" s="43"/>
      <c r="CG2657" s="43"/>
    </row>
    <row r="2658" spans="10:85" x14ac:dyDescent="0.2"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43"/>
      <c r="AI2658" s="43"/>
      <c r="AJ2658" s="43"/>
      <c r="AK2658" s="43"/>
      <c r="AL2658" s="43"/>
      <c r="AM2658" s="43"/>
      <c r="AN2658" s="43"/>
      <c r="AO2658" s="43"/>
      <c r="AP2658" s="43"/>
      <c r="AQ2658" s="43"/>
      <c r="AR2658" s="43"/>
      <c r="AS2658" s="43"/>
      <c r="AT2658" s="43"/>
      <c r="AU2658" s="43"/>
      <c r="AV2658" s="43"/>
      <c r="AW2658" s="43"/>
      <c r="AX2658" s="43"/>
      <c r="AY2658" s="43"/>
      <c r="AZ2658" s="43"/>
      <c r="BA2658" s="43"/>
      <c r="BB2658" s="43"/>
      <c r="BC2658" s="43"/>
      <c r="BD2658" s="43"/>
      <c r="BE2658" s="43"/>
      <c r="BF2658" s="43"/>
      <c r="BG2658" s="43"/>
      <c r="BH2658" s="43"/>
      <c r="BI2658" s="43"/>
      <c r="BJ2658" s="43"/>
      <c r="BK2658" s="43"/>
      <c r="BL2658" s="43"/>
      <c r="BM2658" s="43"/>
      <c r="BN2658" s="43"/>
      <c r="BO2658" s="43"/>
      <c r="BP2658" s="43"/>
      <c r="BQ2658" s="43"/>
      <c r="BR2658" s="43"/>
      <c r="BS2658" s="43"/>
      <c r="BT2658" s="43"/>
      <c r="BU2658" s="43"/>
      <c r="BV2658" s="43"/>
      <c r="BW2658" s="43"/>
      <c r="BX2658" s="43"/>
      <c r="BY2658" s="43"/>
      <c r="BZ2658" s="43"/>
      <c r="CA2658" s="43"/>
      <c r="CB2658" s="43"/>
      <c r="CC2658" s="43"/>
      <c r="CD2658" s="43"/>
      <c r="CE2658" s="43"/>
      <c r="CF2658" s="43"/>
      <c r="CG2658" s="43"/>
    </row>
    <row r="2659" spans="10:85" x14ac:dyDescent="0.2"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43"/>
      <c r="AI2659" s="43"/>
      <c r="AJ2659" s="43"/>
      <c r="AK2659" s="43"/>
      <c r="AL2659" s="43"/>
      <c r="AM2659" s="43"/>
      <c r="AN2659" s="43"/>
      <c r="AO2659" s="43"/>
      <c r="AP2659" s="43"/>
      <c r="AQ2659" s="43"/>
      <c r="AR2659" s="43"/>
      <c r="AS2659" s="43"/>
      <c r="AT2659" s="43"/>
      <c r="AU2659" s="43"/>
      <c r="AV2659" s="43"/>
      <c r="AW2659" s="43"/>
      <c r="AX2659" s="43"/>
      <c r="AY2659" s="43"/>
      <c r="AZ2659" s="43"/>
      <c r="BA2659" s="43"/>
      <c r="BB2659" s="43"/>
      <c r="BC2659" s="43"/>
      <c r="BD2659" s="43"/>
      <c r="BE2659" s="43"/>
      <c r="BF2659" s="43"/>
      <c r="BG2659" s="43"/>
      <c r="BH2659" s="43"/>
      <c r="BI2659" s="43"/>
      <c r="BJ2659" s="43"/>
      <c r="BK2659" s="43"/>
      <c r="BL2659" s="43"/>
      <c r="BM2659" s="43"/>
      <c r="BN2659" s="43"/>
      <c r="BO2659" s="43"/>
      <c r="BP2659" s="43"/>
      <c r="BQ2659" s="43"/>
      <c r="BR2659" s="43"/>
      <c r="BS2659" s="43"/>
      <c r="BT2659" s="43"/>
      <c r="BU2659" s="43"/>
      <c r="BV2659" s="43"/>
      <c r="BW2659" s="43"/>
      <c r="BX2659" s="43"/>
      <c r="BY2659" s="43"/>
      <c r="BZ2659" s="43"/>
      <c r="CA2659" s="43"/>
      <c r="CB2659" s="43"/>
      <c r="CC2659" s="43"/>
      <c r="CD2659" s="43"/>
      <c r="CE2659" s="43"/>
      <c r="CF2659" s="43"/>
      <c r="CG2659" s="43"/>
    </row>
    <row r="2660" spans="10:85" x14ac:dyDescent="0.2"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43"/>
      <c r="AI2660" s="43"/>
      <c r="AJ2660" s="43"/>
      <c r="AK2660" s="43"/>
      <c r="AL2660" s="43"/>
      <c r="AM2660" s="43"/>
      <c r="AN2660" s="43"/>
      <c r="AO2660" s="43"/>
      <c r="AP2660" s="43"/>
      <c r="AQ2660" s="43"/>
      <c r="AR2660" s="43"/>
      <c r="AS2660" s="43"/>
      <c r="AT2660" s="43"/>
      <c r="AU2660" s="43"/>
      <c r="AV2660" s="43"/>
      <c r="AW2660" s="43"/>
      <c r="AX2660" s="43"/>
      <c r="AY2660" s="43"/>
      <c r="AZ2660" s="43"/>
      <c r="BA2660" s="43"/>
      <c r="BB2660" s="43"/>
      <c r="BC2660" s="43"/>
      <c r="BD2660" s="43"/>
      <c r="BE2660" s="43"/>
      <c r="BF2660" s="43"/>
      <c r="BG2660" s="43"/>
      <c r="BH2660" s="43"/>
      <c r="BI2660" s="43"/>
      <c r="BJ2660" s="43"/>
      <c r="BK2660" s="43"/>
      <c r="BL2660" s="43"/>
      <c r="BM2660" s="43"/>
      <c r="BN2660" s="43"/>
      <c r="BO2660" s="43"/>
      <c r="BP2660" s="43"/>
      <c r="BQ2660" s="43"/>
      <c r="BR2660" s="43"/>
      <c r="BS2660" s="43"/>
      <c r="BT2660" s="43"/>
      <c r="BU2660" s="43"/>
      <c r="BV2660" s="43"/>
      <c r="BW2660" s="43"/>
      <c r="BX2660" s="43"/>
      <c r="BY2660" s="43"/>
      <c r="BZ2660" s="43"/>
      <c r="CA2660" s="43"/>
      <c r="CB2660" s="43"/>
      <c r="CC2660" s="43"/>
      <c r="CD2660" s="43"/>
      <c r="CE2660" s="43"/>
      <c r="CF2660" s="43"/>
      <c r="CG2660" s="43"/>
    </row>
    <row r="2661" spans="10:85" x14ac:dyDescent="0.2"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43"/>
      <c r="AI2661" s="43"/>
      <c r="AJ2661" s="43"/>
      <c r="AK2661" s="43"/>
      <c r="AL2661" s="43"/>
      <c r="AM2661" s="43"/>
      <c r="AN2661" s="43"/>
      <c r="AO2661" s="43"/>
      <c r="AP2661" s="43"/>
      <c r="AQ2661" s="43"/>
      <c r="AR2661" s="43"/>
      <c r="AS2661" s="43"/>
      <c r="AT2661" s="43"/>
      <c r="AU2661" s="43"/>
      <c r="AV2661" s="43"/>
      <c r="AW2661" s="43"/>
      <c r="AX2661" s="43"/>
      <c r="AY2661" s="43"/>
      <c r="AZ2661" s="43"/>
      <c r="BA2661" s="43"/>
      <c r="BB2661" s="43"/>
      <c r="BC2661" s="43"/>
      <c r="BD2661" s="43"/>
      <c r="BE2661" s="43"/>
      <c r="BF2661" s="43"/>
      <c r="BG2661" s="43"/>
      <c r="BH2661" s="43"/>
      <c r="BI2661" s="43"/>
      <c r="BJ2661" s="43"/>
      <c r="BK2661" s="43"/>
      <c r="BL2661" s="43"/>
      <c r="BM2661" s="43"/>
      <c r="BN2661" s="43"/>
      <c r="BO2661" s="43"/>
      <c r="BP2661" s="43"/>
      <c r="BQ2661" s="43"/>
      <c r="BR2661" s="43"/>
      <c r="BS2661" s="43"/>
      <c r="BT2661" s="43"/>
      <c r="BU2661" s="43"/>
      <c r="BV2661" s="43"/>
      <c r="BW2661" s="43"/>
      <c r="BX2661" s="43"/>
      <c r="BY2661" s="43"/>
      <c r="BZ2661" s="43"/>
      <c r="CA2661" s="43"/>
      <c r="CB2661" s="43"/>
      <c r="CC2661" s="43"/>
      <c r="CD2661" s="43"/>
      <c r="CE2661" s="43"/>
      <c r="CF2661" s="43"/>
      <c r="CG2661" s="43"/>
    </row>
    <row r="2662" spans="10:85" x14ac:dyDescent="0.2"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43"/>
      <c r="AI2662" s="43"/>
      <c r="AJ2662" s="43"/>
      <c r="AK2662" s="43"/>
      <c r="AL2662" s="43"/>
      <c r="AM2662" s="43"/>
      <c r="AN2662" s="43"/>
      <c r="AO2662" s="43"/>
      <c r="AP2662" s="43"/>
      <c r="AQ2662" s="43"/>
      <c r="AR2662" s="43"/>
      <c r="AS2662" s="43"/>
      <c r="AT2662" s="43"/>
      <c r="AU2662" s="43"/>
      <c r="AV2662" s="43"/>
      <c r="AW2662" s="43"/>
      <c r="AX2662" s="43"/>
      <c r="AY2662" s="43"/>
      <c r="AZ2662" s="43"/>
      <c r="BA2662" s="43"/>
      <c r="BB2662" s="43"/>
      <c r="BC2662" s="43"/>
      <c r="BD2662" s="43"/>
      <c r="BE2662" s="43"/>
      <c r="BF2662" s="43"/>
      <c r="BG2662" s="43"/>
      <c r="BH2662" s="43"/>
      <c r="BI2662" s="43"/>
      <c r="BJ2662" s="43"/>
      <c r="BK2662" s="43"/>
      <c r="BL2662" s="43"/>
      <c r="BM2662" s="43"/>
      <c r="BN2662" s="43"/>
      <c r="BO2662" s="43"/>
      <c r="BP2662" s="43"/>
      <c r="BQ2662" s="43"/>
      <c r="BR2662" s="43"/>
      <c r="BS2662" s="43"/>
      <c r="BT2662" s="43"/>
      <c r="BU2662" s="43"/>
      <c r="BV2662" s="43"/>
      <c r="BW2662" s="43"/>
      <c r="BX2662" s="43"/>
      <c r="BY2662" s="43"/>
      <c r="BZ2662" s="43"/>
      <c r="CA2662" s="43"/>
      <c r="CB2662" s="43"/>
      <c r="CC2662" s="43"/>
      <c r="CD2662" s="43"/>
      <c r="CE2662" s="43"/>
      <c r="CF2662" s="43"/>
      <c r="CG2662" s="43"/>
    </row>
    <row r="2663" spans="10:85" x14ac:dyDescent="0.2"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43"/>
      <c r="AI2663" s="43"/>
      <c r="AJ2663" s="43"/>
      <c r="AK2663" s="43"/>
      <c r="AL2663" s="43"/>
      <c r="AM2663" s="43"/>
      <c r="AN2663" s="43"/>
      <c r="AO2663" s="43"/>
      <c r="AP2663" s="43"/>
      <c r="AQ2663" s="43"/>
      <c r="AR2663" s="43"/>
      <c r="AS2663" s="43"/>
      <c r="AT2663" s="43"/>
      <c r="AU2663" s="43"/>
      <c r="AV2663" s="43"/>
      <c r="AW2663" s="43"/>
      <c r="AX2663" s="43"/>
      <c r="AY2663" s="43"/>
      <c r="AZ2663" s="43"/>
      <c r="BA2663" s="43"/>
      <c r="BB2663" s="43"/>
      <c r="BC2663" s="43"/>
      <c r="BD2663" s="43"/>
      <c r="BE2663" s="43"/>
      <c r="BF2663" s="43"/>
      <c r="BG2663" s="43"/>
      <c r="BH2663" s="43"/>
      <c r="BI2663" s="43"/>
      <c r="BJ2663" s="43"/>
      <c r="BK2663" s="43"/>
      <c r="BL2663" s="43"/>
      <c r="BM2663" s="43"/>
      <c r="BN2663" s="43"/>
      <c r="BO2663" s="43"/>
      <c r="BP2663" s="43"/>
      <c r="BQ2663" s="43"/>
      <c r="BR2663" s="43"/>
      <c r="BS2663" s="43"/>
      <c r="BT2663" s="43"/>
      <c r="BU2663" s="43"/>
      <c r="BV2663" s="43"/>
      <c r="BW2663" s="43"/>
      <c r="BX2663" s="43"/>
      <c r="BY2663" s="43"/>
      <c r="BZ2663" s="43"/>
      <c r="CA2663" s="43"/>
      <c r="CB2663" s="43"/>
      <c r="CC2663" s="43"/>
      <c r="CD2663" s="43"/>
      <c r="CE2663" s="43"/>
      <c r="CF2663" s="43"/>
      <c r="CG2663" s="43"/>
    </row>
    <row r="2664" spans="10:85" x14ac:dyDescent="0.2"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43"/>
      <c r="AI2664" s="43"/>
      <c r="AJ2664" s="43"/>
      <c r="AK2664" s="43"/>
      <c r="AL2664" s="43"/>
      <c r="AM2664" s="43"/>
      <c r="AN2664" s="43"/>
      <c r="AO2664" s="43"/>
      <c r="AP2664" s="43"/>
      <c r="AQ2664" s="43"/>
      <c r="AR2664" s="43"/>
      <c r="AS2664" s="43"/>
      <c r="AT2664" s="43"/>
      <c r="AU2664" s="43"/>
      <c r="AV2664" s="43"/>
      <c r="AW2664" s="43"/>
      <c r="AX2664" s="43"/>
      <c r="AY2664" s="43"/>
      <c r="AZ2664" s="43"/>
      <c r="BA2664" s="43"/>
      <c r="BB2664" s="43"/>
      <c r="BC2664" s="43"/>
      <c r="BD2664" s="43"/>
      <c r="BE2664" s="43"/>
      <c r="BF2664" s="43"/>
      <c r="BG2664" s="43"/>
      <c r="BH2664" s="43"/>
      <c r="BI2664" s="43"/>
      <c r="BJ2664" s="43"/>
      <c r="BK2664" s="43"/>
      <c r="BL2664" s="43"/>
      <c r="BM2664" s="43"/>
      <c r="BN2664" s="43"/>
      <c r="BO2664" s="43"/>
      <c r="BP2664" s="43"/>
      <c r="BQ2664" s="43"/>
      <c r="BR2664" s="43"/>
      <c r="BS2664" s="43"/>
      <c r="BT2664" s="43"/>
      <c r="BU2664" s="43"/>
      <c r="BV2664" s="43"/>
      <c r="BW2664" s="43"/>
      <c r="BX2664" s="43"/>
      <c r="BY2664" s="43"/>
      <c r="BZ2664" s="43"/>
      <c r="CA2664" s="43"/>
      <c r="CB2664" s="43"/>
      <c r="CC2664" s="43"/>
      <c r="CD2664" s="43"/>
      <c r="CE2664" s="43"/>
      <c r="CF2664" s="43"/>
      <c r="CG2664" s="43"/>
    </row>
    <row r="2665" spans="10:85" x14ac:dyDescent="0.2"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43"/>
      <c r="AI2665" s="43"/>
      <c r="AJ2665" s="43"/>
      <c r="AK2665" s="43"/>
      <c r="AL2665" s="43"/>
      <c r="AM2665" s="43"/>
      <c r="AN2665" s="43"/>
      <c r="AO2665" s="43"/>
      <c r="AP2665" s="43"/>
      <c r="AQ2665" s="43"/>
      <c r="AR2665" s="43"/>
      <c r="AS2665" s="43"/>
      <c r="AT2665" s="43"/>
      <c r="AU2665" s="43"/>
      <c r="AV2665" s="43"/>
      <c r="AW2665" s="43"/>
      <c r="AX2665" s="43"/>
      <c r="AY2665" s="43"/>
      <c r="AZ2665" s="43"/>
      <c r="BA2665" s="43"/>
      <c r="BB2665" s="43"/>
      <c r="BC2665" s="43"/>
      <c r="BD2665" s="43"/>
      <c r="BE2665" s="43"/>
      <c r="BF2665" s="43"/>
      <c r="BG2665" s="43"/>
      <c r="BH2665" s="43"/>
      <c r="BI2665" s="43"/>
      <c r="BJ2665" s="43"/>
      <c r="BK2665" s="43"/>
      <c r="BL2665" s="43"/>
      <c r="BM2665" s="43"/>
      <c r="BN2665" s="43"/>
      <c r="BO2665" s="43"/>
      <c r="BP2665" s="43"/>
      <c r="BQ2665" s="43"/>
      <c r="BR2665" s="43"/>
      <c r="BS2665" s="43"/>
      <c r="BT2665" s="43"/>
      <c r="BU2665" s="43"/>
      <c r="BV2665" s="43"/>
      <c r="BW2665" s="43"/>
      <c r="BX2665" s="43"/>
      <c r="BY2665" s="43"/>
      <c r="BZ2665" s="43"/>
      <c r="CA2665" s="43"/>
      <c r="CB2665" s="43"/>
      <c r="CC2665" s="43"/>
      <c r="CD2665" s="43"/>
      <c r="CE2665" s="43"/>
      <c r="CF2665" s="43"/>
      <c r="CG2665" s="43"/>
    </row>
    <row r="2666" spans="10:85" x14ac:dyDescent="0.2"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43"/>
      <c r="AI2666" s="43"/>
      <c r="AJ2666" s="43"/>
      <c r="AK2666" s="43"/>
      <c r="AL2666" s="43"/>
      <c r="AM2666" s="43"/>
      <c r="AN2666" s="43"/>
      <c r="AO2666" s="43"/>
      <c r="AP2666" s="43"/>
      <c r="AQ2666" s="43"/>
      <c r="AR2666" s="43"/>
      <c r="AS2666" s="43"/>
      <c r="AT2666" s="43"/>
      <c r="AU2666" s="43"/>
      <c r="AV2666" s="43"/>
      <c r="AW2666" s="43"/>
      <c r="AX2666" s="43"/>
      <c r="AY2666" s="43"/>
      <c r="AZ2666" s="43"/>
      <c r="BA2666" s="43"/>
      <c r="BB2666" s="43"/>
      <c r="BC2666" s="43"/>
      <c r="BD2666" s="43"/>
      <c r="BE2666" s="43"/>
      <c r="BF2666" s="43"/>
      <c r="BG2666" s="43"/>
      <c r="BH2666" s="43"/>
      <c r="BI2666" s="43"/>
      <c r="BJ2666" s="43"/>
      <c r="BK2666" s="43"/>
      <c r="BL2666" s="43"/>
      <c r="BM2666" s="43"/>
      <c r="BN2666" s="43"/>
      <c r="BO2666" s="43"/>
      <c r="BP2666" s="43"/>
      <c r="BQ2666" s="43"/>
      <c r="BR2666" s="43"/>
      <c r="BS2666" s="43"/>
      <c r="BT2666" s="43"/>
      <c r="BU2666" s="43"/>
      <c r="BV2666" s="43"/>
      <c r="BW2666" s="43"/>
      <c r="BX2666" s="43"/>
      <c r="BY2666" s="43"/>
      <c r="BZ2666" s="43"/>
      <c r="CA2666" s="43"/>
      <c r="CB2666" s="43"/>
      <c r="CC2666" s="43"/>
      <c r="CD2666" s="43"/>
      <c r="CE2666" s="43"/>
      <c r="CF2666" s="43"/>
      <c r="CG2666" s="43"/>
    </row>
    <row r="2667" spans="10:85" x14ac:dyDescent="0.2"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43"/>
      <c r="AI2667" s="43"/>
      <c r="AJ2667" s="43"/>
      <c r="AK2667" s="43"/>
      <c r="AL2667" s="43"/>
      <c r="AM2667" s="43"/>
      <c r="AN2667" s="43"/>
      <c r="AO2667" s="43"/>
      <c r="AP2667" s="43"/>
      <c r="AQ2667" s="43"/>
      <c r="AR2667" s="43"/>
      <c r="AS2667" s="43"/>
      <c r="AT2667" s="43"/>
      <c r="AU2667" s="43"/>
      <c r="AV2667" s="43"/>
      <c r="AW2667" s="43"/>
      <c r="AX2667" s="43"/>
      <c r="AY2667" s="43"/>
      <c r="AZ2667" s="43"/>
      <c r="BA2667" s="43"/>
      <c r="BB2667" s="43"/>
      <c r="BC2667" s="43"/>
      <c r="BD2667" s="43"/>
      <c r="BE2667" s="43"/>
      <c r="BF2667" s="43"/>
      <c r="BG2667" s="43"/>
      <c r="BH2667" s="43"/>
      <c r="BI2667" s="43"/>
      <c r="BJ2667" s="43"/>
      <c r="BK2667" s="43"/>
      <c r="BL2667" s="43"/>
      <c r="BM2667" s="43"/>
      <c r="BN2667" s="43"/>
      <c r="BO2667" s="43"/>
      <c r="BP2667" s="43"/>
      <c r="BQ2667" s="43"/>
      <c r="BR2667" s="43"/>
      <c r="BS2667" s="43"/>
      <c r="BT2667" s="43"/>
      <c r="BU2667" s="43"/>
      <c r="BV2667" s="43"/>
      <c r="BW2667" s="43"/>
      <c r="BX2667" s="43"/>
      <c r="BY2667" s="43"/>
      <c r="BZ2667" s="43"/>
      <c r="CA2667" s="43"/>
      <c r="CB2667" s="43"/>
      <c r="CC2667" s="43"/>
      <c r="CD2667" s="43"/>
      <c r="CE2667" s="43"/>
      <c r="CF2667" s="43"/>
      <c r="CG2667" s="43"/>
    </row>
    <row r="2668" spans="10:85" x14ac:dyDescent="0.2"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43"/>
      <c r="AI2668" s="43"/>
      <c r="AJ2668" s="43"/>
      <c r="AK2668" s="43"/>
      <c r="AL2668" s="43"/>
      <c r="AM2668" s="43"/>
      <c r="AN2668" s="43"/>
      <c r="AO2668" s="43"/>
      <c r="AP2668" s="43"/>
      <c r="AQ2668" s="43"/>
      <c r="AR2668" s="43"/>
      <c r="AS2668" s="43"/>
      <c r="AT2668" s="43"/>
      <c r="AU2668" s="43"/>
      <c r="AV2668" s="43"/>
      <c r="AW2668" s="43"/>
      <c r="AX2668" s="43"/>
      <c r="AY2668" s="43"/>
      <c r="AZ2668" s="43"/>
      <c r="BA2668" s="43"/>
      <c r="BB2668" s="43"/>
      <c r="BC2668" s="43"/>
      <c r="BD2668" s="43"/>
      <c r="BE2668" s="43"/>
      <c r="BF2668" s="43"/>
      <c r="BG2668" s="43"/>
      <c r="BH2668" s="43"/>
      <c r="BI2668" s="43"/>
      <c r="BJ2668" s="43"/>
      <c r="BK2668" s="43"/>
      <c r="BL2668" s="43"/>
      <c r="BM2668" s="43"/>
      <c r="BN2668" s="43"/>
      <c r="BO2668" s="43"/>
      <c r="BP2668" s="43"/>
      <c r="BQ2668" s="43"/>
      <c r="BR2668" s="43"/>
      <c r="BS2668" s="43"/>
      <c r="BT2668" s="43"/>
      <c r="BU2668" s="43"/>
      <c r="BV2668" s="43"/>
      <c r="BW2668" s="43"/>
      <c r="BX2668" s="43"/>
      <c r="BY2668" s="43"/>
      <c r="BZ2668" s="43"/>
      <c r="CA2668" s="43"/>
      <c r="CB2668" s="43"/>
      <c r="CC2668" s="43"/>
      <c r="CD2668" s="43"/>
      <c r="CE2668" s="43"/>
      <c r="CF2668" s="43"/>
      <c r="CG2668" s="43"/>
    </row>
    <row r="2669" spans="10:85" x14ac:dyDescent="0.2"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43"/>
      <c r="AI2669" s="43"/>
      <c r="AJ2669" s="43"/>
      <c r="AK2669" s="43"/>
      <c r="AL2669" s="43"/>
      <c r="AM2669" s="43"/>
      <c r="AN2669" s="43"/>
      <c r="AO2669" s="43"/>
      <c r="AP2669" s="43"/>
      <c r="AQ2669" s="43"/>
      <c r="AR2669" s="43"/>
      <c r="AS2669" s="43"/>
      <c r="AT2669" s="43"/>
      <c r="AU2669" s="43"/>
      <c r="AV2669" s="43"/>
      <c r="AW2669" s="43"/>
      <c r="AX2669" s="43"/>
      <c r="AY2669" s="43"/>
      <c r="AZ2669" s="43"/>
      <c r="BA2669" s="43"/>
      <c r="BB2669" s="43"/>
      <c r="BC2669" s="43"/>
      <c r="BD2669" s="43"/>
      <c r="BE2669" s="43"/>
      <c r="BF2669" s="43"/>
      <c r="BG2669" s="43"/>
      <c r="BH2669" s="43"/>
      <c r="BI2669" s="43"/>
      <c r="BJ2669" s="43"/>
      <c r="BK2669" s="43"/>
      <c r="BL2669" s="43"/>
      <c r="BM2669" s="43"/>
      <c r="BN2669" s="43"/>
      <c r="BO2669" s="43"/>
      <c r="BP2669" s="43"/>
      <c r="BQ2669" s="43"/>
      <c r="BR2669" s="43"/>
      <c r="BS2669" s="43"/>
      <c r="BT2669" s="43"/>
      <c r="BU2669" s="43"/>
      <c r="BV2669" s="43"/>
      <c r="BW2669" s="43"/>
      <c r="BX2669" s="43"/>
      <c r="BY2669" s="43"/>
      <c r="BZ2669" s="43"/>
      <c r="CA2669" s="43"/>
      <c r="CB2669" s="43"/>
      <c r="CC2669" s="43"/>
      <c r="CD2669" s="43"/>
      <c r="CE2669" s="43"/>
      <c r="CF2669" s="43"/>
      <c r="CG2669" s="43"/>
    </row>
    <row r="2670" spans="10:85" x14ac:dyDescent="0.2"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43"/>
      <c r="AI2670" s="43"/>
      <c r="AJ2670" s="43"/>
      <c r="AK2670" s="43"/>
      <c r="AL2670" s="43"/>
      <c r="AM2670" s="43"/>
      <c r="AN2670" s="43"/>
      <c r="AO2670" s="43"/>
      <c r="AP2670" s="43"/>
      <c r="AQ2670" s="43"/>
      <c r="AR2670" s="43"/>
      <c r="AS2670" s="43"/>
      <c r="AT2670" s="43"/>
      <c r="AU2670" s="43"/>
      <c r="AV2670" s="43"/>
      <c r="AW2670" s="43"/>
      <c r="AX2670" s="43"/>
      <c r="AY2670" s="43"/>
      <c r="AZ2670" s="43"/>
      <c r="BA2670" s="43"/>
      <c r="BB2670" s="43"/>
      <c r="BC2670" s="43"/>
      <c r="BD2670" s="43"/>
      <c r="BE2670" s="43"/>
      <c r="BF2670" s="43"/>
      <c r="BG2670" s="43"/>
      <c r="BH2670" s="43"/>
      <c r="BI2670" s="43"/>
      <c r="BJ2670" s="43"/>
      <c r="BK2670" s="43"/>
      <c r="BL2670" s="43"/>
      <c r="BM2670" s="43"/>
      <c r="BN2670" s="43"/>
      <c r="BO2670" s="43"/>
      <c r="BP2670" s="43"/>
      <c r="BQ2670" s="43"/>
      <c r="BR2670" s="43"/>
      <c r="BS2670" s="43"/>
      <c r="BT2670" s="43"/>
      <c r="BU2670" s="43"/>
      <c r="BV2670" s="43"/>
      <c r="BW2670" s="43"/>
      <c r="BX2670" s="43"/>
      <c r="BY2670" s="43"/>
      <c r="BZ2670" s="43"/>
      <c r="CA2670" s="43"/>
      <c r="CB2670" s="43"/>
      <c r="CC2670" s="43"/>
      <c r="CD2670" s="43"/>
      <c r="CE2670" s="43"/>
      <c r="CF2670" s="43"/>
      <c r="CG2670" s="43"/>
    </row>
    <row r="2671" spans="10:85" x14ac:dyDescent="0.2"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43"/>
      <c r="AI2671" s="43"/>
      <c r="AJ2671" s="43"/>
      <c r="AK2671" s="43"/>
      <c r="AL2671" s="43"/>
      <c r="AM2671" s="43"/>
      <c r="AN2671" s="43"/>
      <c r="AO2671" s="43"/>
      <c r="AP2671" s="43"/>
      <c r="AQ2671" s="43"/>
      <c r="AR2671" s="43"/>
      <c r="AS2671" s="43"/>
      <c r="AT2671" s="43"/>
      <c r="AU2671" s="43"/>
      <c r="AV2671" s="43"/>
      <c r="AW2671" s="43"/>
      <c r="AX2671" s="43"/>
      <c r="AY2671" s="43"/>
      <c r="AZ2671" s="43"/>
      <c r="BA2671" s="43"/>
      <c r="BB2671" s="43"/>
      <c r="BC2671" s="43"/>
      <c r="BD2671" s="43"/>
      <c r="BE2671" s="43"/>
      <c r="BF2671" s="43"/>
      <c r="BG2671" s="43"/>
      <c r="BH2671" s="43"/>
      <c r="BI2671" s="43"/>
      <c r="BJ2671" s="43"/>
      <c r="BK2671" s="43"/>
      <c r="BL2671" s="43"/>
      <c r="BM2671" s="43"/>
      <c r="BN2671" s="43"/>
      <c r="BO2671" s="43"/>
      <c r="BP2671" s="43"/>
      <c r="BQ2671" s="43"/>
      <c r="BR2671" s="43"/>
      <c r="BS2671" s="43"/>
      <c r="BT2671" s="43"/>
      <c r="BU2671" s="43"/>
      <c r="BV2671" s="43"/>
      <c r="BW2671" s="43"/>
      <c r="BX2671" s="43"/>
      <c r="BY2671" s="43"/>
      <c r="BZ2671" s="43"/>
      <c r="CA2671" s="43"/>
      <c r="CB2671" s="43"/>
      <c r="CC2671" s="43"/>
      <c r="CD2671" s="43"/>
      <c r="CE2671" s="43"/>
      <c r="CF2671" s="43"/>
      <c r="CG2671" s="43"/>
    </row>
    <row r="2672" spans="10:85" x14ac:dyDescent="0.2"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43"/>
      <c r="AI2672" s="43"/>
      <c r="AJ2672" s="43"/>
      <c r="AK2672" s="43"/>
      <c r="AL2672" s="43"/>
      <c r="AM2672" s="43"/>
      <c r="AN2672" s="43"/>
      <c r="AO2672" s="43"/>
      <c r="AP2672" s="43"/>
      <c r="AQ2672" s="43"/>
      <c r="AR2672" s="43"/>
      <c r="AS2672" s="43"/>
      <c r="AT2672" s="43"/>
      <c r="AU2672" s="43"/>
      <c r="AV2672" s="43"/>
      <c r="AW2672" s="43"/>
      <c r="AX2672" s="43"/>
      <c r="AY2672" s="43"/>
      <c r="AZ2672" s="43"/>
      <c r="BA2672" s="43"/>
      <c r="BB2672" s="43"/>
      <c r="BC2672" s="43"/>
      <c r="BD2672" s="43"/>
      <c r="BE2672" s="43"/>
      <c r="BF2672" s="43"/>
      <c r="BG2672" s="43"/>
      <c r="BH2672" s="43"/>
      <c r="BI2672" s="43"/>
      <c r="BJ2672" s="43"/>
      <c r="BK2672" s="43"/>
      <c r="BL2672" s="43"/>
      <c r="BM2672" s="43"/>
      <c r="BN2672" s="43"/>
      <c r="BO2672" s="43"/>
      <c r="BP2672" s="43"/>
      <c r="BQ2672" s="43"/>
      <c r="BR2672" s="43"/>
      <c r="BS2672" s="43"/>
      <c r="BT2672" s="43"/>
      <c r="BU2672" s="43"/>
      <c r="BV2672" s="43"/>
      <c r="BW2672" s="43"/>
      <c r="BX2672" s="43"/>
      <c r="BY2672" s="43"/>
      <c r="BZ2672" s="43"/>
      <c r="CA2672" s="43"/>
      <c r="CB2672" s="43"/>
      <c r="CC2672" s="43"/>
      <c r="CD2672" s="43"/>
      <c r="CE2672" s="43"/>
      <c r="CF2672" s="43"/>
      <c r="CG2672" s="43"/>
    </row>
    <row r="2673" spans="10:85" x14ac:dyDescent="0.2"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43"/>
      <c r="AI2673" s="43"/>
      <c r="AJ2673" s="43"/>
      <c r="AK2673" s="43"/>
      <c r="AL2673" s="43"/>
      <c r="AM2673" s="43"/>
      <c r="AN2673" s="43"/>
      <c r="AO2673" s="43"/>
      <c r="AP2673" s="43"/>
      <c r="AQ2673" s="43"/>
      <c r="AR2673" s="43"/>
      <c r="AS2673" s="43"/>
      <c r="AT2673" s="43"/>
      <c r="AU2673" s="43"/>
      <c r="AV2673" s="43"/>
      <c r="AW2673" s="43"/>
      <c r="AX2673" s="43"/>
      <c r="AY2673" s="43"/>
      <c r="AZ2673" s="43"/>
      <c r="BA2673" s="43"/>
      <c r="BB2673" s="43"/>
      <c r="BC2673" s="43"/>
      <c r="BD2673" s="43"/>
      <c r="BE2673" s="43"/>
      <c r="BF2673" s="43"/>
      <c r="BG2673" s="43"/>
      <c r="BH2673" s="43"/>
      <c r="BI2673" s="43"/>
      <c r="BJ2673" s="43"/>
      <c r="BK2673" s="43"/>
      <c r="BL2673" s="43"/>
      <c r="BM2673" s="43"/>
      <c r="BN2673" s="43"/>
      <c r="BO2673" s="43"/>
      <c r="BP2673" s="43"/>
      <c r="BQ2673" s="43"/>
      <c r="BR2673" s="43"/>
      <c r="BS2673" s="43"/>
      <c r="BT2673" s="43"/>
      <c r="BU2673" s="43"/>
      <c r="BV2673" s="43"/>
      <c r="BW2673" s="43"/>
      <c r="BX2673" s="43"/>
      <c r="BY2673" s="43"/>
      <c r="BZ2673" s="43"/>
      <c r="CA2673" s="43"/>
      <c r="CB2673" s="43"/>
      <c r="CC2673" s="43"/>
      <c r="CD2673" s="43"/>
      <c r="CE2673" s="43"/>
      <c r="CF2673" s="43"/>
      <c r="CG2673" s="43"/>
    </row>
    <row r="2674" spans="10:85" x14ac:dyDescent="0.2"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43"/>
      <c r="AI2674" s="43"/>
      <c r="AJ2674" s="43"/>
      <c r="AK2674" s="43"/>
      <c r="AL2674" s="43"/>
      <c r="AM2674" s="43"/>
      <c r="AN2674" s="43"/>
      <c r="AO2674" s="43"/>
      <c r="AP2674" s="43"/>
      <c r="AQ2674" s="43"/>
      <c r="AR2674" s="43"/>
      <c r="AS2674" s="43"/>
      <c r="AT2674" s="43"/>
      <c r="AU2674" s="43"/>
      <c r="AV2674" s="43"/>
      <c r="AW2674" s="43"/>
      <c r="AX2674" s="43"/>
      <c r="AY2674" s="43"/>
      <c r="AZ2674" s="43"/>
      <c r="BA2674" s="43"/>
      <c r="BB2674" s="43"/>
      <c r="BC2674" s="43"/>
      <c r="BD2674" s="43"/>
      <c r="BE2674" s="43"/>
      <c r="BF2674" s="43"/>
      <c r="BG2674" s="43"/>
      <c r="BH2674" s="43"/>
      <c r="BI2674" s="43"/>
      <c r="BJ2674" s="43"/>
      <c r="BK2674" s="43"/>
      <c r="BL2674" s="43"/>
      <c r="BM2674" s="43"/>
      <c r="BN2674" s="43"/>
      <c r="BO2674" s="43"/>
      <c r="BP2674" s="43"/>
      <c r="BQ2674" s="43"/>
      <c r="BR2674" s="43"/>
      <c r="BS2674" s="43"/>
      <c r="BT2674" s="43"/>
      <c r="BU2674" s="43"/>
      <c r="BV2674" s="43"/>
      <c r="BW2674" s="43"/>
      <c r="BX2674" s="43"/>
      <c r="BY2674" s="43"/>
      <c r="BZ2674" s="43"/>
      <c r="CA2674" s="43"/>
      <c r="CB2674" s="43"/>
      <c r="CC2674" s="43"/>
      <c r="CD2674" s="43"/>
      <c r="CE2674" s="43"/>
      <c r="CF2674" s="43"/>
      <c r="CG2674" s="43"/>
    </row>
    <row r="2675" spans="10:85" x14ac:dyDescent="0.2"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43"/>
      <c r="AI2675" s="43"/>
      <c r="AJ2675" s="43"/>
      <c r="AK2675" s="43"/>
      <c r="AL2675" s="43"/>
      <c r="AM2675" s="43"/>
      <c r="AN2675" s="43"/>
      <c r="AO2675" s="43"/>
      <c r="AP2675" s="43"/>
      <c r="AQ2675" s="43"/>
      <c r="AR2675" s="43"/>
      <c r="AS2675" s="43"/>
      <c r="AT2675" s="43"/>
      <c r="AU2675" s="43"/>
      <c r="AV2675" s="43"/>
      <c r="AW2675" s="43"/>
      <c r="AX2675" s="43"/>
      <c r="AY2675" s="43"/>
      <c r="AZ2675" s="43"/>
      <c r="BA2675" s="43"/>
      <c r="BB2675" s="43"/>
      <c r="BC2675" s="43"/>
      <c r="BD2675" s="43"/>
      <c r="BE2675" s="43"/>
      <c r="BF2675" s="43"/>
      <c r="BG2675" s="43"/>
      <c r="BH2675" s="43"/>
      <c r="BI2675" s="43"/>
      <c r="BJ2675" s="43"/>
      <c r="BK2675" s="43"/>
      <c r="BL2675" s="43"/>
      <c r="BM2675" s="43"/>
      <c r="BN2675" s="43"/>
      <c r="BO2675" s="43"/>
      <c r="BP2675" s="43"/>
      <c r="BQ2675" s="43"/>
      <c r="BR2675" s="43"/>
      <c r="BS2675" s="43"/>
      <c r="BT2675" s="43"/>
      <c r="BU2675" s="43"/>
      <c r="BV2675" s="43"/>
      <c r="BW2675" s="43"/>
      <c r="BX2675" s="43"/>
      <c r="BY2675" s="43"/>
      <c r="BZ2675" s="43"/>
      <c r="CA2675" s="43"/>
      <c r="CB2675" s="43"/>
      <c r="CC2675" s="43"/>
      <c r="CD2675" s="43"/>
      <c r="CE2675" s="43"/>
      <c r="CF2675" s="43"/>
      <c r="CG2675" s="43"/>
    </row>
    <row r="2676" spans="10:85" x14ac:dyDescent="0.2"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43"/>
      <c r="AI2676" s="43"/>
      <c r="AJ2676" s="43"/>
      <c r="AK2676" s="43"/>
      <c r="AL2676" s="43"/>
      <c r="AM2676" s="43"/>
      <c r="AN2676" s="43"/>
      <c r="AO2676" s="43"/>
      <c r="AP2676" s="43"/>
      <c r="AQ2676" s="43"/>
      <c r="AR2676" s="43"/>
      <c r="AS2676" s="43"/>
      <c r="AT2676" s="43"/>
      <c r="AU2676" s="43"/>
      <c r="AV2676" s="43"/>
      <c r="AW2676" s="43"/>
      <c r="AX2676" s="43"/>
      <c r="AY2676" s="43"/>
      <c r="AZ2676" s="43"/>
      <c r="BA2676" s="43"/>
      <c r="BB2676" s="43"/>
      <c r="BC2676" s="43"/>
      <c r="BD2676" s="43"/>
      <c r="BE2676" s="43"/>
      <c r="BF2676" s="43"/>
      <c r="BG2676" s="43"/>
      <c r="BH2676" s="43"/>
      <c r="BI2676" s="43"/>
      <c r="BJ2676" s="43"/>
      <c r="BK2676" s="43"/>
      <c r="BL2676" s="43"/>
      <c r="BM2676" s="43"/>
      <c r="BN2676" s="43"/>
      <c r="BO2676" s="43"/>
      <c r="BP2676" s="43"/>
      <c r="BQ2676" s="43"/>
      <c r="BR2676" s="43"/>
      <c r="BS2676" s="43"/>
      <c r="BT2676" s="43"/>
      <c r="BU2676" s="43"/>
      <c r="BV2676" s="43"/>
      <c r="BW2676" s="43"/>
      <c r="BX2676" s="43"/>
      <c r="BY2676" s="43"/>
      <c r="BZ2676" s="43"/>
      <c r="CA2676" s="43"/>
      <c r="CB2676" s="43"/>
      <c r="CC2676" s="43"/>
      <c r="CD2676" s="43"/>
      <c r="CE2676" s="43"/>
      <c r="CF2676" s="43"/>
      <c r="CG2676" s="43"/>
    </row>
    <row r="2677" spans="10:85" x14ac:dyDescent="0.2"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43"/>
      <c r="AI2677" s="43"/>
      <c r="AJ2677" s="43"/>
      <c r="AK2677" s="43"/>
      <c r="AL2677" s="43"/>
      <c r="AM2677" s="43"/>
      <c r="AN2677" s="43"/>
      <c r="AO2677" s="43"/>
      <c r="AP2677" s="43"/>
      <c r="AQ2677" s="43"/>
      <c r="AR2677" s="43"/>
      <c r="AS2677" s="43"/>
      <c r="AT2677" s="43"/>
      <c r="AU2677" s="43"/>
      <c r="AV2677" s="43"/>
      <c r="AW2677" s="43"/>
      <c r="AX2677" s="43"/>
      <c r="AY2677" s="43"/>
      <c r="AZ2677" s="43"/>
      <c r="BA2677" s="43"/>
      <c r="BB2677" s="43"/>
      <c r="BC2677" s="43"/>
      <c r="BD2677" s="43"/>
      <c r="BE2677" s="43"/>
      <c r="BF2677" s="43"/>
      <c r="BG2677" s="43"/>
      <c r="BH2677" s="43"/>
      <c r="BI2677" s="43"/>
      <c r="BJ2677" s="43"/>
      <c r="BK2677" s="43"/>
      <c r="BL2677" s="43"/>
      <c r="BM2677" s="43"/>
      <c r="BN2677" s="43"/>
      <c r="BO2677" s="43"/>
      <c r="BP2677" s="43"/>
      <c r="BQ2677" s="43"/>
      <c r="BR2677" s="43"/>
      <c r="BS2677" s="43"/>
      <c r="BT2677" s="43"/>
      <c r="BU2677" s="43"/>
      <c r="BV2677" s="43"/>
      <c r="BW2677" s="43"/>
      <c r="BX2677" s="43"/>
      <c r="BY2677" s="43"/>
      <c r="BZ2677" s="43"/>
      <c r="CA2677" s="43"/>
      <c r="CB2677" s="43"/>
      <c r="CC2677" s="43"/>
      <c r="CD2677" s="43"/>
      <c r="CE2677" s="43"/>
      <c r="CF2677" s="43"/>
      <c r="CG2677" s="43"/>
    </row>
    <row r="2678" spans="10:85" x14ac:dyDescent="0.2"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43"/>
      <c r="AI2678" s="43"/>
      <c r="AJ2678" s="43"/>
      <c r="AK2678" s="43"/>
      <c r="AL2678" s="43"/>
      <c r="AM2678" s="43"/>
      <c r="AN2678" s="43"/>
      <c r="AO2678" s="43"/>
      <c r="AP2678" s="43"/>
      <c r="AQ2678" s="43"/>
      <c r="AR2678" s="43"/>
      <c r="AS2678" s="43"/>
      <c r="AT2678" s="43"/>
      <c r="AU2678" s="43"/>
      <c r="AV2678" s="43"/>
      <c r="AW2678" s="43"/>
      <c r="AX2678" s="43"/>
      <c r="AY2678" s="43"/>
      <c r="AZ2678" s="43"/>
      <c r="BA2678" s="43"/>
      <c r="BB2678" s="43"/>
      <c r="BC2678" s="43"/>
      <c r="BD2678" s="43"/>
      <c r="BE2678" s="43"/>
      <c r="BF2678" s="43"/>
      <c r="BG2678" s="43"/>
      <c r="BH2678" s="43"/>
      <c r="BI2678" s="43"/>
      <c r="BJ2678" s="43"/>
      <c r="BK2678" s="43"/>
      <c r="BL2678" s="43"/>
      <c r="BM2678" s="43"/>
      <c r="BN2678" s="43"/>
      <c r="BO2678" s="43"/>
      <c r="BP2678" s="43"/>
      <c r="BQ2678" s="43"/>
      <c r="BR2678" s="43"/>
      <c r="BS2678" s="43"/>
      <c r="BT2678" s="43"/>
      <c r="BU2678" s="43"/>
      <c r="BV2678" s="43"/>
      <c r="BW2678" s="43"/>
      <c r="BX2678" s="43"/>
      <c r="BY2678" s="43"/>
      <c r="BZ2678" s="43"/>
      <c r="CA2678" s="43"/>
      <c r="CB2678" s="43"/>
      <c r="CC2678" s="43"/>
      <c r="CD2678" s="43"/>
      <c r="CE2678" s="43"/>
      <c r="CF2678" s="43"/>
      <c r="CG2678" s="43"/>
    </row>
    <row r="2679" spans="10:85" x14ac:dyDescent="0.2"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43"/>
      <c r="AI2679" s="43"/>
      <c r="AJ2679" s="43"/>
      <c r="AK2679" s="43"/>
      <c r="AL2679" s="43"/>
      <c r="AM2679" s="43"/>
      <c r="AN2679" s="43"/>
      <c r="AO2679" s="43"/>
      <c r="AP2679" s="43"/>
      <c r="AQ2679" s="43"/>
      <c r="AR2679" s="43"/>
      <c r="AS2679" s="43"/>
      <c r="AT2679" s="43"/>
      <c r="AU2679" s="43"/>
      <c r="AV2679" s="43"/>
      <c r="AW2679" s="43"/>
      <c r="AX2679" s="43"/>
      <c r="AY2679" s="43"/>
      <c r="AZ2679" s="43"/>
      <c r="BA2679" s="43"/>
      <c r="BB2679" s="43"/>
      <c r="BC2679" s="43"/>
      <c r="BD2679" s="43"/>
      <c r="BE2679" s="43"/>
      <c r="BF2679" s="43"/>
      <c r="BG2679" s="43"/>
      <c r="BH2679" s="43"/>
      <c r="BI2679" s="43"/>
      <c r="BJ2679" s="43"/>
      <c r="BK2679" s="43"/>
      <c r="BL2679" s="43"/>
      <c r="BM2679" s="43"/>
      <c r="BN2679" s="43"/>
      <c r="BO2679" s="43"/>
      <c r="BP2679" s="43"/>
      <c r="BQ2679" s="43"/>
      <c r="BR2679" s="43"/>
      <c r="BS2679" s="43"/>
      <c r="BT2679" s="43"/>
      <c r="BU2679" s="43"/>
      <c r="BV2679" s="43"/>
      <c r="BW2679" s="43"/>
      <c r="BX2679" s="43"/>
      <c r="BY2679" s="43"/>
      <c r="BZ2679" s="43"/>
      <c r="CA2679" s="43"/>
      <c r="CB2679" s="43"/>
      <c r="CC2679" s="43"/>
      <c r="CD2679" s="43"/>
      <c r="CE2679" s="43"/>
      <c r="CF2679" s="43"/>
      <c r="CG2679" s="43"/>
    </row>
    <row r="2680" spans="10:85" x14ac:dyDescent="0.2"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43"/>
      <c r="AI2680" s="43"/>
      <c r="AJ2680" s="43"/>
      <c r="AK2680" s="43"/>
      <c r="AL2680" s="43"/>
      <c r="AM2680" s="43"/>
      <c r="AN2680" s="43"/>
      <c r="AO2680" s="43"/>
      <c r="AP2680" s="43"/>
      <c r="AQ2680" s="43"/>
      <c r="AR2680" s="43"/>
      <c r="AS2680" s="43"/>
      <c r="AT2680" s="43"/>
      <c r="AU2680" s="43"/>
      <c r="AV2680" s="43"/>
      <c r="AW2680" s="43"/>
      <c r="AX2680" s="43"/>
      <c r="AY2680" s="43"/>
      <c r="AZ2680" s="43"/>
      <c r="BA2680" s="43"/>
      <c r="BB2680" s="43"/>
      <c r="BC2680" s="43"/>
      <c r="BD2680" s="43"/>
      <c r="BE2680" s="43"/>
      <c r="BF2680" s="43"/>
      <c r="BG2680" s="43"/>
      <c r="BH2680" s="43"/>
      <c r="BI2680" s="43"/>
      <c r="BJ2680" s="43"/>
      <c r="BK2680" s="43"/>
      <c r="BL2680" s="43"/>
      <c r="BM2680" s="43"/>
      <c r="BN2680" s="43"/>
      <c r="BO2680" s="43"/>
      <c r="BP2680" s="43"/>
      <c r="BQ2680" s="43"/>
      <c r="BR2680" s="43"/>
      <c r="BS2680" s="43"/>
      <c r="BT2680" s="43"/>
      <c r="BU2680" s="43"/>
      <c r="BV2680" s="43"/>
      <c r="BW2680" s="43"/>
      <c r="BX2680" s="43"/>
      <c r="BY2680" s="43"/>
      <c r="BZ2680" s="43"/>
      <c r="CA2680" s="43"/>
      <c r="CB2680" s="43"/>
      <c r="CC2680" s="43"/>
      <c r="CD2680" s="43"/>
      <c r="CE2680" s="43"/>
      <c r="CF2680" s="43"/>
      <c r="CG2680" s="43"/>
    </row>
    <row r="2681" spans="10:85" x14ac:dyDescent="0.2"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43"/>
      <c r="AI2681" s="43"/>
      <c r="AJ2681" s="43"/>
      <c r="AK2681" s="43"/>
      <c r="AL2681" s="43"/>
      <c r="AM2681" s="43"/>
      <c r="AN2681" s="43"/>
      <c r="AO2681" s="43"/>
      <c r="AP2681" s="43"/>
      <c r="AQ2681" s="43"/>
      <c r="AR2681" s="43"/>
      <c r="AS2681" s="43"/>
      <c r="AT2681" s="43"/>
      <c r="AU2681" s="43"/>
      <c r="AV2681" s="43"/>
      <c r="AW2681" s="43"/>
      <c r="AX2681" s="43"/>
      <c r="AY2681" s="43"/>
      <c r="AZ2681" s="43"/>
      <c r="BA2681" s="43"/>
      <c r="BB2681" s="43"/>
      <c r="BC2681" s="43"/>
      <c r="BD2681" s="43"/>
      <c r="BE2681" s="43"/>
      <c r="BF2681" s="43"/>
      <c r="BG2681" s="43"/>
      <c r="BH2681" s="43"/>
      <c r="BI2681" s="43"/>
      <c r="BJ2681" s="43"/>
      <c r="BK2681" s="43"/>
      <c r="BL2681" s="43"/>
      <c r="BM2681" s="43"/>
      <c r="BN2681" s="43"/>
      <c r="BO2681" s="43"/>
      <c r="BP2681" s="43"/>
      <c r="BQ2681" s="43"/>
      <c r="BR2681" s="43"/>
      <c r="BS2681" s="43"/>
      <c r="BT2681" s="43"/>
      <c r="BU2681" s="43"/>
      <c r="BV2681" s="43"/>
      <c r="BW2681" s="43"/>
      <c r="BX2681" s="43"/>
      <c r="BY2681" s="43"/>
      <c r="BZ2681" s="43"/>
      <c r="CA2681" s="43"/>
      <c r="CB2681" s="43"/>
      <c r="CC2681" s="43"/>
      <c r="CD2681" s="43"/>
      <c r="CE2681" s="43"/>
      <c r="CF2681" s="43"/>
      <c r="CG2681" s="43"/>
    </row>
    <row r="2682" spans="10:85" x14ac:dyDescent="0.2"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43"/>
      <c r="AI2682" s="43"/>
      <c r="AJ2682" s="43"/>
      <c r="AK2682" s="43"/>
      <c r="AL2682" s="43"/>
      <c r="AM2682" s="43"/>
      <c r="AN2682" s="43"/>
      <c r="AO2682" s="43"/>
      <c r="AP2682" s="43"/>
      <c r="AQ2682" s="43"/>
      <c r="AR2682" s="43"/>
      <c r="AS2682" s="43"/>
      <c r="AT2682" s="43"/>
      <c r="AU2682" s="43"/>
      <c r="AV2682" s="43"/>
      <c r="AW2682" s="43"/>
      <c r="AX2682" s="43"/>
      <c r="AY2682" s="43"/>
      <c r="AZ2682" s="43"/>
      <c r="BA2682" s="43"/>
      <c r="BB2682" s="43"/>
      <c r="BC2682" s="43"/>
      <c r="BD2682" s="43"/>
      <c r="BE2682" s="43"/>
      <c r="BF2682" s="43"/>
      <c r="BG2682" s="43"/>
      <c r="BH2682" s="43"/>
      <c r="BI2682" s="43"/>
      <c r="BJ2682" s="43"/>
      <c r="BK2682" s="43"/>
      <c r="BL2682" s="43"/>
      <c r="BM2682" s="43"/>
      <c r="BN2682" s="43"/>
      <c r="BO2682" s="43"/>
      <c r="BP2682" s="43"/>
      <c r="BQ2682" s="43"/>
      <c r="BR2682" s="43"/>
      <c r="BS2682" s="43"/>
      <c r="BT2682" s="43"/>
      <c r="BU2682" s="43"/>
      <c r="BV2682" s="43"/>
      <c r="BW2682" s="43"/>
      <c r="BX2682" s="43"/>
      <c r="BY2682" s="43"/>
      <c r="BZ2682" s="43"/>
      <c r="CA2682" s="43"/>
      <c r="CB2682" s="43"/>
      <c r="CC2682" s="43"/>
      <c r="CD2682" s="43"/>
      <c r="CE2682" s="43"/>
      <c r="CF2682" s="43"/>
      <c r="CG2682" s="43"/>
    </row>
    <row r="2683" spans="10:85" x14ac:dyDescent="0.2"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43"/>
      <c r="AI2683" s="43"/>
      <c r="AJ2683" s="43"/>
      <c r="AK2683" s="43"/>
      <c r="AL2683" s="43"/>
      <c r="AM2683" s="43"/>
      <c r="AN2683" s="43"/>
      <c r="AO2683" s="43"/>
      <c r="AP2683" s="43"/>
      <c r="AQ2683" s="43"/>
      <c r="AR2683" s="43"/>
      <c r="AS2683" s="43"/>
      <c r="AT2683" s="43"/>
      <c r="AU2683" s="43"/>
      <c r="AV2683" s="43"/>
      <c r="AW2683" s="43"/>
      <c r="AX2683" s="43"/>
      <c r="AY2683" s="43"/>
      <c r="AZ2683" s="43"/>
      <c r="BA2683" s="43"/>
      <c r="BB2683" s="43"/>
      <c r="BC2683" s="43"/>
      <c r="BD2683" s="43"/>
      <c r="BE2683" s="43"/>
      <c r="BF2683" s="43"/>
      <c r="BG2683" s="43"/>
      <c r="BH2683" s="43"/>
      <c r="BI2683" s="43"/>
      <c r="BJ2683" s="43"/>
      <c r="BK2683" s="43"/>
      <c r="BL2683" s="43"/>
      <c r="BM2683" s="43"/>
      <c r="BN2683" s="43"/>
      <c r="BO2683" s="43"/>
      <c r="BP2683" s="43"/>
      <c r="BQ2683" s="43"/>
      <c r="BR2683" s="43"/>
      <c r="BS2683" s="43"/>
      <c r="BT2683" s="43"/>
      <c r="BU2683" s="43"/>
      <c r="BV2683" s="43"/>
      <c r="BW2683" s="43"/>
      <c r="BX2683" s="43"/>
      <c r="BY2683" s="43"/>
      <c r="BZ2683" s="43"/>
      <c r="CA2683" s="43"/>
      <c r="CB2683" s="43"/>
      <c r="CC2683" s="43"/>
      <c r="CD2683" s="43"/>
      <c r="CE2683" s="43"/>
      <c r="CF2683" s="43"/>
      <c r="CG2683" s="43"/>
    </row>
    <row r="2684" spans="10:85" x14ac:dyDescent="0.2"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43"/>
      <c r="AI2684" s="43"/>
      <c r="AJ2684" s="43"/>
      <c r="AK2684" s="43"/>
      <c r="AL2684" s="43"/>
      <c r="AM2684" s="43"/>
      <c r="AN2684" s="43"/>
      <c r="AO2684" s="43"/>
      <c r="AP2684" s="43"/>
      <c r="AQ2684" s="43"/>
      <c r="AR2684" s="43"/>
      <c r="AS2684" s="43"/>
      <c r="AT2684" s="43"/>
      <c r="AU2684" s="43"/>
      <c r="AV2684" s="43"/>
      <c r="AW2684" s="43"/>
      <c r="AX2684" s="43"/>
      <c r="AY2684" s="43"/>
      <c r="AZ2684" s="43"/>
      <c r="BA2684" s="43"/>
      <c r="BB2684" s="43"/>
      <c r="BC2684" s="43"/>
      <c r="BD2684" s="43"/>
      <c r="BE2684" s="43"/>
      <c r="BF2684" s="43"/>
      <c r="BG2684" s="43"/>
      <c r="BH2684" s="43"/>
      <c r="BI2684" s="43"/>
      <c r="BJ2684" s="43"/>
      <c r="BK2684" s="43"/>
      <c r="BL2684" s="43"/>
      <c r="BM2684" s="43"/>
      <c r="BN2684" s="43"/>
      <c r="BO2684" s="43"/>
      <c r="BP2684" s="43"/>
      <c r="BQ2684" s="43"/>
      <c r="BR2684" s="43"/>
      <c r="BS2684" s="43"/>
      <c r="BT2684" s="43"/>
      <c r="BU2684" s="43"/>
      <c r="BV2684" s="43"/>
      <c r="BW2684" s="43"/>
      <c r="BX2684" s="43"/>
      <c r="BY2684" s="43"/>
      <c r="BZ2684" s="43"/>
      <c r="CA2684" s="43"/>
      <c r="CB2684" s="43"/>
      <c r="CC2684" s="43"/>
      <c r="CD2684" s="43"/>
      <c r="CE2684" s="43"/>
      <c r="CF2684" s="43"/>
      <c r="CG2684" s="43"/>
    </row>
    <row r="2685" spans="10:85" x14ac:dyDescent="0.2"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43"/>
      <c r="AI2685" s="43"/>
      <c r="AJ2685" s="43"/>
      <c r="AK2685" s="43"/>
      <c r="AL2685" s="43"/>
      <c r="AM2685" s="43"/>
      <c r="AN2685" s="43"/>
      <c r="AO2685" s="43"/>
      <c r="AP2685" s="43"/>
      <c r="AQ2685" s="43"/>
      <c r="AR2685" s="43"/>
      <c r="AS2685" s="43"/>
      <c r="AT2685" s="43"/>
      <c r="AU2685" s="43"/>
      <c r="AV2685" s="43"/>
      <c r="AW2685" s="43"/>
      <c r="AX2685" s="43"/>
      <c r="AY2685" s="43"/>
      <c r="AZ2685" s="43"/>
      <c r="BA2685" s="43"/>
      <c r="BB2685" s="43"/>
      <c r="BC2685" s="43"/>
      <c r="BD2685" s="43"/>
      <c r="BE2685" s="43"/>
      <c r="BF2685" s="43"/>
      <c r="BG2685" s="43"/>
      <c r="BH2685" s="43"/>
      <c r="BI2685" s="43"/>
      <c r="BJ2685" s="43"/>
      <c r="BK2685" s="43"/>
      <c r="BL2685" s="43"/>
      <c r="BM2685" s="43"/>
      <c r="BN2685" s="43"/>
      <c r="BO2685" s="43"/>
      <c r="BP2685" s="43"/>
      <c r="BQ2685" s="43"/>
      <c r="BR2685" s="43"/>
      <c r="BS2685" s="43"/>
      <c r="BT2685" s="43"/>
      <c r="BU2685" s="43"/>
      <c r="BV2685" s="43"/>
      <c r="BW2685" s="43"/>
      <c r="BX2685" s="43"/>
      <c r="BY2685" s="43"/>
      <c r="BZ2685" s="43"/>
      <c r="CA2685" s="43"/>
      <c r="CB2685" s="43"/>
      <c r="CC2685" s="43"/>
      <c r="CD2685" s="43"/>
      <c r="CE2685" s="43"/>
      <c r="CF2685" s="43"/>
      <c r="CG2685" s="43"/>
    </row>
    <row r="2686" spans="10:85" x14ac:dyDescent="0.2"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43"/>
      <c r="AI2686" s="43"/>
      <c r="AJ2686" s="43"/>
      <c r="AK2686" s="43"/>
      <c r="AL2686" s="43"/>
      <c r="AM2686" s="43"/>
      <c r="AN2686" s="43"/>
      <c r="AO2686" s="43"/>
      <c r="AP2686" s="43"/>
      <c r="AQ2686" s="43"/>
      <c r="AR2686" s="43"/>
      <c r="AS2686" s="43"/>
      <c r="AT2686" s="43"/>
      <c r="AU2686" s="43"/>
      <c r="AV2686" s="43"/>
      <c r="AW2686" s="43"/>
      <c r="AX2686" s="43"/>
      <c r="AY2686" s="43"/>
      <c r="AZ2686" s="43"/>
      <c r="BA2686" s="43"/>
      <c r="BB2686" s="43"/>
      <c r="BC2686" s="43"/>
      <c r="BD2686" s="43"/>
      <c r="BE2686" s="43"/>
      <c r="BF2686" s="43"/>
      <c r="BG2686" s="43"/>
      <c r="BH2686" s="43"/>
      <c r="BI2686" s="43"/>
      <c r="BJ2686" s="43"/>
      <c r="BK2686" s="43"/>
      <c r="BL2686" s="43"/>
      <c r="BM2686" s="43"/>
      <c r="BN2686" s="43"/>
      <c r="BO2686" s="43"/>
      <c r="BP2686" s="43"/>
      <c r="BQ2686" s="43"/>
      <c r="BR2686" s="43"/>
      <c r="BS2686" s="43"/>
      <c r="BT2686" s="43"/>
      <c r="BU2686" s="43"/>
      <c r="BV2686" s="43"/>
      <c r="BW2686" s="43"/>
      <c r="BX2686" s="43"/>
      <c r="BY2686" s="43"/>
      <c r="BZ2686" s="43"/>
      <c r="CA2686" s="43"/>
      <c r="CB2686" s="43"/>
      <c r="CC2686" s="43"/>
      <c r="CD2686" s="43"/>
      <c r="CE2686" s="43"/>
      <c r="CF2686" s="43"/>
      <c r="CG2686" s="43"/>
    </row>
    <row r="2687" spans="10:85" x14ac:dyDescent="0.2"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43"/>
      <c r="AI2687" s="43"/>
      <c r="AJ2687" s="43"/>
      <c r="AK2687" s="43"/>
      <c r="AL2687" s="43"/>
      <c r="AM2687" s="43"/>
      <c r="AN2687" s="43"/>
      <c r="AO2687" s="43"/>
      <c r="AP2687" s="43"/>
      <c r="AQ2687" s="43"/>
      <c r="AR2687" s="43"/>
      <c r="AS2687" s="43"/>
      <c r="AT2687" s="43"/>
      <c r="AU2687" s="43"/>
      <c r="AV2687" s="43"/>
      <c r="AW2687" s="43"/>
      <c r="AX2687" s="43"/>
      <c r="AY2687" s="43"/>
      <c r="AZ2687" s="43"/>
      <c r="BA2687" s="43"/>
      <c r="BB2687" s="43"/>
      <c r="BC2687" s="43"/>
      <c r="BD2687" s="43"/>
      <c r="BE2687" s="43"/>
      <c r="BF2687" s="43"/>
      <c r="BG2687" s="43"/>
      <c r="BH2687" s="43"/>
      <c r="BI2687" s="43"/>
      <c r="BJ2687" s="43"/>
      <c r="BK2687" s="43"/>
      <c r="BL2687" s="43"/>
      <c r="BM2687" s="43"/>
      <c r="BN2687" s="43"/>
      <c r="BO2687" s="43"/>
      <c r="BP2687" s="43"/>
      <c r="BQ2687" s="43"/>
      <c r="BR2687" s="43"/>
      <c r="BS2687" s="43"/>
      <c r="BT2687" s="43"/>
      <c r="BU2687" s="43"/>
      <c r="BV2687" s="43"/>
      <c r="BW2687" s="43"/>
      <c r="BX2687" s="43"/>
      <c r="BY2687" s="43"/>
      <c r="BZ2687" s="43"/>
      <c r="CA2687" s="43"/>
      <c r="CB2687" s="43"/>
      <c r="CC2687" s="43"/>
      <c r="CD2687" s="43"/>
      <c r="CE2687" s="43"/>
      <c r="CF2687" s="43"/>
      <c r="CG2687" s="43"/>
    </row>
    <row r="2688" spans="10:85" x14ac:dyDescent="0.2"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43"/>
      <c r="AI2688" s="43"/>
      <c r="AJ2688" s="43"/>
      <c r="AK2688" s="43"/>
      <c r="AL2688" s="43"/>
      <c r="AM2688" s="43"/>
      <c r="AN2688" s="43"/>
      <c r="AO2688" s="43"/>
      <c r="AP2688" s="43"/>
      <c r="AQ2688" s="43"/>
      <c r="AR2688" s="43"/>
      <c r="AS2688" s="43"/>
      <c r="AT2688" s="43"/>
      <c r="AU2688" s="43"/>
      <c r="AV2688" s="43"/>
      <c r="AW2688" s="43"/>
      <c r="AX2688" s="43"/>
      <c r="AY2688" s="43"/>
      <c r="AZ2688" s="43"/>
      <c r="BA2688" s="43"/>
      <c r="BB2688" s="43"/>
      <c r="BC2688" s="43"/>
      <c r="BD2688" s="43"/>
      <c r="BE2688" s="43"/>
      <c r="BF2688" s="43"/>
      <c r="BG2688" s="43"/>
      <c r="BH2688" s="43"/>
      <c r="BI2688" s="43"/>
      <c r="BJ2688" s="43"/>
      <c r="BK2688" s="43"/>
      <c r="BL2688" s="43"/>
      <c r="BM2688" s="43"/>
      <c r="BN2688" s="43"/>
      <c r="BO2688" s="43"/>
      <c r="BP2688" s="43"/>
      <c r="BQ2688" s="43"/>
      <c r="BR2688" s="43"/>
      <c r="BS2688" s="43"/>
      <c r="BT2688" s="43"/>
      <c r="BU2688" s="43"/>
      <c r="BV2688" s="43"/>
      <c r="BW2688" s="43"/>
      <c r="BX2688" s="43"/>
      <c r="BY2688" s="43"/>
      <c r="BZ2688" s="43"/>
      <c r="CA2688" s="43"/>
      <c r="CB2688" s="43"/>
      <c r="CC2688" s="43"/>
      <c r="CD2688" s="43"/>
      <c r="CE2688" s="43"/>
      <c r="CF2688" s="43"/>
      <c r="CG2688" s="43"/>
    </row>
    <row r="2689" spans="10:85" x14ac:dyDescent="0.2"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43"/>
      <c r="AI2689" s="43"/>
      <c r="AJ2689" s="43"/>
      <c r="AK2689" s="43"/>
      <c r="AL2689" s="43"/>
      <c r="AM2689" s="43"/>
      <c r="AN2689" s="43"/>
      <c r="AO2689" s="43"/>
      <c r="AP2689" s="43"/>
      <c r="AQ2689" s="43"/>
      <c r="AR2689" s="43"/>
      <c r="AS2689" s="43"/>
      <c r="AT2689" s="43"/>
      <c r="AU2689" s="43"/>
      <c r="AV2689" s="43"/>
      <c r="AW2689" s="43"/>
      <c r="AX2689" s="43"/>
      <c r="AY2689" s="43"/>
      <c r="AZ2689" s="43"/>
      <c r="BA2689" s="43"/>
      <c r="BB2689" s="43"/>
      <c r="BC2689" s="43"/>
      <c r="BD2689" s="43"/>
      <c r="BE2689" s="43"/>
      <c r="BF2689" s="43"/>
      <c r="BG2689" s="43"/>
      <c r="BH2689" s="43"/>
      <c r="BI2689" s="43"/>
      <c r="BJ2689" s="43"/>
      <c r="BK2689" s="43"/>
      <c r="BL2689" s="43"/>
      <c r="BM2689" s="43"/>
      <c r="BN2689" s="43"/>
      <c r="BO2689" s="43"/>
      <c r="BP2689" s="43"/>
      <c r="BQ2689" s="43"/>
      <c r="BR2689" s="43"/>
      <c r="BS2689" s="43"/>
      <c r="BT2689" s="43"/>
      <c r="BU2689" s="43"/>
      <c r="BV2689" s="43"/>
      <c r="BW2689" s="43"/>
      <c r="BX2689" s="43"/>
      <c r="BY2689" s="43"/>
      <c r="BZ2689" s="43"/>
      <c r="CA2689" s="43"/>
      <c r="CB2689" s="43"/>
      <c r="CC2689" s="43"/>
      <c r="CD2689" s="43"/>
      <c r="CE2689" s="43"/>
      <c r="CF2689" s="43"/>
      <c r="CG2689" s="43"/>
    </row>
    <row r="2690" spans="10:85" x14ac:dyDescent="0.2"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43"/>
      <c r="AI2690" s="43"/>
      <c r="AJ2690" s="43"/>
      <c r="AK2690" s="43"/>
      <c r="AL2690" s="43"/>
      <c r="AM2690" s="43"/>
      <c r="AN2690" s="43"/>
      <c r="AO2690" s="43"/>
      <c r="AP2690" s="43"/>
      <c r="AQ2690" s="43"/>
      <c r="AR2690" s="43"/>
      <c r="AS2690" s="43"/>
      <c r="AT2690" s="43"/>
      <c r="AU2690" s="43"/>
      <c r="AV2690" s="43"/>
      <c r="AW2690" s="43"/>
      <c r="AX2690" s="43"/>
      <c r="AY2690" s="43"/>
      <c r="AZ2690" s="43"/>
      <c r="BA2690" s="43"/>
      <c r="BB2690" s="43"/>
      <c r="BC2690" s="43"/>
      <c r="BD2690" s="43"/>
      <c r="BE2690" s="43"/>
      <c r="BF2690" s="43"/>
      <c r="BG2690" s="43"/>
      <c r="BH2690" s="43"/>
      <c r="BI2690" s="43"/>
      <c r="BJ2690" s="43"/>
      <c r="BK2690" s="43"/>
      <c r="BL2690" s="43"/>
      <c r="BM2690" s="43"/>
      <c r="BN2690" s="43"/>
      <c r="BO2690" s="43"/>
      <c r="BP2690" s="43"/>
      <c r="BQ2690" s="43"/>
      <c r="BR2690" s="43"/>
      <c r="BS2690" s="43"/>
      <c r="BT2690" s="43"/>
      <c r="BU2690" s="43"/>
      <c r="BV2690" s="43"/>
      <c r="BW2690" s="43"/>
      <c r="BX2690" s="43"/>
      <c r="BY2690" s="43"/>
      <c r="BZ2690" s="43"/>
      <c r="CA2690" s="43"/>
      <c r="CB2690" s="43"/>
      <c r="CC2690" s="43"/>
      <c r="CD2690" s="43"/>
      <c r="CE2690" s="43"/>
      <c r="CF2690" s="43"/>
      <c r="CG2690" s="43"/>
    </row>
    <row r="2691" spans="10:85" x14ac:dyDescent="0.2"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43"/>
      <c r="AI2691" s="43"/>
      <c r="AJ2691" s="43"/>
      <c r="AK2691" s="43"/>
      <c r="AL2691" s="43"/>
      <c r="AM2691" s="43"/>
      <c r="AN2691" s="43"/>
      <c r="AO2691" s="43"/>
      <c r="AP2691" s="43"/>
      <c r="AQ2691" s="43"/>
      <c r="AR2691" s="43"/>
      <c r="AS2691" s="43"/>
      <c r="AT2691" s="43"/>
      <c r="AU2691" s="43"/>
      <c r="AV2691" s="43"/>
      <c r="AW2691" s="43"/>
      <c r="AX2691" s="43"/>
      <c r="AY2691" s="43"/>
      <c r="AZ2691" s="43"/>
      <c r="BA2691" s="43"/>
      <c r="BB2691" s="43"/>
      <c r="BC2691" s="43"/>
      <c r="BD2691" s="43"/>
      <c r="BE2691" s="43"/>
      <c r="BF2691" s="43"/>
      <c r="BG2691" s="43"/>
      <c r="BH2691" s="43"/>
      <c r="BI2691" s="43"/>
      <c r="BJ2691" s="43"/>
      <c r="BK2691" s="43"/>
      <c r="BL2691" s="43"/>
      <c r="BM2691" s="43"/>
      <c r="BN2691" s="43"/>
      <c r="BO2691" s="43"/>
      <c r="BP2691" s="43"/>
      <c r="BQ2691" s="43"/>
      <c r="BR2691" s="43"/>
      <c r="BS2691" s="43"/>
      <c r="BT2691" s="43"/>
      <c r="BU2691" s="43"/>
      <c r="BV2691" s="43"/>
      <c r="BW2691" s="43"/>
      <c r="BX2691" s="43"/>
      <c r="BY2691" s="43"/>
      <c r="BZ2691" s="43"/>
      <c r="CA2691" s="43"/>
      <c r="CB2691" s="43"/>
      <c r="CC2691" s="43"/>
      <c r="CD2691" s="43"/>
      <c r="CE2691" s="43"/>
      <c r="CF2691" s="43"/>
      <c r="CG2691" s="43"/>
    </row>
    <row r="2692" spans="10:85" x14ac:dyDescent="0.2"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43"/>
      <c r="AI2692" s="43"/>
      <c r="AJ2692" s="43"/>
      <c r="AK2692" s="43"/>
      <c r="AL2692" s="43"/>
      <c r="AM2692" s="43"/>
      <c r="AN2692" s="43"/>
      <c r="AO2692" s="43"/>
      <c r="AP2692" s="43"/>
      <c r="AQ2692" s="43"/>
      <c r="AR2692" s="43"/>
      <c r="AS2692" s="43"/>
      <c r="AT2692" s="43"/>
      <c r="AU2692" s="43"/>
      <c r="AV2692" s="43"/>
      <c r="AW2692" s="43"/>
      <c r="AX2692" s="43"/>
      <c r="AY2692" s="43"/>
      <c r="AZ2692" s="43"/>
      <c r="BA2692" s="43"/>
      <c r="BB2692" s="43"/>
      <c r="BC2692" s="43"/>
      <c r="BD2692" s="43"/>
      <c r="BE2692" s="43"/>
      <c r="BF2692" s="43"/>
      <c r="BG2692" s="43"/>
      <c r="BH2692" s="43"/>
      <c r="BI2692" s="43"/>
      <c r="BJ2692" s="43"/>
      <c r="BK2692" s="43"/>
      <c r="BL2692" s="43"/>
      <c r="BM2692" s="43"/>
      <c r="BN2692" s="43"/>
      <c r="BO2692" s="43"/>
      <c r="BP2692" s="43"/>
      <c r="BQ2692" s="43"/>
      <c r="BR2692" s="43"/>
      <c r="BS2692" s="43"/>
      <c r="BT2692" s="43"/>
      <c r="BU2692" s="43"/>
      <c r="BV2692" s="43"/>
      <c r="BW2692" s="43"/>
      <c r="BX2692" s="43"/>
      <c r="BY2692" s="43"/>
      <c r="BZ2692" s="43"/>
      <c r="CA2692" s="43"/>
      <c r="CB2692" s="43"/>
      <c r="CC2692" s="43"/>
      <c r="CD2692" s="43"/>
      <c r="CE2692" s="43"/>
      <c r="CF2692" s="43"/>
      <c r="CG2692" s="43"/>
    </row>
    <row r="2693" spans="10:85" x14ac:dyDescent="0.2"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43"/>
      <c r="AI2693" s="43"/>
      <c r="AJ2693" s="43"/>
      <c r="AK2693" s="43"/>
      <c r="AL2693" s="43"/>
      <c r="AM2693" s="43"/>
      <c r="AN2693" s="43"/>
      <c r="AO2693" s="43"/>
      <c r="AP2693" s="43"/>
      <c r="AQ2693" s="43"/>
      <c r="AR2693" s="43"/>
      <c r="AS2693" s="43"/>
      <c r="AT2693" s="43"/>
      <c r="AU2693" s="43"/>
      <c r="AV2693" s="43"/>
      <c r="AW2693" s="43"/>
      <c r="AX2693" s="43"/>
      <c r="AY2693" s="43"/>
      <c r="AZ2693" s="43"/>
      <c r="BA2693" s="43"/>
      <c r="BB2693" s="43"/>
      <c r="BC2693" s="43"/>
      <c r="BD2693" s="43"/>
      <c r="BE2693" s="43"/>
      <c r="BF2693" s="43"/>
      <c r="BG2693" s="43"/>
      <c r="BH2693" s="43"/>
      <c r="BI2693" s="43"/>
      <c r="BJ2693" s="43"/>
      <c r="BK2693" s="43"/>
      <c r="BL2693" s="43"/>
      <c r="BM2693" s="43"/>
      <c r="BN2693" s="43"/>
      <c r="BO2693" s="43"/>
      <c r="BP2693" s="43"/>
      <c r="BQ2693" s="43"/>
      <c r="BR2693" s="43"/>
      <c r="BS2693" s="43"/>
      <c r="BT2693" s="43"/>
      <c r="BU2693" s="43"/>
      <c r="BV2693" s="43"/>
      <c r="BW2693" s="43"/>
      <c r="BX2693" s="43"/>
      <c r="BY2693" s="43"/>
      <c r="BZ2693" s="43"/>
      <c r="CA2693" s="43"/>
      <c r="CB2693" s="43"/>
      <c r="CC2693" s="43"/>
      <c r="CD2693" s="43"/>
      <c r="CE2693" s="43"/>
      <c r="CF2693" s="43"/>
      <c r="CG2693" s="43"/>
    </row>
    <row r="2694" spans="10:85" x14ac:dyDescent="0.2"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43"/>
      <c r="AI2694" s="43"/>
      <c r="AJ2694" s="43"/>
      <c r="AK2694" s="43"/>
      <c r="AL2694" s="43"/>
      <c r="AM2694" s="43"/>
      <c r="AN2694" s="43"/>
      <c r="AO2694" s="43"/>
      <c r="AP2694" s="43"/>
      <c r="AQ2694" s="43"/>
      <c r="AR2694" s="43"/>
      <c r="AS2694" s="43"/>
      <c r="AT2694" s="43"/>
      <c r="AU2694" s="43"/>
      <c r="AV2694" s="43"/>
      <c r="AW2694" s="43"/>
      <c r="AX2694" s="43"/>
      <c r="AY2694" s="43"/>
      <c r="AZ2694" s="43"/>
      <c r="BA2694" s="43"/>
      <c r="BB2694" s="43"/>
      <c r="BC2694" s="43"/>
      <c r="BD2694" s="43"/>
      <c r="BE2694" s="43"/>
      <c r="BF2694" s="43"/>
      <c r="BG2694" s="43"/>
      <c r="BH2694" s="43"/>
      <c r="BI2694" s="43"/>
      <c r="BJ2694" s="43"/>
      <c r="BK2694" s="43"/>
      <c r="BL2694" s="43"/>
      <c r="BM2694" s="43"/>
      <c r="BN2694" s="43"/>
      <c r="BO2694" s="43"/>
      <c r="BP2694" s="43"/>
      <c r="BQ2694" s="43"/>
      <c r="BR2694" s="43"/>
      <c r="BS2694" s="43"/>
      <c r="BT2694" s="43"/>
      <c r="BU2694" s="43"/>
      <c r="BV2694" s="43"/>
      <c r="BW2694" s="43"/>
      <c r="BX2694" s="43"/>
      <c r="BY2694" s="43"/>
      <c r="BZ2694" s="43"/>
      <c r="CA2694" s="43"/>
      <c r="CB2694" s="43"/>
      <c r="CC2694" s="43"/>
      <c r="CD2694" s="43"/>
      <c r="CE2694" s="43"/>
      <c r="CF2694" s="43"/>
      <c r="CG2694" s="43"/>
    </row>
    <row r="2695" spans="10:85" x14ac:dyDescent="0.2"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43"/>
      <c r="AI2695" s="43"/>
      <c r="AJ2695" s="43"/>
      <c r="AK2695" s="43"/>
      <c r="AL2695" s="43"/>
      <c r="AM2695" s="43"/>
      <c r="AN2695" s="43"/>
      <c r="AO2695" s="43"/>
      <c r="AP2695" s="43"/>
      <c r="AQ2695" s="43"/>
      <c r="AR2695" s="43"/>
      <c r="AS2695" s="43"/>
      <c r="AT2695" s="43"/>
      <c r="AU2695" s="43"/>
      <c r="AV2695" s="43"/>
      <c r="AW2695" s="43"/>
      <c r="AX2695" s="43"/>
      <c r="AY2695" s="43"/>
      <c r="AZ2695" s="43"/>
      <c r="BA2695" s="43"/>
      <c r="BB2695" s="43"/>
      <c r="BC2695" s="43"/>
      <c r="BD2695" s="43"/>
      <c r="BE2695" s="43"/>
      <c r="BF2695" s="43"/>
      <c r="BG2695" s="43"/>
      <c r="BH2695" s="43"/>
      <c r="BI2695" s="43"/>
      <c r="BJ2695" s="43"/>
      <c r="BK2695" s="43"/>
      <c r="BL2695" s="43"/>
      <c r="BM2695" s="43"/>
      <c r="BN2695" s="43"/>
      <c r="BO2695" s="43"/>
      <c r="BP2695" s="43"/>
      <c r="BQ2695" s="43"/>
      <c r="BR2695" s="43"/>
      <c r="BS2695" s="43"/>
      <c r="BT2695" s="43"/>
      <c r="BU2695" s="43"/>
      <c r="BV2695" s="43"/>
      <c r="BW2695" s="43"/>
      <c r="BX2695" s="43"/>
      <c r="BY2695" s="43"/>
      <c r="BZ2695" s="43"/>
      <c r="CA2695" s="43"/>
      <c r="CB2695" s="43"/>
      <c r="CC2695" s="43"/>
      <c r="CD2695" s="43"/>
      <c r="CE2695" s="43"/>
      <c r="CF2695" s="43"/>
      <c r="CG2695" s="43"/>
    </row>
    <row r="2696" spans="10:85" x14ac:dyDescent="0.2"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43"/>
      <c r="AI2696" s="43"/>
      <c r="AJ2696" s="43"/>
      <c r="AK2696" s="43"/>
      <c r="AL2696" s="43"/>
      <c r="AM2696" s="43"/>
      <c r="AN2696" s="43"/>
      <c r="AO2696" s="43"/>
      <c r="AP2696" s="43"/>
      <c r="AQ2696" s="43"/>
      <c r="AR2696" s="43"/>
      <c r="AS2696" s="43"/>
      <c r="AT2696" s="43"/>
      <c r="AU2696" s="43"/>
      <c r="AV2696" s="43"/>
      <c r="AW2696" s="43"/>
      <c r="AX2696" s="43"/>
      <c r="AY2696" s="43"/>
      <c r="AZ2696" s="43"/>
      <c r="BA2696" s="43"/>
      <c r="BB2696" s="43"/>
      <c r="BC2696" s="43"/>
      <c r="BD2696" s="43"/>
      <c r="BE2696" s="43"/>
      <c r="BF2696" s="43"/>
      <c r="BG2696" s="43"/>
      <c r="BH2696" s="43"/>
      <c r="BI2696" s="43"/>
      <c r="BJ2696" s="43"/>
      <c r="BK2696" s="43"/>
      <c r="BL2696" s="43"/>
      <c r="BM2696" s="43"/>
      <c r="BN2696" s="43"/>
      <c r="BO2696" s="43"/>
      <c r="BP2696" s="43"/>
      <c r="BQ2696" s="43"/>
      <c r="BR2696" s="43"/>
      <c r="BS2696" s="43"/>
      <c r="BT2696" s="43"/>
      <c r="BU2696" s="43"/>
      <c r="BV2696" s="43"/>
      <c r="BW2696" s="43"/>
      <c r="BX2696" s="43"/>
      <c r="BY2696" s="43"/>
      <c r="BZ2696" s="43"/>
      <c r="CA2696" s="43"/>
      <c r="CB2696" s="43"/>
      <c r="CC2696" s="43"/>
      <c r="CD2696" s="43"/>
      <c r="CE2696" s="43"/>
      <c r="CF2696" s="43"/>
      <c r="CG2696" s="43"/>
    </row>
    <row r="2697" spans="10:85" x14ac:dyDescent="0.2"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43"/>
      <c r="AI2697" s="43"/>
      <c r="AJ2697" s="43"/>
      <c r="AK2697" s="43"/>
      <c r="AL2697" s="43"/>
      <c r="AM2697" s="43"/>
      <c r="AN2697" s="43"/>
      <c r="AO2697" s="43"/>
      <c r="AP2697" s="43"/>
      <c r="AQ2697" s="43"/>
      <c r="AR2697" s="43"/>
      <c r="AS2697" s="43"/>
      <c r="AT2697" s="43"/>
      <c r="AU2697" s="43"/>
      <c r="AV2697" s="43"/>
      <c r="AW2697" s="43"/>
      <c r="AX2697" s="43"/>
      <c r="AY2697" s="43"/>
      <c r="AZ2697" s="43"/>
      <c r="BA2697" s="43"/>
      <c r="BB2697" s="43"/>
      <c r="BC2697" s="43"/>
      <c r="BD2697" s="43"/>
      <c r="BE2697" s="43"/>
      <c r="BF2697" s="43"/>
      <c r="BG2697" s="43"/>
      <c r="BH2697" s="43"/>
      <c r="BI2697" s="43"/>
      <c r="BJ2697" s="43"/>
      <c r="BK2697" s="43"/>
      <c r="BL2697" s="43"/>
      <c r="BM2697" s="43"/>
      <c r="BN2697" s="43"/>
      <c r="BO2697" s="43"/>
      <c r="BP2697" s="43"/>
      <c r="BQ2697" s="43"/>
      <c r="BR2697" s="43"/>
      <c r="BS2697" s="43"/>
      <c r="BT2697" s="43"/>
      <c r="BU2697" s="43"/>
      <c r="BV2697" s="43"/>
      <c r="BW2697" s="43"/>
      <c r="BX2697" s="43"/>
      <c r="BY2697" s="43"/>
      <c r="BZ2697" s="43"/>
      <c r="CA2697" s="43"/>
      <c r="CB2697" s="43"/>
      <c r="CC2697" s="43"/>
      <c r="CD2697" s="43"/>
      <c r="CE2697" s="43"/>
      <c r="CF2697" s="43"/>
      <c r="CG2697" s="43"/>
    </row>
    <row r="2698" spans="10:85" x14ac:dyDescent="0.2"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43"/>
      <c r="AI2698" s="43"/>
      <c r="AJ2698" s="43"/>
      <c r="AK2698" s="43"/>
      <c r="AL2698" s="43"/>
      <c r="AM2698" s="43"/>
      <c r="AN2698" s="43"/>
      <c r="AO2698" s="43"/>
      <c r="AP2698" s="43"/>
      <c r="AQ2698" s="43"/>
      <c r="AR2698" s="43"/>
      <c r="AS2698" s="43"/>
      <c r="AT2698" s="43"/>
      <c r="AU2698" s="43"/>
      <c r="AV2698" s="43"/>
      <c r="AW2698" s="43"/>
      <c r="AX2698" s="43"/>
      <c r="AY2698" s="43"/>
      <c r="AZ2698" s="43"/>
      <c r="BA2698" s="43"/>
      <c r="BB2698" s="43"/>
      <c r="BC2698" s="43"/>
      <c r="BD2698" s="43"/>
      <c r="BE2698" s="43"/>
      <c r="BF2698" s="43"/>
      <c r="BG2698" s="43"/>
      <c r="BH2698" s="43"/>
      <c r="BI2698" s="43"/>
      <c r="BJ2698" s="43"/>
      <c r="BK2698" s="43"/>
      <c r="BL2698" s="43"/>
      <c r="BM2698" s="43"/>
      <c r="BN2698" s="43"/>
      <c r="BO2698" s="43"/>
      <c r="BP2698" s="43"/>
      <c r="BQ2698" s="43"/>
      <c r="BR2698" s="43"/>
      <c r="BS2698" s="43"/>
      <c r="BT2698" s="43"/>
      <c r="BU2698" s="43"/>
      <c r="BV2698" s="43"/>
      <c r="BW2698" s="43"/>
      <c r="BX2698" s="43"/>
      <c r="BY2698" s="43"/>
      <c r="BZ2698" s="43"/>
      <c r="CA2698" s="43"/>
      <c r="CB2698" s="43"/>
      <c r="CC2698" s="43"/>
      <c r="CD2698" s="43"/>
      <c r="CE2698" s="43"/>
      <c r="CF2698" s="43"/>
      <c r="CG2698" s="43"/>
    </row>
    <row r="2699" spans="10:85" x14ac:dyDescent="0.2"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43"/>
      <c r="AI2699" s="43"/>
      <c r="AJ2699" s="43"/>
      <c r="AK2699" s="43"/>
      <c r="AL2699" s="43"/>
      <c r="AM2699" s="43"/>
      <c r="AN2699" s="43"/>
      <c r="AO2699" s="43"/>
      <c r="AP2699" s="43"/>
      <c r="AQ2699" s="43"/>
      <c r="AR2699" s="43"/>
      <c r="AS2699" s="43"/>
      <c r="AT2699" s="43"/>
      <c r="AU2699" s="43"/>
      <c r="AV2699" s="43"/>
      <c r="AW2699" s="43"/>
      <c r="AX2699" s="43"/>
      <c r="AY2699" s="43"/>
      <c r="AZ2699" s="43"/>
      <c r="BA2699" s="43"/>
      <c r="BB2699" s="43"/>
      <c r="BC2699" s="43"/>
      <c r="BD2699" s="43"/>
      <c r="BE2699" s="43"/>
      <c r="BF2699" s="43"/>
      <c r="BG2699" s="43"/>
      <c r="BH2699" s="43"/>
      <c r="BI2699" s="43"/>
      <c r="BJ2699" s="43"/>
      <c r="BK2699" s="43"/>
      <c r="BL2699" s="43"/>
      <c r="BM2699" s="43"/>
      <c r="BN2699" s="43"/>
      <c r="BO2699" s="43"/>
      <c r="BP2699" s="43"/>
      <c r="BQ2699" s="43"/>
      <c r="BR2699" s="43"/>
      <c r="BS2699" s="43"/>
      <c r="BT2699" s="43"/>
      <c r="BU2699" s="43"/>
      <c r="BV2699" s="43"/>
      <c r="BW2699" s="43"/>
      <c r="BX2699" s="43"/>
      <c r="BY2699" s="43"/>
      <c r="BZ2699" s="43"/>
      <c r="CA2699" s="43"/>
      <c r="CB2699" s="43"/>
      <c r="CC2699" s="43"/>
      <c r="CD2699" s="43"/>
      <c r="CE2699" s="43"/>
      <c r="CF2699" s="43"/>
      <c r="CG2699" s="43"/>
    </row>
    <row r="2700" spans="10:85" x14ac:dyDescent="0.2"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43"/>
      <c r="AI2700" s="43"/>
      <c r="AJ2700" s="43"/>
      <c r="AK2700" s="43"/>
      <c r="AL2700" s="43"/>
      <c r="AM2700" s="43"/>
      <c r="AN2700" s="43"/>
      <c r="AO2700" s="43"/>
      <c r="AP2700" s="43"/>
      <c r="AQ2700" s="43"/>
      <c r="AR2700" s="43"/>
      <c r="AS2700" s="43"/>
      <c r="AT2700" s="43"/>
      <c r="AU2700" s="43"/>
      <c r="AV2700" s="43"/>
      <c r="AW2700" s="43"/>
      <c r="AX2700" s="43"/>
      <c r="AY2700" s="43"/>
      <c r="AZ2700" s="43"/>
      <c r="BA2700" s="43"/>
      <c r="BB2700" s="43"/>
      <c r="BC2700" s="43"/>
      <c r="BD2700" s="43"/>
      <c r="BE2700" s="43"/>
      <c r="BF2700" s="43"/>
      <c r="BG2700" s="43"/>
      <c r="BH2700" s="43"/>
      <c r="BI2700" s="43"/>
      <c r="BJ2700" s="43"/>
      <c r="BK2700" s="43"/>
      <c r="BL2700" s="43"/>
      <c r="BM2700" s="43"/>
      <c r="BN2700" s="43"/>
      <c r="BO2700" s="43"/>
      <c r="BP2700" s="43"/>
      <c r="BQ2700" s="43"/>
      <c r="BR2700" s="43"/>
      <c r="BS2700" s="43"/>
      <c r="BT2700" s="43"/>
      <c r="BU2700" s="43"/>
      <c r="BV2700" s="43"/>
      <c r="BW2700" s="43"/>
      <c r="BX2700" s="43"/>
      <c r="BY2700" s="43"/>
      <c r="BZ2700" s="43"/>
      <c r="CA2700" s="43"/>
      <c r="CB2700" s="43"/>
      <c r="CC2700" s="43"/>
      <c r="CD2700" s="43"/>
      <c r="CE2700" s="43"/>
      <c r="CF2700" s="43"/>
      <c r="CG2700" s="43"/>
    </row>
    <row r="2701" spans="10:85" x14ac:dyDescent="0.2"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43"/>
      <c r="AI2701" s="43"/>
      <c r="AJ2701" s="43"/>
      <c r="AK2701" s="43"/>
      <c r="AL2701" s="43"/>
      <c r="AM2701" s="43"/>
      <c r="AN2701" s="43"/>
      <c r="AO2701" s="43"/>
      <c r="AP2701" s="43"/>
      <c r="AQ2701" s="43"/>
      <c r="AR2701" s="43"/>
      <c r="AS2701" s="43"/>
      <c r="AT2701" s="43"/>
      <c r="AU2701" s="43"/>
      <c r="AV2701" s="43"/>
      <c r="AW2701" s="43"/>
      <c r="AX2701" s="43"/>
      <c r="AY2701" s="43"/>
      <c r="AZ2701" s="43"/>
      <c r="BA2701" s="43"/>
      <c r="BB2701" s="43"/>
      <c r="BC2701" s="43"/>
      <c r="BD2701" s="43"/>
      <c r="BE2701" s="43"/>
      <c r="BF2701" s="43"/>
      <c r="BG2701" s="43"/>
      <c r="BH2701" s="43"/>
      <c r="BI2701" s="43"/>
      <c r="BJ2701" s="43"/>
      <c r="BK2701" s="43"/>
      <c r="BL2701" s="43"/>
      <c r="BM2701" s="43"/>
      <c r="BN2701" s="43"/>
      <c r="BO2701" s="43"/>
      <c r="BP2701" s="43"/>
      <c r="BQ2701" s="43"/>
      <c r="BR2701" s="43"/>
      <c r="BS2701" s="43"/>
      <c r="BT2701" s="43"/>
      <c r="BU2701" s="43"/>
      <c r="BV2701" s="43"/>
      <c r="BW2701" s="43"/>
      <c r="BX2701" s="43"/>
      <c r="BY2701" s="43"/>
      <c r="BZ2701" s="43"/>
      <c r="CA2701" s="43"/>
      <c r="CB2701" s="43"/>
      <c r="CC2701" s="43"/>
      <c r="CD2701" s="43"/>
      <c r="CE2701" s="43"/>
      <c r="CF2701" s="43"/>
      <c r="CG2701" s="43"/>
    </row>
    <row r="2702" spans="10:85" x14ac:dyDescent="0.2"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43"/>
      <c r="AI2702" s="43"/>
      <c r="AJ2702" s="43"/>
      <c r="AK2702" s="43"/>
      <c r="AL2702" s="43"/>
      <c r="AM2702" s="43"/>
      <c r="AN2702" s="43"/>
      <c r="AO2702" s="43"/>
      <c r="AP2702" s="43"/>
      <c r="AQ2702" s="43"/>
      <c r="AR2702" s="43"/>
      <c r="AS2702" s="43"/>
      <c r="AT2702" s="43"/>
      <c r="AU2702" s="43"/>
      <c r="AV2702" s="43"/>
      <c r="AW2702" s="43"/>
      <c r="AX2702" s="43"/>
      <c r="AY2702" s="43"/>
      <c r="AZ2702" s="43"/>
      <c r="BA2702" s="43"/>
      <c r="BB2702" s="43"/>
      <c r="BC2702" s="43"/>
      <c r="BD2702" s="43"/>
      <c r="BE2702" s="43"/>
      <c r="BF2702" s="43"/>
      <c r="BG2702" s="43"/>
      <c r="BH2702" s="43"/>
      <c r="BI2702" s="43"/>
      <c r="BJ2702" s="43"/>
      <c r="BK2702" s="43"/>
      <c r="BL2702" s="43"/>
      <c r="BM2702" s="43"/>
      <c r="BN2702" s="43"/>
      <c r="BO2702" s="43"/>
      <c r="BP2702" s="43"/>
      <c r="BQ2702" s="43"/>
      <c r="BR2702" s="43"/>
      <c r="BS2702" s="43"/>
      <c r="BT2702" s="43"/>
      <c r="BU2702" s="43"/>
      <c r="BV2702" s="43"/>
      <c r="BW2702" s="43"/>
      <c r="BX2702" s="43"/>
      <c r="BY2702" s="43"/>
      <c r="BZ2702" s="43"/>
      <c r="CA2702" s="43"/>
      <c r="CB2702" s="43"/>
      <c r="CC2702" s="43"/>
      <c r="CD2702" s="43"/>
      <c r="CE2702" s="43"/>
      <c r="CF2702" s="43"/>
      <c r="CG2702" s="43"/>
    </row>
    <row r="2703" spans="10:85" x14ac:dyDescent="0.2"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43"/>
      <c r="AI2703" s="43"/>
      <c r="AJ2703" s="43"/>
      <c r="AK2703" s="43"/>
      <c r="AL2703" s="43"/>
      <c r="AM2703" s="43"/>
      <c r="AN2703" s="43"/>
      <c r="AO2703" s="43"/>
      <c r="AP2703" s="43"/>
      <c r="AQ2703" s="43"/>
      <c r="AR2703" s="43"/>
      <c r="AS2703" s="43"/>
      <c r="AT2703" s="43"/>
      <c r="AU2703" s="43"/>
      <c r="AV2703" s="43"/>
      <c r="AW2703" s="43"/>
      <c r="AX2703" s="43"/>
      <c r="AY2703" s="43"/>
      <c r="AZ2703" s="43"/>
      <c r="BA2703" s="43"/>
      <c r="BB2703" s="43"/>
      <c r="BC2703" s="43"/>
      <c r="BD2703" s="43"/>
      <c r="BE2703" s="43"/>
      <c r="BF2703" s="43"/>
      <c r="BG2703" s="43"/>
      <c r="BH2703" s="43"/>
      <c r="BI2703" s="43"/>
      <c r="BJ2703" s="43"/>
      <c r="BK2703" s="43"/>
      <c r="BL2703" s="43"/>
      <c r="BM2703" s="43"/>
      <c r="BN2703" s="43"/>
      <c r="BO2703" s="43"/>
      <c r="BP2703" s="43"/>
      <c r="BQ2703" s="43"/>
      <c r="BR2703" s="43"/>
      <c r="BS2703" s="43"/>
      <c r="BT2703" s="43"/>
      <c r="BU2703" s="43"/>
      <c r="BV2703" s="43"/>
      <c r="BW2703" s="43"/>
      <c r="BX2703" s="43"/>
      <c r="BY2703" s="43"/>
      <c r="BZ2703" s="43"/>
      <c r="CA2703" s="43"/>
      <c r="CB2703" s="43"/>
      <c r="CC2703" s="43"/>
      <c r="CD2703" s="43"/>
      <c r="CE2703" s="43"/>
      <c r="CF2703" s="43"/>
      <c r="CG2703" s="43"/>
    </row>
    <row r="2704" spans="10:85" x14ac:dyDescent="0.2"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43"/>
      <c r="AI2704" s="43"/>
      <c r="AJ2704" s="43"/>
      <c r="AK2704" s="43"/>
      <c r="AL2704" s="43"/>
      <c r="AM2704" s="43"/>
      <c r="AN2704" s="43"/>
      <c r="AO2704" s="43"/>
      <c r="AP2704" s="43"/>
      <c r="AQ2704" s="43"/>
      <c r="AR2704" s="43"/>
      <c r="AS2704" s="43"/>
      <c r="AT2704" s="43"/>
      <c r="AU2704" s="43"/>
      <c r="AV2704" s="43"/>
      <c r="AW2704" s="43"/>
      <c r="AX2704" s="43"/>
      <c r="AY2704" s="43"/>
      <c r="AZ2704" s="43"/>
      <c r="BA2704" s="43"/>
      <c r="BB2704" s="43"/>
      <c r="BC2704" s="43"/>
      <c r="BD2704" s="43"/>
      <c r="BE2704" s="43"/>
      <c r="BF2704" s="43"/>
      <c r="BG2704" s="43"/>
      <c r="BH2704" s="43"/>
      <c r="BI2704" s="43"/>
      <c r="BJ2704" s="43"/>
      <c r="BK2704" s="43"/>
      <c r="BL2704" s="43"/>
      <c r="BM2704" s="43"/>
      <c r="BN2704" s="43"/>
      <c r="BO2704" s="43"/>
      <c r="BP2704" s="43"/>
      <c r="BQ2704" s="43"/>
      <c r="BR2704" s="43"/>
      <c r="BS2704" s="43"/>
      <c r="BT2704" s="43"/>
      <c r="BU2704" s="43"/>
      <c r="BV2704" s="43"/>
      <c r="BW2704" s="43"/>
      <c r="BX2704" s="43"/>
      <c r="BY2704" s="43"/>
      <c r="BZ2704" s="43"/>
      <c r="CA2704" s="43"/>
      <c r="CB2704" s="43"/>
      <c r="CC2704" s="43"/>
      <c r="CD2704" s="43"/>
      <c r="CE2704" s="43"/>
      <c r="CF2704" s="43"/>
      <c r="CG2704" s="43"/>
    </row>
    <row r="2705" spans="10:85" x14ac:dyDescent="0.2"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43"/>
      <c r="AI2705" s="43"/>
      <c r="AJ2705" s="43"/>
      <c r="AK2705" s="43"/>
      <c r="AL2705" s="43"/>
      <c r="AM2705" s="43"/>
      <c r="AN2705" s="43"/>
      <c r="AO2705" s="43"/>
      <c r="AP2705" s="43"/>
      <c r="AQ2705" s="43"/>
      <c r="AR2705" s="43"/>
      <c r="AS2705" s="43"/>
      <c r="AT2705" s="43"/>
      <c r="AU2705" s="43"/>
      <c r="AV2705" s="43"/>
      <c r="AW2705" s="43"/>
      <c r="AX2705" s="43"/>
      <c r="AY2705" s="43"/>
      <c r="AZ2705" s="43"/>
      <c r="BA2705" s="43"/>
      <c r="BB2705" s="43"/>
      <c r="BC2705" s="43"/>
      <c r="BD2705" s="43"/>
      <c r="BE2705" s="43"/>
      <c r="BF2705" s="43"/>
      <c r="BG2705" s="43"/>
      <c r="BH2705" s="43"/>
      <c r="BI2705" s="43"/>
      <c r="BJ2705" s="43"/>
      <c r="BK2705" s="43"/>
      <c r="BL2705" s="43"/>
      <c r="BM2705" s="43"/>
      <c r="BN2705" s="43"/>
      <c r="BO2705" s="43"/>
      <c r="BP2705" s="43"/>
      <c r="BQ2705" s="43"/>
      <c r="BR2705" s="43"/>
      <c r="BS2705" s="43"/>
      <c r="BT2705" s="43"/>
      <c r="BU2705" s="43"/>
      <c r="BV2705" s="43"/>
      <c r="BW2705" s="43"/>
      <c r="BX2705" s="43"/>
      <c r="BY2705" s="43"/>
      <c r="BZ2705" s="43"/>
      <c r="CA2705" s="43"/>
      <c r="CB2705" s="43"/>
      <c r="CC2705" s="43"/>
      <c r="CD2705" s="43"/>
      <c r="CE2705" s="43"/>
      <c r="CF2705" s="43"/>
      <c r="CG2705" s="43"/>
    </row>
    <row r="2706" spans="10:85" x14ac:dyDescent="0.2"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43"/>
      <c r="AI2706" s="43"/>
      <c r="AJ2706" s="43"/>
      <c r="AK2706" s="43"/>
      <c r="AL2706" s="43"/>
      <c r="AM2706" s="43"/>
      <c r="AN2706" s="43"/>
      <c r="AO2706" s="43"/>
      <c r="AP2706" s="43"/>
      <c r="AQ2706" s="43"/>
      <c r="AR2706" s="43"/>
      <c r="AS2706" s="43"/>
      <c r="AT2706" s="43"/>
      <c r="AU2706" s="43"/>
      <c r="AV2706" s="43"/>
      <c r="AW2706" s="43"/>
      <c r="AX2706" s="43"/>
      <c r="AY2706" s="43"/>
      <c r="AZ2706" s="43"/>
      <c r="BA2706" s="43"/>
      <c r="BB2706" s="43"/>
      <c r="BC2706" s="43"/>
      <c r="BD2706" s="43"/>
      <c r="BE2706" s="43"/>
      <c r="BF2706" s="43"/>
      <c r="BG2706" s="43"/>
      <c r="BH2706" s="43"/>
      <c r="BI2706" s="43"/>
      <c r="BJ2706" s="43"/>
      <c r="BK2706" s="43"/>
      <c r="BL2706" s="43"/>
      <c r="BM2706" s="43"/>
      <c r="BN2706" s="43"/>
      <c r="BO2706" s="43"/>
      <c r="BP2706" s="43"/>
      <c r="BQ2706" s="43"/>
      <c r="BR2706" s="43"/>
      <c r="BS2706" s="43"/>
      <c r="BT2706" s="43"/>
      <c r="BU2706" s="43"/>
      <c r="BV2706" s="43"/>
      <c r="BW2706" s="43"/>
      <c r="BX2706" s="43"/>
      <c r="BY2706" s="43"/>
      <c r="BZ2706" s="43"/>
      <c r="CA2706" s="43"/>
      <c r="CB2706" s="43"/>
      <c r="CC2706" s="43"/>
      <c r="CD2706" s="43"/>
      <c r="CE2706" s="43"/>
      <c r="CF2706" s="43"/>
      <c r="CG2706" s="43"/>
    </row>
    <row r="2707" spans="10:85" x14ac:dyDescent="0.2"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43"/>
      <c r="AI2707" s="43"/>
      <c r="AJ2707" s="43"/>
      <c r="AK2707" s="43"/>
      <c r="AL2707" s="43"/>
      <c r="AM2707" s="43"/>
      <c r="AN2707" s="43"/>
      <c r="AO2707" s="43"/>
      <c r="AP2707" s="43"/>
      <c r="AQ2707" s="43"/>
      <c r="AR2707" s="43"/>
      <c r="AS2707" s="43"/>
      <c r="AT2707" s="43"/>
      <c r="AU2707" s="43"/>
      <c r="AV2707" s="43"/>
      <c r="AW2707" s="43"/>
      <c r="AX2707" s="43"/>
      <c r="AY2707" s="43"/>
      <c r="AZ2707" s="43"/>
      <c r="BA2707" s="43"/>
      <c r="BB2707" s="43"/>
      <c r="BC2707" s="43"/>
      <c r="BD2707" s="43"/>
      <c r="BE2707" s="43"/>
      <c r="BF2707" s="43"/>
      <c r="BG2707" s="43"/>
      <c r="BH2707" s="43"/>
      <c r="BI2707" s="43"/>
      <c r="BJ2707" s="43"/>
      <c r="BK2707" s="43"/>
      <c r="BL2707" s="43"/>
      <c r="BM2707" s="43"/>
      <c r="BN2707" s="43"/>
      <c r="BO2707" s="43"/>
      <c r="BP2707" s="43"/>
      <c r="BQ2707" s="43"/>
      <c r="BR2707" s="43"/>
      <c r="BS2707" s="43"/>
      <c r="BT2707" s="43"/>
      <c r="BU2707" s="43"/>
      <c r="BV2707" s="43"/>
      <c r="BW2707" s="43"/>
      <c r="BX2707" s="43"/>
      <c r="BY2707" s="43"/>
      <c r="BZ2707" s="43"/>
      <c r="CA2707" s="43"/>
      <c r="CB2707" s="43"/>
      <c r="CC2707" s="43"/>
      <c r="CD2707" s="43"/>
      <c r="CE2707" s="43"/>
      <c r="CF2707" s="43"/>
      <c r="CG2707" s="43"/>
    </row>
    <row r="2708" spans="10:85" x14ac:dyDescent="0.2"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43"/>
      <c r="AI2708" s="43"/>
      <c r="AJ2708" s="43"/>
      <c r="AK2708" s="43"/>
      <c r="AL2708" s="43"/>
      <c r="AM2708" s="43"/>
      <c r="AN2708" s="43"/>
      <c r="AO2708" s="43"/>
      <c r="AP2708" s="43"/>
      <c r="AQ2708" s="43"/>
      <c r="AR2708" s="43"/>
      <c r="AS2708" s="43"/>
      <c r="AT2708" s="43"/>
      <c r="AU2708" s="43"/>
      <c r="AV2708" s="43"/>
      <c r="AW2708" s="43"/>
      <c r="AX2708" s="43"/>
      <c r="AY2708" s="43"/>
      <c r="AZ2708" s="43"/>
      <c r="BA2708" s="43"/>
      <c r="BB2708" s="43"/>
      <c r="BC2708" s="43"/>
      <c r="BD2708" s="43"/>
      <c r="BE2708" s="43"/>
      <c r="BF2708" s="43"/>
      <c r="BG2708" s="43"/>
      <c r="BH2708" s="43"/>
      <c r="BI2708" s="43"/>
      <c r="BJ2708" s="43"/>
      <c r="BK2708" s="43"/>
      <c r="BL2708" s="43"/>
      <c r="BM2708" s="43"/>
      <c r="BN2708" s="43"/>
      <c r="BO2708" s="43"/>
      <c r="BP2708" s="43"/>
      <c r="BQ2708" s="43"/>
      <c r="BR2708" s="43"/>
      <c r="BS2708" s="43"/>
      <c r="BT2708" s="43"/>
      <c r="BU2708" s="43"/>
      <c r="BV2708" s="43"/>
      <c r="BW2708" s="43"/>
      <c r="BX2708" s="43"/>
      <c r="BY2708" s="43"/>
      <c r="BZ2708" s="43"/>
      <c r="CA2708" s="43"/>
      <c r="CB2708" s="43"/>
      <c r="CC2708" s="43"/>
      <c r="CD2708" s="43"/>
      <c r="CE2708" s="43"/>
      <c r="CF2708" s="43"/>
      <c r="CG2708" s="43"/>
    </row>
    <row r="2709" spans="10:85" x14ac:dyDescent="0.2"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43"/>
      <c r="AI2709" s="43"/>
      <c r="AJ2709" s="43"/>
      <c r="AK2709" s="43"/>
      <c r="AL2709" s="43"/>
      <c r="AM2709" s="43"/>
      <c r="AN2709" s="43"/>
      <c r="AO2709" s="43"/>
      <c r="AP2709" s="43"/>
      <c r="AQ2709" s="43"/>
      <c r="AR2709" s="43"/>
      <c r="AS2709" s="43"/>
      <c r="AT2709" s="43"/>
      <c r="AU2709" s="43"/>
      <c r="AV2709" s="43"/>
      <c r="AW2709" s="43"/>
      <c r="AX2709" s="43"/>
      <c r="AY2709" s="43"/>
      <c r="AZ2709" s="43"/>
      <c r="BA2709" s="43"/>
      <c r="BB2709" s="43"/>
      <c r="BC2709" s="43"/>
      <c r="BD2709" s="43"/>
      <c r="BE2709" s="43"/>
      <c r="BF2709" s="43"/>
      <c r="BG2709" s="43"/>
      <c r="BH2709" s="43"/>
      <c r="BI2709" s="43"/>
      <c r="BJ2709" s="43"/>
      <c r="BK2709" s="43"/>
      <c r="BL2709" s="43"/>
      <c r="BM2709" s="43"/>
      <c r="BN2709" s="43"/>
      <c r="BO2709" s="43"/>
      <c r="BP2709" s="43"/>
      <c r="BQ2709" s="43"/>
      <c r="BR2709" s="43"/>
      <c r="BS2709" s="43"/>
      <c r="BT2709" s="43"/>
      <c r="BU2709" s="43"/>
      <c r="BV2709" s="43"/>
      <c r="BW2709" s="43"/>
      <c r="BX2709" s="43"/>
      <c r="BY2709" s="43"/>
      <c r="BZ2709" s="43"/>
      <c r="CA2709" s="43"/>
      <c r="CB2709" s="43"/>
      <c r="CC2709" s="43"/>
      <c r="CD2709" s="43"/>
      <c r="CE2709" s="43"/>
      <c r="CF2709" s="43"/>
      <c r="CG2709" s="43"/>
    </row>
    <row r="2710" spans="10:85" x14ac:dyDescent="0.2"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43"/>
      <c r="AI2710" s="43"/>
      <c r="AJ2710" s="43"/>
      <c r="AK2710" s="43"/>
      <c r="AL2710" s="43"/>
      <c r="AM2710" s="43"/>
      <c r="AN2710" s="43"/>
      <c r="AO2710" s="43"/>
      <c r="AP2710" s="43"/>
      <c r="AQ2710" s="43"/>
      <c r="AR2710" s="43"/>
      <c r="AS2710" s="43"/>
      <c r="AT2710" s="43"/>
      <c r="AU2710" s="43"/>
      <c r="AV2710" s="43"/>
      <c r="AW2710" s="43"/>
      <c r="AX2710" s="43"/>
      <c r="AY2710" s="43"/>
      <c r="AZ2710" s="43"/>
      <c r="BA2710" s="43"/>
      <c r="BB2710" s="43"/>
      <c r="BC2710" s="43"/>
      <c r="BD2710" s="43"/>
      <c r="BE2710" s="43"/>
      <c r="BF2710" s="43"/>
      <c r="BG2710" s="43"/>
      <c r="BH2710" s="43"/>
      <c r="BI2710" s="43"/>
      <c r="BJ2710" s="43"/>
      <c r="BK2710" s="43"/>
      <c r="BL2710" s="43"/>
      <c r="BM2710" s="43"/>
      <c r="BN2710" s="43"/>
      <c r="BO2710" s="43"/>
      <c r="BP2710" s="43"/>
      <c r="BQ2710" s="43"/>
      <c r="BR2710" s="43"/>
      <c r="BS2710" s="43"/>
      <c r="BT2710" s="43"/>
      <c r="BU2710" s="43"/>
      <c r="BV2710" s="43"/>
      <c r="BW2710" s="43"/>
      <c r="BX2710" s="43"/>
      <c r="BY2710" s="43"/>
      <c r="BZ2710" s="43"/>
      <c r="CA2710" s="43"/>
      <c r="CB2710" s="43"/>
      <c r="CC2710" s="43"/>
      <c r="CD2710" s="43"/>
      <c r="CE2710" s="43"/>
      <c r="CF2710" s="43"/>
      <c r="CG2710" s="43"/>
    </row>
    <row r="2711" spans="10:85" x14ac:dyDescent="0.2"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43"/>
      <c r="AI2711" s="43"/>
      <c r="AJ2711" s="43"/>
      <c r="AK2711" s="43"/>
      <c r="AL2711" s="43"/>
      <c r="AM2711" s="43"/>
      <c r="AN2711" s="43"/>
      <c r="AO2711" s="43"/>
      <c r="AP2711" s="43"/>
      <c r="AQ2711" s="43"/>
      <c r="AR2711" s="43"/>
      <c r="AS2711" s="43"/>
      <c r="AT2711" s="43"/>
      <c r="AU2711" s="43"/>
      <c r="AV2711" s="43"/>
      <c r="AW2711" s="43"/>
      <c r="AX2711" s="43"/>
      <c r="AY2711" s="43"/>
      <c r="AZ2711" s="43"/>
      <c r="BA2711" s="43"/>
      <c r="BB2711" s="43"/>
      <c r="BC2711" s="43"/>
      <c r="BD2711" s="43"/>
      <c r="BE2711" s="43"/>
      <c r="BF2711" s="43"/>
      <c r="BG2711" s="43"/>
      <c r="BH2711" s="43"/>
      <c r="BI2711" s="43"/>
      <c r="BJ2711" s="43"/>
      <c r="BK2711" s="43"/>
      <c r="BL2711" s="43"/>
      <c r="BM2711" s="43"/>
      <c r="BN2711" s="43"/>
      <c r="BO2711" s="43"/>
      <c r="BP2711" s="43"/>
      <c r="BQ2711" s="43"/>
      <c r="BR2711" s="43"/>
      <c r="BS2711" s="43"/>
      <c r="BT2711" s="43"/>
      <c r="BU2711" s="43"/>
      <c r="BV2711" s="43"/>
      <c r="BW2711" s="43"/>
      <c r="BX2711" s="43"/>
      <c r="BY2711" s="43"/>
      <c r="BZ2711" s="43"/>
      <c r="CA2711" s="43"/>
      <c r="CB2711" s="43"/>
      <c r="CC2711" s="43"/>
      <c r="CD2711" s="43"/>
      <c r="CE2711" s="43"/>
      <c r="CF2711" s="43"/>
      <c r="CG2711" s="43"/>
    </row>
    <row r="2712" spans="10:85" x14ac:dyDescent="0.2"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43"/>
      <c r="AI2712" s="43"/>
      <c r="AJ2712" s="43"/>
      <c r="AK2712" s="43"/>
      <c r="AL2712" s="43"/>
      <c r="AM2712" s="43"/>
      <c r="AN2712" s="43"/>
      <c r="AO2712" s="43"/>
      <c r="AP2712" s="43"/>
      <c r="AQ2712" s="43"/>
      <c r="AR2712" s="43"/>
      <c r="AS2712" s="43"/>
      <c r="AT2712" s="43"/>
      <c r="AU2712" s="43"/>
      <c r="AV2712" s="43"/>
      <c r="AW2712" s="43"/>
      <c r="AX2712" s="43"/>
      <c r="AY2712" s="43"/>
      <c r="AZ2712" s="43"/>
      <c r="BA2712" s="43"/>
      <c r="BB2712" s="43"/>
      <c r="BC2712" s="43"/>
      <c r="BD2712" s="43"/>
      <c r="BE2712" s="43"/>
      <c r="BF2712" s="43"/>
      <c r="BG2712" s="43"/>
      <c r="BH2712" s="43"/>
      <c r="BI2712" s="43"/>
      <c r="BJ2712" s="43"/>
      <c r="BK2712" s="43"/>
      <c r="BL2712" s="43"/>
      <c r="BM2712" s="43"/>
      <c r="BN2712" s="43"/>
      <c r="BO2712" s="43"/>
      <c r="BP2712" s="43"/>
      <c r="BQ2712" s="43"/>
      <c r="BR2712" s="43"/>
      <c r="BS2712" s="43"/>
      <c r="BT2712" s="43"/>
      <c r="BU2712" s="43"/>
      <c r="BV2712" s="43"/>
      <c r="BW2712" s="43"/>
      <c r="BX2712" s="43"/>
      <c r="BY2712" s="43"/>
      <c r="BZ2712" s="43"/>
      <c r="CA2712" s="43"/>
      <c r="CB2712" s="43"/>
      <c r="CC2712" s="43"/>
      <c r="CD2712" s="43"/>
      <c r="CE2712" s="43"/>
      <c r="CF2712" s="43"/>
      <c r="CG2712" s="43"/>
    </row>
    <row r="2713" spans="10:85" x14ac:dyDescent="0.2"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43"/>
      <c r="AI2713" s="43"/>
      <c r="AJ2713" s="43"/>
      <c r="AK2713" s="43"/>
      <c r="AL2713" s="43"/>
      <c r="AM2713" s="43"/>
      <c r="AN2713" s="43"/>
      <c r="AO2713" s="43"/>
      <c r="AP2713" s="43"/>
      <c r="AQ2713" s="43"/>
      <c r="AR2713" s="43"/>
      <c r="AS2713" s="43"/>
      <c r="AT2713" s="43"/>
      <c r="AU2713" s="43"/>
      <c r="AV2713" s="43"/>
      <c r="AW2713" s="43"/>
      <c r="AX2713" s="43"/>
      <c r="AY2713" s="43"/>
      <c r="AZ2713" s="43"/>
      <c r="BA2713" s="43"/>
      <c r="BB2713" s="43"/>
      <c r="BC2713" s="43"/>
      <c r="BD2713" s="43"/>
      <c r="BE2713" s="43"/>
      <c r="BF2713" s="43"/>
      <c r="BG2713" s="43"/>
      <c r="BH2713" s="43"/>
      <c r="BI2713" s="43"/>
      <c r="BJ2713" s="43"/>
      <c r="BK2713" s="43"/>
      <c r="BL2713" s="43"/>
      <c r="BM2713" s="43"/>
      <c r="BN2713" s="43"/>
      <c r="BO2713" s="43"/>
      <c r="BP2713" s="43"/>
      <c r="BQ2713" s="43"/>
      <c r="BR2713" s="43"/>
      <c r="BS2713" s="43"/>
      <c r="BT2713" s="43"/>
      <c r="BU2713" s="43"/>
      <c r="BV2713" s="43"/>
      <c r="BW2713" s="43"/>
      <c r="BX2713" s="43"/>
      <c r="BY2713" s="43"/>
      <c r="BZ2713" s="43"/>
      <c r="CA2713" s="43"/>
      <c r="CB2713" s="43"/>
      <c r="CC2713" s="43"/>
      <c r="CD2713" s="43"/>
      <c r="CE2713" s="43"/>
      <c r="CF2713" s="43"/>
      <c r="CG2713" s="43"/>
    </row>
    <row r="2714" spans="10:85" x14ac:dyDescent="0.2"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43"/>
      <c r="AI2714" s="43"/>
      <c r="AJ2714" s="43"/>
      <c r="AK2714" s="43"/>
      <c r="AL2714" s="43"/>
      <c r="AM2714" s="43"/>
      <c r="AN2714" s="43"/>
      <c r="AO2714" s="43"/>
      <c r="AP2714" s="43"/>
      <c r="AQ2714" s="43"/>
      <c r="AR2714" s="43"/>
      <c r="AS2714" s="43"/>
      <c r="AT2714" s="43"/>
      <c r="AU2714" s="43"/>
      <c r="AV2714" s="43"/>
      <c r="AW2714" s="43"/>
      <c r="AX2714" s="43"/>
      <c r="AY2714" s="43"/>
      <c r="AZ2714" s="43"/>
      <c r="BA2714" s="43"/>
      <c r="BB2714" s="43"/>
      <c r="BC2714" s="43"/>
      <c r="BD2714" s="43"/>
      <c r="BE2714" s="43"/>
      <c r="BF2714" s="43"/>
      <c r="BG2714" s="43"/>
      <c r="BH2714" s="43"/>
      <c r="BI2714" s="43"/>
      <c r="BJ2714" s="43"/>
      <c r="BK2714" s="43"/>
      <c r="BL2714" s="43"/>
      <c r="BM2714" s="43"/>
      <c r="BN2714" s="43"/>
      <c r="BO2714" s="43"/>
      <c r="BP2714" s="43"/>
      <c r="BQ2714" s="43"/>
      <c r="BR2714" s="43"/>
      <c r="BS2714" s="43"/>
      <c r="BT2714" s="43"/>
      <c r="BU2714" s="43"/>
      <c r="BV2714" s="43"/>
      <c r="BW2714" s="43"/>
      <c r="BX2714" s="43"/>
      <c r="BY2714" s="43"/>
      <c r="BZ2714" s="43"/>
      <c r="CA2714" s="43"/>
      <c r="CB2714" s="43"/>
      <c r="CC2714" s="43"/>
      <c r="CD2714" s="43"/>
      <c r="CE2714" s="43"/>
      <c r="CF2714" s="43"/>
      <c r="CG2714" s="43"/>
    </row>
    <row r="2715" spans="10:85" x14ac:dyDescent="0.2"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43"/>
      <c r="AI2715" s="43"/>
      <c r="AJ2715" s="43"/>
      <c r="AK2715" s="43"/>
      <c r="AL2715" s="43"/>
      <c r="AM2715" s="43"/>
      <c r="AN2715" s="43"/>
      <c r="AO2715" s="43"/>
      <c r="AP2715" s="43"/>
      <c r="AQ2715" s="43"/>
      <c r="AR2715" s="43"/>
      <c r="AS2715" s="43"/>
      <c r="AT2715" s="43"/>
      <c r="AU2715" s="43"/>
      <c r="AV2715" s="43"/>
      <c r="AW2715" s="43"/>
      <c r="AX2715" s="43"/>
      <c r="AY2715" s="43"/>
      <c r="AZ2715" s="43"/>
      <c r="BA2715" s="43"/>
      <c r="BB2715" s="43"/>
      <c r="BC2715" s="43"/>
      <c r="BD2715" s="43"/>
      <c r="BE2715" s="43"/>
      <c r="BF2715" s="43"/>
      <c r="BG2715" s="43"/>
      <c r="BH2715" s="43"/>
      <c r="BI2715" s="43"/>
      <c r="BJ2715" s="43"/>
      <c r="BK2715" s="43"/>
      <c r="BL2715" s="43"/>
      <c r="BM2715" s="43"/>
      <c r="BN2715" s="43"/>
      <c r="BO2715" s="43"/>
      <c r="BP2715" s="43"/>
      <c r="BQ2715" s="43"/>
      <c r="BR2715" s="43"/>
      <c r="BS2715" s="43"/>
      <c r="BT2715" s="43"/>
      <c r="BU2715" s="43"/>
      <c r="BV2715" s="43"/>
      <c r="BW2715" s="43"/>
      <c r="BX2715" s="43"/>
      <c r="BY2715" s="43"/>
      <c r="BZ2715" s="43"/>
      <c r="CA2715" s="43"/>
      <c r="CB2715" s="43"/>
      <c r="CC2715" s="43"/>
      <c r="CD2715" s="43"/>
      <c r="CE2715" s="43"/>
      <c r="CF2715" s="43"/>
      <c r="CG2715" s="43"/>
    </row>
    <row r="2716" spans="10:85" x14ac:dyDescent="0.2"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43"/>
      <c r="AI2716" s="43"/>
      <c r="AJ2716" s="43"/>
      <c r="AK2716" s="43"/>
      <c r="AL2716" s="43"/>
      <c r="AM2716" s="43"/>
      <c r="AN2716" s="43"/>
      <c r="AO2716" s="43"/>
      <c r="AP2716" s="43"/>
      <c r="AQ2716" s="43"/>
      <c r="AR2716" s="43"/>
      <c r="AS2716" s="43"/>
      <c r="AT2716" s="43"/>
      <c r="AU2716" s="43"/>
      <c r="AV2716" s="43"/>
      <c r="AW2716" s="43"/>
      <c r="AX2716" s="43"/>
      <c r="AY2716" s="43"/>
      <c r="AZ2716" s="43"/>
      <c r="BA2716" s="43"/>
      <c r="BB2716" s="43"/>
      <c r="BC2716" s="43"/>
      <c r="BD2716" s="43"/>
      <c r="BE2716" s="43"/>
      <c r="BF2716" s="43"/>
      <c r="BG2716" s="43"/>
      <c r="BH2716" s="43"/>
      <c r="BI2716" s="43"/>
      <c r="BJ2716" s="43"/>
      <c r="BK2716" s="43"/>
      <c r="BL2716" s="43"/>
      <c r="BM2716" s="43"/>
      <c r="BN2716" s="43"/>
      <c r="BO2716" s="43"/>
      <c r="BP2716" s="43"/>
      <c r="BQ2716" s="43"/>
      <c r="BR2716" s="43"/>
      <c r="BS2716" s="43"/>
      <c r="BT2716" s="43"/>
      <c r="BU2716" s="43"/>
      <c r="BV2716" s="43"/>
      <c r="BW2716" s="43"/>
      <c r="BX2716" s="43"/>
      <c r="BY2716" s="43"/>
      <c r="BZ2716" s="43"/>
      <c r="CA2716" s="43"/>
      <c r="CB2716" s="43"/>
      <c r="CC2716" s="43"/>
      <c r="CD2716" s="43"/>
      <c r="CE2716" s="43"/>
      <c r="CF2716" s="43"/>
      <c r="CG2716" s="43"/>
    </row>
    <row r="2717" spans="10:85" x14ac:dyDescent="0.2"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43"/>
      <c r="AI2717" s="43"/>
      <c r="AJ2717" s="43"/>
      <c r="AK2717" s="43"/>
      <c r="AL2717" s="43"/>
      <c r="AM2717" s="43"/>
      <c r="AN2717" s="43"/>
      <c r="AO2717" s="43"/>
      <c r="AP2717" s="43"/>
      <c r="AQ2717" s="43"/>
      <c r="AR2717" s="43"/>
      <c r="AS2717" s="43"/>
      <c r="AT2717" s="43"/>
      <c r="AU2717" s="43"/>
      <c r="AV2717" s="43"/>
      <c r="AW2717" s="43"/>
      <c r="AX2717" s="43"/>
      <c r="AY2717" s="43"/>
      <c r="AZ2717" s="43"/>
      <c r="BA2717" s="43"/>
      <c r="BB2717" s="43"/>
      <c r="BC2717" s="43"/>
      <c r="BD2717" s="43"/>
      <c r="BE2717" s="43"/>
      <c r="BF2717" s="43"/>
      <c r="BG2717" s="43"/>
      <c r="BH2717" s="43"/>
      <c r="BI2717" s="43"/>
      <c r="BJ2717" s="43"/>
      <c r="BK2717" s="43"/>
      <c r="BL2717" s="43"/>
      <c r="BM2717" s="43"/>
      <c r="BN2717" s="43"/>
      <c r="BO2717" s="43"/>
      <c r="BP2717" s="43"/>
      <c r="BQ2717" s="43"/>
      <c r="BR2717" s="43"/>
      <c r="BS2717" s="43"/>
      <c r="BT2717" s="43"/>
      <c r="BU2717" s="43"/>
      <c r="BV2717" s="43"/>
      <c r="BW2717" s="43"/>
      <c r="BX2717" s="43"/>
      <c r="BY2717" s="43"/>
      <c r="BZ2717" s="43"/>
      <c r="CA2717" s="43"/>
      <c r="CB2717" s="43"/>
      <c r="CC2717" s="43"/>
      <c r="CD2717" s="43"/>
      <c r="CE2717" s="43"/>
      <c r="CF2717" s="43"/>
      <c r="CG2717" s="43"/>
    </row>
    <row r="2718" spans="10:85" x14ac:dyDescent="0.2"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43"/>
      <c r="AI2718" s="43"/>
      <c r="AJ2718" s="43"/>
      <c r="AK2718" s="43"/>
      <c r="AL2718" s="43"/>
      <c r="AM2718" s="43"/>
      <c r="AN2718" s="43"/>
      <c r="AO2718" s="43"/>
      <c r="AP2718" s="43"/>
      <c r="AQ2718" s="43"/>
      <c r="AR2718" s="43"/>
      <c r="AS2718" s="43"/>
      <c r="AT2718" s="43"/>
      <c r="AU2718" s="43"/>
      <c r="AV2718" s="43"/>
      <c r="AW2718" s="43"/>
      <c r="AX2718" s="43"/>
      <c r="AY2718" s="43"/>
      <c r="AZ2718" s="43"/>
      <c r="BA2718" s="43"/>
      <c r="BB2718" s="43"/>
      <c r="BC2718" s="43"/>
      <c r="BD2718" s="43"/>
      <c r="BE2718" s="43"/>
      <c r="BF2718" s="43"/>
      <c r="BG2718" s="43"/>
      <c r="BH2718" s="43"/>
      <c r="BI2718" s="43"/>
      <c r="BJ2718" s="43"/>
      <c r="BK2718" s="43"/>
      <c r="BL2718" s="43"/>
      <c r="BM2718" s="43"/>
      <c r="BN2718" s="43"/>
      <c r="BO2718" s="43"/>
      <c r="BP2718" s="43"/>
      <c r="BQ2718" s="43"/>
      <c r="BR2718" s="43"/>
      <c r="BS2718" s="43"/>
      <c r="BT2718" s="43"/>
      <c r="BU2718" s="43"/>
      <c r="BV2718" s="43"/>
      <c r="BW2718" s="43"/>
      <c r="BX2718" s="43"/>
      <c r="BY2718" s="43"/>
      <c r="BZ2718" s="43"/>
      <c r="CA2718" s="43"/>
      <c r="CB2718" s="43"/>
      <c r="CC2718" s="43"/>
      <c r="CD2718" s="43"/>
      <c r="CE2718" s="43"/>
      <c r="CF2718" s="43"/>
      <c r="CG2718" s="43"/>
    </row>
    <row r="2719" spans="10:85" x14ac:dyDescent="0.2"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43"/>
      <c r="AI2719" s="43"/>
      <c r="AJ2719" s="43"/>
      <c r="AK2719" s="43"/>
      <c r="AL2719" s="43"/>
      <c r="AM2719" s="43"/>
      <c r="AN2719" s="43"/>
      <c r="AO2719" s="43"/>
      <c r="AP2719" s="43"/>
      <c r="AQ2719" s="43"/>
      <c r="AR2719" s="43"/>
      <c r="AS2719" s="43"/>
      <c r="AT2719" s="43"/>
      <c r="AU2719" s="43"/>
      <c r="AV2719" s="43"/>
      <c r="AW2719" s="43"/>
      <c r="AX2719" s="43"/>
      <c r="AY2719" s="43"/>
      <c r="AZ2719" s="43"/>
      <c r="BA2719" s="43"/>
      <c r="BB2719" s="43"/>
      <c r="BC2719" s="43"/>
      <c r="BD2719" s="43"/>
      <c r="BE2719" s="43"/>
      <c r="BF2719" s="43"/>
      <c r="BG2719" s="43"/>
      <c r="BH2719" s="43"/>
      <c r="BI2719" s="43"/>
      <c r="BJ2719" s="43"/>
      <c r="BK2719" s="43"/>
      <c r="BL2719" s="43"/>
      <c r="BM2719" s="43"/>
      <c r="BN2719" s="43"/>
      <c r="BO2719" s="43"/>
      <c r="BP2719" s="43"/>
      <c r="BQ2719" s="43"/>
      <c r="BR2719" s="43"/>
      <c r="BS2719" s="43"/>
      <c r="BT2719" s="43"/>
      <c r="BU2719" s="43"/>
      <c r="BV2719" s="43"/>
      <c r="BW2719" s="43"/>
      <c r="BX2719" s="43"/>
      <c r="BY2719" s="43"/>
      <c r="BZ2719" s="43"/>
      <c r="CA2719" s="43"/>
      <c r="CB2719" s="43"/>
      <c r="CC2719" s="43"/>
      <c r="CD2719" s="43"/>
      <c r="CE2719" s="43"/>
      <c r="CF2719" s="43"/>
      <c r="CG2719" s="43"/>
    </row>
    <row r="2720" spans="10:85" x14ac:dyDescent="0.2"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43"/>
      <c r="AI2720" s="43"/>
      <c r="AJ2720" s="43"/>
      <c r="AK2720" s="43"/>
      <c r="AL2720" s="43"/>
      <c r="AM2720" s="43"/>
      <c r="AN2720" s="43"/>
      <c r="AO2720" s="43"/>
      <c r="AP2720" s="43"/>
      <c r="AQ2720" s="43"/>
      <c r="AR2720" s="43"/>
      <c r="AS2720" s="43"/>
      <c r="AT2720" s="43"/>
      <c r="AU2720" s="43"/>
      <c r="AV2720" s="43"/>
      <c r="AW2720" s="43"/>
      <c r="AX2720" s="43"/>
      <c r="AY2720" s="43"/>
      <c r="AZ2720" s="43"/>
      <c r="BA2720" s="43"/>
      <c r="BB2720" s="43"/>
      <c r="BC2720" s="43"/>
      <c r="BD2720" s="43"/>
      <c r="BE2720" s="43"/>
      <c r="BF2720" s="43"/>
      <c r="BG2720" s="43"/>
      <c r="BH2720" s="43"/>
      <c r="BI2720" s="43"/>
      <c r="BJ2720" s="43"/>
      <c r="BK2720" s="43"/>
      <c r="BL2720" s="43"/>
      <c r="BM2720" s="43"/>
      <c r="BN2720" s="43"/>
      <c r="BO2720" s="43"/>
      <c r="BP2720" s="43"/>
      <c r="BQ2720" s="43"/>
      <c r="BR2720" s="43"/>
      <c r="BS2720" s="43"/>
      <c r="BT2720" s="43"/>
      <c r="BU2720" s="43"/>
      <c r="BV2720" s="43"/>
      <c r="BW2720" s="43"/>
      <c r="BX2720" s="43"/>
      <c r="BY2720" s="43"/>
      <c r="BZ2720" s="43"/>
      <c r="CA2720" s="43"/>
      <c r="CB2720" s="43"/>
      <c r="CC2720" s="43"/>
      <c r="CD2720" s="43"/>
      <c r="CE2720" s="43"/>
      <c r="CF2720" s="43"/>
      <c r="CG2720" s="43"/>
    </row>
    <row r="2721" spans="10:85" x14ac:dyDescent="0.2"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43"/>
      <c r="AI2721" s="43"/>
      <c r="AJ2721" s="43"/>
      <c r="AK2721" s="43"/>
      <c r="AL2721" s="43"/>
      <c r="AM2721" s="43"/>
      <c r="AN2721" s="43"/>
      <c r="AO2721" s="43"/>
      <c r="AP2721" s="43"/>
      <c r="AQ2721" s="43"/>
      <c r="AR2721" s="43"/>
      <c r="AS2721" s="43"/>
      <c r="AT2721" s="43"/>
      <c r="AU2721" s="43"/>
      <c r="AV2721" s="43"/>
      <c r="AW2721" s="43"/>
      <c r="AX2721" s="43"/>
      <c r="AY2721" s="43"/>
      <c r="AZ2721" s="43"/>
      <c r="BA2721" s="43"/>
      <c r="BB2721" s="43"/>
      <c r="BC2721" s="43"/>
      <c r="BD2721" s="43"/>
      <c r="BE2721" s="43"/>
      <c r="BF2721" s="43"/>
      <c r="BG2721" s="43"/>
      <c r="BH2721" s="43"/>
      <c r="BI2721" s="43"/>
      <c r="BJ2721" s="43"/>
      <c r="BK2721" s="43"/>
      <c r="BL2721" s="43"/>
      <c r="BM2721" s="43"/>
      <c r="BN2721" s="43"/>
      <c r="BO2721" s="43"/>
      <c r="BP2721" s="43"/>
      <c r="BQ2721" s="43"/>
      <c r="BR2721" s="43"/>
      <c r="BS2721" s="43"/>
      <c r="BT2721" s="43"/>
      <c r="BU2721" s="43"/>
      <c r="BV2721" s="43"/>
      <c r="BW2721" s="43"/>
      <c r="BX2721" s="43"/>
      <c r="BY2721" s="43"/>
      <c r="BZ2721" s="43"/>
      <c r="CA2721" s="43"/>
      <c r="CB2721" s="43"/>
      <c r="CC2721" s="43"/>
      <c r="CD2721" s="43"/>
      <c r="CE2721" s="43"/>
      <c r="CF2721" s="43"/>
      <c r="CG2721" s="43"/>
    </row>
    <row r="2722" spans="10:85" x14ac:dyDescent="0.2"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43"/>
      <c r="AI2722" s="43"/>
      <c r="AJ2722" s="43"/>
      <c r="AK2722" s="43"/>
      <c r="AL2722" s="43"/>
      <c r="AM2722" s="43"/>
      <c r="AN2722" s="43"/>
      <c r="AO2722" s="43"/>
      <c r="AP2722" s="43"/>
      <c r="AQ2722" s="43"/>
      <c r="AR2722" s="43"/>
      <c r="AS2722" s="43"/>
      <c r="AT2722" s="43"/>
      <c r="AU2722" s="43"/>
      <c r="AV2722" s="43"/>
      <c r="AW2722" s="43"/>
      <c r="AX2722" s="43"/>
      <c r="AY2722" s="43"/>
      <c r="AZ2722" s="43"/>
      <c r="BA2722" s="43"/>
      <c r="BB2722" s="43"/>
      <c r="BC2722" s="43"/>
      <c r="BD2722" s="43"/>
      <c r="BE2722" s="43"/>
      <c r="BF2722" s="43"/>
      <c r="BG2722" s="43"/>
      <c r="BH2722" s="43"/>
      <c r="BI2722" s="43"/>
      <c r="BJ2722" s="43"/>
      <c r="BK2722" s="43"/>
      <c r="BL2722" s="43"/>
      <c r="BM2722" s="43"/>
      <c r="BN2722" s="43"/>
      <c r="BO2722" s="43"/>
      <c r="BP2722" s="43"/>
      <c r="BQ2722" s="43"/>
      <c r="BR2722" s="43"/>
      <c r="BS2722" s="43"/>
      <c r="BT2722" s="43"/>
      <c r="BU2722" s="43"/>
      <c r="BV2722" s="43"/>
      <c r="BW2722" s="43"/>
      <c r="BX2722" s="43"/>
      <c r="BY2722" s="43"/>
      <c r="BZ2722" s="43"/>
      <c r="CA2722" s="43"/>
      <c r="CB2722" s="43"/>
      <c r="CC2722" s="43"/>
      <c r="CD2722" s="43"/>
      <c r="CE2722" s="43"/>
      <c r="CF2722" s="43"/>
      <c r="CG2722" s="43"/>
    </row>
    <row r="2723" spans="10:85" x14ac:dyDescent="0.2"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43"/>
      <c r="AI2723" s="43"/>
      <c r="AJ2723" s="43"/>
      <c r="AK2723" s="43"/>
      <c r="AL2723" s="43"/>
      <c r="AM2723" s="43"/>
      <c r="AN2723" s="43"/>
      <c r="AO2723" s="43"/>
      <c r="AP2723" s="43"/>
      <c r="AQ2723" s="43"/>
      <c r="AR2723" s="43"/>
      <c r="AS2723" s="43"/>
      <c r="AT2723" s="43"/>
      <c r="AU2723" s="43"/>
      <c r="AV2723" s="43"/>
      <c r="AW2723" s="43"/>
      <c r="AX2723" s="43"/>
      <c r="AY2723" s="43"/>
      <c r="AZ2723" s="43"/>
      <c r="BA2723" s="43"/>
      <c r="BB2723" s="43"/>
      <c r="BC2723" s="43"/>
      <c r="BD2723" s="43"/>
      <c r="BE2723" s="43"/>
      <c r="BF2723" s="43"/>
      <c r="BG2723" s="43"/>
      <c r="BH2723" s="43"/>
      <c r="BI2723" s="43"/>
      <c r="BJ2723" s="43"/>
      <c r="BK2723" s="43"/>
      <c r="BL2723" s="43"/>
      <c r="BM2723" s="43"/>
      <c r="BN2723" s="43"/>
      <c r="BO2723" s="43"/>
      <c r="BP2723" s="43"/>
      <c r="BQ2723" s="43"/>
      <c r="BR2723" s="43"/>
      <c r="BS2723" s="43"/>
      <c r="BT2723" s="43"/>
      <c r="BU2723" s="43"/>
      <c r="BV2723" s="43"/>
      <c r="BW2723" s="43"/>
      <c r="BX2723" s="43"/>
      <c r="BY2723" s="43"/>
      <c r="BZ2723" s="43"/>
      <c r="CA2723" s="43"/>
      <c r="CB2723" s="43"/>
      <c r="CC2723" s="43"/>
      <c r="CD2723" s="43"/>
      <c r="CE2723" s="43"/>
      <c r="CF2723" s="43"/>
      <c r="CG2723" s="43"/>
    </row>
    <row r="2724" spans="10:85" x14ac:dyDescent="0.2"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43"/>
      <c r="AI2724" s="43"/>
      <c r="AJ2724" s="43"/>
      <c r="AK2724" s="43"/>
      <c r="AL2724" s="43"/>
      <c r="AM2724" s="43"/>
      <c r="AN2724" s="43"/>
      <c r="AO2724" s="43"/>
      <c r="AP2724" s="43"/>
      <c r="AQ2724" s="43"/>
      <c r="AR2724" s="43"/>
      <c r="AS2724" s="43"/>
      <c r="AT2724" s="43"/>
      <c r="AU2724" s="43"/>
      <c r="AV2724" s="43"/>
      <c r="AW2724" s="43"/>
      <c r="AX2724" s="43"/>
      <c r="AY2724" s="43"/>
      <c r="AZ2724" s="43"/>
      <c r="BA2724" s="43"/>
      <c r="BB2724" s="43"/>
      <c r="BC2724" s="43"/>
      <c r="BD2724" s="43"/>
      <c r="BE2724" s="43"/>
      <c r="BF2724" s="43"/>
      <c r="BG2724" s="43"/>
      <c r="BH2724" s="43"/>
      <c r="BI2724" s="43"/>
      <c r="BJ2724" s="43"/>
      <c r="BK2724" s="43"/>
      <c r="BL2724" s="43"/>
      <c r="BM2724" s="43"/>
      <c r="BN2724" s="43"/>
      <c r="BO2724" s="43"/>
      <c r="BP2724" s="43"/>
      <c r="BQ2724" s="43"/>
      <c r="BR2724" s="43"/>
      <c r="BS2724" s="43"/>
      <c r="BT2724" s="43"/>
      <c r="BU2724" s="43"/>
      <c r="BV2724" s="43"/>
      <c r="BW2724" s="43"/>
      <c r="BX2724" s="43"/>
      <c r="BY2724" s="43"/>
      <c r="BZ2724" s="43"/>
      <c r="CA2724" s="43"/>
      <c r="CB2724" s="43"/>
      <c r="CC2724" s="43"/>
      <c r="CD2724" s="43"/>
      <c r="CE2724" s="43"/>
      <c r="CF2724" s="43"/>
      <c r="CG2724" s="43"/>
    </row>
    <row r="2725" spans="10:85" x14ac:dyDescent="0.2"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43"/>
      <c r="AI2725" s="43"/>
      <c r="AJ2725" s="43"/>
      <c r="AK2725" s="43"/>
      <c r="AL2725" s="43"/>
      <c r="AM2725" s="43"/>
      <c r="AN2725" s="43"/>
      <c r="AO2725" s="43"/>
      <c r="AP2725" s="43"/>
      <c r="AQ2725" s="43"/>
      <c r="AR2725" s="43"/>
      <c r="AS2725" s="43"/>
      <c r="AT2725" s="43"/>
      <c r="AU2725" s="43"/>
      <c r="AV2725" s="43"/>
      <c r="AW2725" s="43"/>
      <c r="AX2725" s="43"/>
      <c r="AY2725" s="43"/>
      <c r="AZ2725" s="43"/>
      <c r="BA2725" s="43"/>
      <c r="BB2725" s="43"/>
      <c r="BC2725" s="43"/>
      <c r="BD2725" s="43"/>
      <c r="BE2725" s="43"/>
      <c r="BF2725" s="43"/>
      <c r="BG2725" s="43"/>
      <c r="BH2725" s="43"/>
      <c r="BI2725" s="43"/>
      <c r="BJ2725" s="43"/>
      <c r="BK2725" s="43"/>
      <c r="BL2725" s="43"/>
      <c r="BM2725" s="43"/>
      <c r="BN2725" s="43"/>
      <c r="BO2725" s="43"/>
      <c r="BP2725" s="43"/>
      <c r="BQ2725" s="43"/>
      <c r="BR2725" s="43"/>
      <c r="BS2725" s="43"/>
      <c r="BT2725" s="43"/>
      <c r="BU2725" s="43"/>
      <c r="BV2725" s="43"/>
      <c r="BW2725" s="43"/>
      <c r="BX2725" s="43"/>
      <c r="BY2725" s="43"/>
      <c r="BZ2725" s="43"/>
      <c r="CA2725" s="43"/>
      <c r="CB2725" s="43"/>
      <c r="CC2725" s="43"/>
      <c r="CD2725" s="43"/>
      <c r="CE2725" s="43"/>
      <c r="CF2725" s="43"/>
      <c r="CG2725" s="43"/>
    </row>
    <row r="2726" spans="10:85" x14ac:dyDescent="0.2"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43"/>
      <c r="AI2726" s="43"/>
      <c r="AJ2726" s="43"/>
      <c r="AK2726" s="43"/>
      <c r="AL2726" s="43"/>
      <c r="AM2726" s="43"/>
      <c r="AN2726" s="43"/>
      <c r="AO2726" s="43"/>
      <c r="AP2726" s="43"/>
      <c r="AQ2726" s="43"/>
      <c r="AR2726" s="43"/>
      <c r="AS2726" s="43"/>
      <c r="AT2726" s="43"/>
      <c r="AU2726" s="43"/>
      <c r="AV2726" s="43"/>
      <c r="AW2726" s="43"/>
      <c r="AX2726" s="43"/>
      <c r="AY2726" s="43"/>
      <c r="AZ2726" s="43"/>
      <c r="BA2726" s="43"/>
      <c r="BB2726" s="43"/>
      <c r="BC2726" s="43"/>
      <c r="BD2726" s="43"/>
      <c r="BE2726" s="43"/>
      <c r="BF2726" s="43"/>
      <c r="BG2726" s="43"/>
      <c r="BH2726" s="43"/>
      <c r="BI2726" s="43"/>
      <c r="BJ2726" s="43"/>
      <c r="BK2726" s="43"/>
      <c r="BL2726" s="43"/>
      <c r="BM2726" s="43"/>
      <c r="BN2726" s="43"/>
      <c r="BO2726" s="43"/>
      <c r="BP2726" s="43"/>
      <c r="BQ2726" s="43"/>
      <c r="BR2726" s="43"/>
      <c r="BS2726" s="43"/>
      <c r="BT2726" s="43"/>
      <c r="BU2726" s="43"/>
      <c r="BV2726" s="43"/>
      <c r="BW2726" s="43"/>
      <c r="BX2726" s="43"/>
      <c r="BY2726" s="43"/>
      <c r="BZ2726" s="43"/>
      <c r="CA2726" s="43"/>
      <c r="CB2726" s="43"/>
      <c r="CC2726" s="43"/>
      <c r="CD2726" s="43"/>
      <c r="CE2726" s="43"/>
      <c r="CF2726" s="43"/>
      <c r="CG2726" s="43"/>
    </row>
    <row r="2727" spans="10:85" x14ac:dyDescent="0.2"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43"/>
      <c r="AI2727" s="43"/>
      <c r="AJ2727" s="43"/>
      <c r="AK2727" s="43"/>
      <c r="AL2727" s="43"/>
      <c r="AM2727" s="43"/>
      <c r="AN2727" s="43"/>
      <c r="AO2727" s="43"/>
      <c r="AP2727" s="43"/>
      <c r="AQ2727" s="43"/>
      <c r="AR2727" s="43"/>
      <c r="AS2727" s="43"/>
      <c r="AT2727" s="43"/>
      <c r="AU2727" s="43"/>
      <c r="AV2727" s="43"/>
      <c r="AW2727" s="43"/>
      <c r="AX2727" s="43"/>
      <c r="AY2727" s="43"/>
      <c r="AZ2727" s="43"/>
      <c r="BA2727" s="43"/>
      <c r="BB2727" s="43"/>
      <c r="BC2727" s="43"/>
      <c r="BD2727" s="43"/>
      <c r="BE2727" s="43"/>
      <c r="BF2727" s="43"/>
      <c r="BG2727" s="43"/>
      <c r="BH2727" s="43"/>
      <c r="BI2727" s="43"/>
      <c r="BJ2727" s="43"/>
      <c r="BK2727" s="43"/>
      <c r="BL2727" s="43"/>
      <c r="BM2727" s="43"/>
      <c r="BN2727" s="43"/>
      <c r="BO2727" s="43"/>
      <c r="BP2727" s="43"/>
      <c r="BQ2727" s="43"/>
      <c r="BR2727" s="43"/>
      <c r="BS2727" s="43"/>
      <c r="BT2727" s="43"/>
      <c r="BU2727" s="43"/>
      <c r="BV2727" s="43"/>
      <c r="BW2727" s="43"/>
      <c r="BX2727" s="43"/>
      <c r="BY2727" s="43"/>
      <c r="BZ2727" s="43"/>
      <c r="CA2727" s="43"/>
      <c r="CB2727" s="43"/>
      <c r="CC2727" s="43"/>
      <c r="CD2727" s="43"/>
      <c r="CE2727" s="43"/>
      <c r="CF2727" s="43"/>
      <c r="CG2727" s="43"/>
    </row>
    <row r="2728" spans="10:85" x14ac:dyDescent="0.2"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43"/>
      <c r="AI2728" s="43"/>
      <c r="AJ2728" s="43"/>
      <c r="AK2728" s="43"/>
      <c r="AL2728" s="43"/>
      <c r="AM2728" s="43"/>
      <c r="AN2728" s="43"/>
      <c r="AO2728" s="43"/>
      <c r="AP2728" s="43"/>
      <c r="AQ2728" s="43"/>
      <c r="AR2728" s="43"/>
      <c r="AS2728" s="43"/>
      <c r="AT2728" s="43"/>
      <c r="AU2728" s="43"/>
      <c r="AV2728" s="43"/>
      <c r="AW2728" s="43"/>
      <c r="AX2728" s="43"/>
      <c r="AY2728" s="43"/>
      <c r="AZ2728" s="43"/>
      <c r="BA2728" s="43"/>
      <c r="BB2728" s="43"/>
      <c r="BC2728" s="43"/>
      <c r="BD2728" s="43"/>
      <c r="BE2728" s="43"/>
      <c r="BF2728" s="43"/>
      <c r="BG2728" s="43"/>
      <c r="BH2728" s="43"/>
      <c r="BI2728" s="43"/>
      <c r="BJ2728" s="43"/>
      <c r="BK2728" s="43"/>
      <c r="BL2728" s="43"/>
      <c r="BM2728" s="43"/>
      <c r="BN2728" s="43"/>
      <c r="BO2728" s="43"/>
      <c r="BP2728" s="43"/>
      <c r="BQ2728" s="43"/>
      <c r="BR2728" s="43"/>
      <c r="BS2728" s="43"/>
      <c r="BT2728" s="43"/>
      <c r="BU2728" s="43"/>
      <c r="BV2728" s="43"/>
      <c r="BW2728" s="43"/>
      <c r="BX2728" s="43"/>
      <c r="BY2728" s="43"/>
      <c r="BZ2728" s="43"/>
      <c r="CA2728" s="43"/>
      <c r="CB2728" s="43"/>
      <c r="CC2728" s="43"/>
      <c r="CD2728" s="43"/>
      <c r="CE2728" s="43"/>
      <c r="CF2728" s="43"/>
      <c r="CG2728" s="43"/>
    </row>
    <row r="2729" spans="10:85" x14ac:dyDescent="0.2"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43"/>
      <c r="AI2729" s="43"/>
      <c r="AJ2729" s="43"/>
      <c r="AK2729" s="43"/>
      <c r="AL2729" s="43"/>
      <c r="AM2729" s="43"/>
      <c r="AN2729" s="43"/>
      <c r="AO2729" s="43"/>
      <c r="AP2729" s="43"/>
      <c r="AQ2729" s="43"/>
      <c r="AR2729" s="43"/>
      <c r="AS2729" s="43"/>
      <c r="AT2729" s="43"/>
      <c r="AU2729" s="43"/>
      <c r="AV2729" s="43"/>
      <c r="AW2729" s="43"/>
      <c r="AX2729" s="43"/>
      <c r="AY2729" s="43"/>
      <c r="AZ2729" s="43"/>
      <c r="BA2729" s="43"/>
      <c r="BB2729" s="43"/>
      <c r="BC2729" s="43"/>
      <c r="BD2729" s="43"/>
      <c r="BE2729" s="43"/>
      <c r="BF2729" s="43"/>
      <c r="BG2729" s="43"/>
      <c r="BH2729" s="43"/>
      <c r="BI2729" s="43"/>
      <c r="BJ2729" s="43"/>
      <c r="BK2729" s="43"/>
      <c r="BL2729" s="43"/>
      <c r="BM2729" s="43"/>
      <c r="BN2729" s="43"/>
      <c r="BO2729" s="43"/>
      <c r="BP2729" s="43"/>
      <c r="BQ2729" s="43"/>
      <c r="BR2729" s="43"/>
      <c r="BS2729" s="43"/>
      <c r="BT2729" s="43"/>
      <c r="BU2729" s="43"/>
      <c r="BV2729" s="43"/>
      <c r="BW2729" s="43"/>
      <c r="BX2729" s="43"/>
      <c r="BY2729" s="43"/>
      <c r="BZ2729" s="43"/>
      <c r="CA2729" s="43"/>
      <c r="CB2729" s="43"/>
      <c r="CC2729" s="43"/>
      <c r="CD2729" s="43"/>
      <c r="CE2729" s="43"/>
      <c r="CF2729" s="43"/>
      <c r="CG2729" s="43"/>
    </row>
    <row r="2730" spans="10:85" x14ac:dyDescent="0.2"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43"/>
      <c r="AI2730" s="43"/>
      <c r="AJ2730" s="43"/>
      <c r="AK2730" s="43"/>
      <c r="AL2730" s="43"/>
      <c r="AM2730" s="43"/>
      <c r="AN2730" s="43"/>
      <c r="AO2730" s="43"/>
      <c r="AP2730" s="43"/>
      <c r="AQ2730" s="43"/>
      <c r="AR2730" s="43"/>
      <c r="AS2730" s="43"/>
      <c r="AT2730" s="43"/>
      <c r="AU2730" s="43"/>
      <c r="AV2730" s="43"/>
      <c r="AW2730" s="43"/>
      <c r="AX2730" s="43"/>
      <c r="AY2730" s="43"/>
      <c r="AZ2730" s="43"/>
      <c r="BA2730" s="43"/>
      <c r="BB2730" s="43"/>
      <c r="BC2730" s="43"/>
      <c r="BD2730" s="43"/>
      <c r="BE2730" s="43"/>
      <c r="BF2730" s="43"/>
      <c r="BG2730" s="43"/>
      <c r="BH2730" s="43"/>
      <c r="BI2730" s="43"/>
      <c r="BJ2730" s="43"/>
      <c r="BK2730" s="43"/>
      <c r="BL2730" s="43"/>
      <c r="BM2730" s="43"/>
      <c r="BN2730" s="43"/>
      <c r="BO2730" s="43"/>
      <c r="BP2730" s="43"/>
      <c r="BQ2730" s="43"/>
      <c r="BR2730" s="43"/>
      <c r="BS2730" s="43"/>
      <c r="BT2730" s="43"/>
      <c r="BU2730" s="43"/>
      <c r="BV2730" s="43"/>
      <c r="BW2730" s="43"/>
      <c r="BX2730" s="43"/>
      <c r="BY2730" s="43"/>
      <c r="BZ2730" s="43"/>
      <c r="CA2730" s="43"/>
      <c r="CB2730" s="43"/>
      <c r="CC2730" s="43"/>
      <c r="CD2730" s="43"/>
      <c r="CE2730" s="43"/>
      <c r="CF2730" s="43"/>
      <c r="CG2730" s="43"/>
    </row>
    <row r="2731" spans="10:85" x14ac:dyDescent="0.2"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43"/>
      <c r="AI2731" s="43"/>
      <c r="AJ2731" s="43"/>
      <c r="AK2731" s="43"/>
      <c r="AL2731" s="43"/>
      <c r="AM2731" s="43"/>
      <c r="AN2731" s="43"/>
      <c r="AO2731" s="43"/>
      <c r="AP2731" s="43"/>
      <c r="AQ2731" s="43"/>
      <c r="AR2731" s="43"/>
      <c r="AS2731" s="43"/>
      <c r="AT2731" s="43"/>
      <c r="AU2731" s="43"/>
      <c r="AV2731" s="43"/>
      <c r="AW2731" s="43"/>
      <c r="AX2731" s="43"/>
      <c r="AY2731" s="43"/>
      <c r="AZ2731" s="43"/>
      <c r="BA2731" s="43"/>
      <c r="BB2731" s="43"/>
      <c r="BC2731" s="43"/>
      <c r="BD2731" s="43"/>
      <c r="BE2731" s="43"/>
      <c r="BF2731" s="43"/>
      <c r="BG2731" s="43"/>
      <c r="BH2731" s="43"/>
      <c r="BI2731" s="43"/>
      <c r="BJ2731" s="43"/>
      <c r="BK2731" s="43"/>
      <c r="BL2731" s="43"/>
      <c r="BM2731" s="43"/>
      <c r="BN2731" s="43"/>
      <c r="BO2731" s="43"/>
      <c r="BP2731" s="43"/>
      <c r="BQ2731" s="43"/>
      <c r="BR2731" s="43"/>
      <c r="BS2731" s="43"/>
      <c r="BT2731" s="43"/>
      <c r="BU2731" s="43"/>
      <c r="BV2731" s="43"/>
      <c r="BW2731" s="43"/>
      <c r="BX2731" s="43"/>
      <c r="BY2731" s="43"/>
      <c r="BZ2731" s="43"/>
      <c r="CA2731" s="43"/>
      <c r="CB2731" s="43"/>
      <c r="CC2731" s="43"/>
      <c r="CD2731" s="43"/>
      <c r="CE2731" s="43"/>
      <c r="CF2731" s="43"/>
      <c r="CG2731" s="43"/>
    </row>
    <row r="2732" spans="10:85" x14ac:dyDescent="0.2"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43"/>
      <c r="AI2732" s="43"/>
      <c r="AJ2732" s="43"/>
      <c r="AK2732" s="43"/>
      <c r="AL2732" s="43"/>
      <c r="AM2732" s="43"/>
      <c r="AN2732" s="43"/>
      <c r="AO2732" s="43"/>
      <c r="AP2732" s="43"/>
      <c r="AQ2732" s="43"/>
      <c r="AR2732" s="43"/>
      <c r="AS2732" s="43"/>
      <c r="AT2732" s="43"/>
      <c r="AU2732" s="43"/>
      <c r="AV2732" s="43"/>
      <c r="AW2732" s="43"/>
      <c r="AX2732" s="43"/>
      <c r="AY2732" s="43"/>
      <c r="AZ2732" s="43"/>
      <c r="BA2732" s="43"/>
      <c r="BB2732" s="43"/>
      <c r="BC2732" s="43"/>
      <c r="BD2732" s="43"/>
      <c r="BE2732" s="43"/>
      <c r="BF2732" s="43"/>
      <c r="BG2732" s="43"/>
      <c r="BH2732" s="43"/>
      <c r="BI2732" s="43"/>
      <c r="BJ2732" s="43"/>
      <c r="BK2732" s="43"/>
      <c r="BL2732" s="43"/>
      <c r="BM2732" s="43"/>
      <c r="BN2732" s="43"/>
      <c r="BO2732" s="43"/>
      <c r="BP2732" s="43"/>
      <c r="BQ2732" s="43"/>
      <c r="BR2732" s="43"/>
      <c r="BS2732" s="43"/>
      <c r="BT2732" s="43"/>
      <c r="BU2732" s="43"/>
      <c r="BV2732" s="43"/>
      <c r="BW2732" s="43"/>
      <c r="BX2732" s="43"/>
      <c r="BY2732" s="43"/>
      <c r="BZ2732" s="43"/>
      <c r="CA2732" s="43"/>
      <c r="CB2732" s="43"/>
      <c r="CC2732" s="43"/>
      <c r="CD2732" s="43"/>
      <c r="CE2732" s="43"/>
      <c r="CF2732" s="43"/>
      <c r="CG2732" s="43"/>
    </row>
    <row r="2733" spans="10:85" x14ac:dyDescent="0.2"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43"/>
      <c r="AI2733" s="43"/>
      <c r="AJ2733" s="43"/>
      <c r="AK2733" s="43"/>
      <c r="AL2733" s="43"/>
      <c r="AM2733" s="43"/>
      <c r="AN2733" s="43"/>
      <c r="AO2733" s="43"/>
      <c r="AP2733" s="43"/>
      <c r="AQ2733" s="43"/>
      <c r="AR2733" s="43"/>
      <c r="AS2733" s="43"/>
      <c r="AT2733" s="43"/>
      <c r="AU2733" s="43"/>
      <c r="AV2733" s="43"/>
      <c r="AW2733" s="43"/>
      <c r="AX2733" s="43"/>
      <c r="AY2733" s="43"/>
      <c r="AZ2733" s="43"/>
      <c r="BA2733" s="43"/>
      <c r="BB2733" s="43"/>
      <c r="BC2733" s="43"/>
      <c r="BD2733" s="43"/>
      <c r="BE2733" s="43"/>
      <c r="BF2733" s="43"/>
      <c r="BG2733" s="43"/>
      <c r="BH2733" s="43"/>
      <c r="BI2733" s="43"/>
      <c r="BJ2733" s="43"/>
      <c r="BK2733" s="43"/>
      <c r="BL2733" s="43"/>
      <c r="BM2733" s="43"/>
      <c r="BN2733" s="43"/>
      <c r="BO2733" s="43"/>
      <c r="BP2733" s="43"/>
      <c r="BQ2733" s="43"/>
      <c r="BR2733" s="43"/>
      <c r="BS2733" s="43"/>
      <c r="BT2733" s="43"/>
      <c r="BU2733" s="43"/>
      <c r="BV2733" s="43"/>
      <c r="BW2733" s="43"/>
      <c r="BX2733" s="43"/>
      <c r="BY2733" s="43"/>
      <c r="BZ2733" s="43"/>
      <c r="CA2733" s="43"/>
      <c r="CB2733" s="43"/>
      <c r="CC2733" s="43"/>
      <c r="CD2733" s="43"/>
      <c r="CE2733" s="43"/>
      <c r="CF2733" s="43"/>
      <c r="CG2733" s="43"/>
    </row>
    <row r="2734" spans="10:85" x14ac:dyDescent="0.2"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43"/>
      <c r="AI2734" s="43"/>
      <c r="AJ2734" s="43"/>
      <c r="AK2734" s="43"/>
      <c r="AL2734" s="43"/>
      <c r="AM2734" s="43"/>
      <c r="AN2734" s="43"/>
      <c r="AO2734" s="43"/>
      <c r="AP2734" s="43"/>
      <c r="AQ2734" s="43"/>
      <c r="AR2734" s="43"/>
      <c r="AS2734" s="43"/>
      <c r="AT2734" s="43"/>
      <c r="AU2734" s="43"/>
      <c r="AV2734" s="43"/>
      <c r="AW2734" s="43"/>
      <c r="AX2734" s="43"/>
      <c r="AY2734" s="43"/>
      <c r="AZ2734" s="43"/>
      <c r="BA2734" s="43"/>
      <c r="BB2734" s="43"/>
      <c r="BC2734" s="43"/>
      <c r="BD2734" s="43"/>
      <c r="BE2734" s="43"/>
      <c r="BF2734" s="43"/>
      <c r="BG2734" s="43"/>
      <c r="BH2734" s="43"/>
      <c r="BI2734" s="43"/>
      <c r="BJ2734" s="43"/>
      <c r="BK2734" s="43"/>
      <c r="BL2734" s="43"/>
      <c r="BM2734" s="43"/>
      <c r="BN2734" s="43"/>
      <c r="BO2734" s="43"/>
      <c r="BP2734" s="43"/>
      <c r="BQ2734" s="43"/>
      <c r="BR2734" s="43"/>
      <c r="BS2734" s="43"/>
      <c r="BT2734" s="43"/>
      <c r="BU2734" s="43"/>
      <c r="BV2734" s="43"/>
      <c r="BW2734" s="43"/>
      <c r="BX2734" s="43"/>
      <c r="BY2734" s="43"/>
      <c r="BZ2734" s="43"/>
      <c r="CA2734" s="43"/>
      <c r="CB2734" s="43"/>
      <c r="CC2734" s="43"/>
      <c r="CD2734" s="43"/>
      <c r="CE2734" s="43"/>
      <c r="CF2734" s="43"/>
      <c r="CG2734" s="43"/>
    </row>
    <row r="2735" spans="10:85" x14ac:dyDescent="0.2"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43"/>
      <c r="AI2735" s="43"/>
      <c r="AJ2735" s="43"/>
      <c r="AK2735" s="43"/>
      <c r="AL2735" s="43"/>
      <c r="AM2735" s="43"/>
      <c r="AN2735" s="43"/>
      <c r="AO2735" s="43"/>
      <c r="AP2735" s="43"/>
      <c r="AQ2735" s="43"/>
      <c r="AR2735" s="43"/>
      <c r="AS2735" s="43"/>
      <c r="AT2735" s="43"/>
      <c r="AU2735" s="43"/>
      <c r="AV2735" s="43"/>
      <c r="AW2735" s="43"/>
      <c r="AX2735" s="43"/>
      <c r="AY2735" s="43"/>
      <c r="AZ2735" s="43"/>
      <c r="BA2735" s="43"/>
      <c r="BB2735" s="43"/>
      <c r="BC2735" s="43"/>
      <c r="BD2735" s="43"/>
      <c r="BE2735" s="43"/>
      <c r="BF2735" s="43"/>
      <c r="BG2735" s="43"/>
      <c r="BH2735" s="43"/>
      <c r="BI2735" s="43"/>
      <c r="BJ2735" s="43"/>
      <c r="BK2735" s="43"/>
      <c r="BL2735" s="43"/>
      <c r="BM2735" s="43"/>
      <c r="BN2735" s="43"/>
      <c r="BO2735" s="43"/>
      <c r="BP2735" s="43"/>
      <c r="BQ2735" s="43"/>
      <c r="BR2735" s="43"/>
      <c r="BS2735" s="43"/>
      <c r="BT2735" s="43"/>
      <c r="BU2735" s="43"/>
      <c r="BV2735" s="43"/>
      <c r="BW2735" s="43"/>
      <c r="BX2735" s="43"/>
      <c r="BY2735" s="43"/>
      <c r="BZ2735" s="43"/>
      <c r="CA2735" s="43"/>
      <c r="CB2735" s="43"/>
      <c r="CC2735" s="43"/>
      <c r="CD2735" s="43"/>
      <c r="CE2735" s="43"/>
      <c r="CF2735" s="43"/>
      <c r="CG2735" s="43"/>
    </row>
    <row r="2736" spans="10:85" x14ac:dyDescent="0.2"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43"/>
      <c r="AI2736" s="43"/>
      <c r="AJ2736" s="43"/>
      <c r="AK2736" s="43"/>
      <c r="AL2736" s="43"/>
      <c r="AM2736" s="43"/>
      <c r="AN2736" s="43"/>
      <c r="AO2736" s="43"/>
      <c r="AP2736" s="43"/>
      <c r="AQ2736" s="43"/>
      <c r="AR2736" s="43"/>
      <c r="AS2736" s="43"/>
      <c r="AT2736" s="43"/>
      <c r="AU2736" s="43"/>
      <c r="AV2736" s="43"/>
      <c r="AW2736" s="43"/>
      <c r="AX2736" s="43"/>
      <c r="AY2736" s="43"/>
      <c r="AZ2736" s="43"/>
      <c r="BA2736" s="43"/>
      <c r="BB2736" s="43"/>
      <c r="BC2736" s="43"/>
      <c r="BD2736" s="43"/>
      <c r="BE2736" s="43"/>
      <c r="BF2736" s="43"/>
      <c r="BG2736" s="43"/>
      <c r="BH2736" s="43"/>
      <c r="BI2736" s="43"/>
      <c r="BJ2736" s="43"/>
      <c r="BK2736" s="43"/>
      <c r="BL2736" s="43"/>
      <c r="BM2736" s="43"/>
      <c r="BN2736" s="43"/>
      <c r="BO2736" s="43"/>
      <c r="BP2736" s="43"/>
      <c r="BQ2736" s="43"/>
      <c r="BR2736" s="43"/>
      <c r="BS2736" s="43"/>
      <c r="BT2736" s="43"/>
      <c r="BU2736" s="43"/>
      <c r="BV2736" s="43"/>
      <c r="BW2736" s="43"/>
      <c r="BX2736" s="43"/>
      <c r="BY2736" s="43"/>
      <c r="BZ2736" s="43"/>
      <c r="CA2736" s="43"/>
      <c r="CB2736" s="43"/>
      <c r="CC2736" s="43"/>
      <c r="CD2736" s="43"/>
      <c r="CE2736" s="43"/>
      <c r="CF2736" s="43"/>
      <c r="CG2736" s="43"/>
    </row>
    <row r="2737" spans="10:85" x14ac:dyDescent="0.2"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43"/>
      <c r="AI2737" s="43"/>
      <c r="AJ2737" s="43"/>
      <c r="AK2737" s="43"/>
      <c r="AL2737" s="43"/>
      <c r="AM2737" s="43"/>
      <c r="AN2737" s="43"/>
      <c r="AO2737" s="43"/>
      <c r="AP2737" s="43"/>
      <c r="AQ2737" s="43"/>
      <c r="AR2737" s="43"/>
      <c r="AS2737" s="43"/>
      <c r="AT2737" s="43"/>
      <c r="AU2737" s="43"/>
      <c r="AV2737" s="43"/>
      <c r="AW2737" s="43"/>
      <c r="AX2737" s="43"/>
      <c r="AY2737" s="43"/>
      <c r="AZ2737" s="43"/>
      <c r="BA2737" s="43"/>
      <c r="BB2737" s="43"/>
      <c r="BC2737" s="43"/>
      <c r="BD2737" s="43"/>
      <c r="BE2737" s="43"/>
      <c r="BF2737" s="43"/>
      <c r="BG2737" s="43"/>
      <c r="BH2737" s="43"/>
      <c r="BI2737" s="43"/>
      <c r="BJ2737" s="43"/>
      <c r="BK2737" s="43"/>
      <c r="BL2737" s="43"/>
      <c r="BM2737" s="43"/>
      <c r="BN2737" s="43"/>
      <c r="BO2737" s="43"/>
      <c r="BP2737" s="43"/>
      <c r="BQ2737" s="43"/>
      <c r="BR2737" s="43"/>
      <c r="BS2737" s="43"/>
      <c r="BT2737" s="43"/>
      <c r="BU2737" s="43"/>
      <c r="BV2737" s="43"/>
      <c r="BW2737" s="43"/>
      <c r="BX2737" s="43"/>
      <c r="BY2737" s="43"/>
      <c r="BZ2737" s="43"/>
      <c r="CA2737" s="43"/>
      <c r="CB2737" s="43"/>
      <c r="CC2737" s="43"/>
      <c r="CD2737" s="43"/>
      <c r="CE2737" s="43"/>
      <c r="CF2737" s="43"/>
      <c r="CG2737" s="43"/>
    </row>
    <row r="2738" spans="10:85" x14ac:dyDescent="0.2"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43"/>
      <c r="AI2738" s="43"/>
      <c r="AJ2738" s="43"/>
      <c r="AK2738" s="43"/>
      <c r="AL2738" s="43"/>
      <c r="AM2738" s="43"/>
      <c r="AN2738" s="43"/>
      <c r="AO2738" s="43"/>
      <c r="AP2738" s="43"/>
      <c r="AQ2738" s="43"/>
      <c r="AR2738" s="43"/>
      <c r="AS2738" s="43"/>
      <c r="AT2738" s="43"/>
      <c r="AU2738" s="43"/>
      <c r="AV2738" s="43"/>
      <c r="AW2738" s="43"/>
      <c r="AX2738" s="43"/>
      <c r="AY2738" s="43"/>
      <c r="AZ2738" s="43"/>
      <c r="BA2738" s="43"/>
      <c r="BB2738" s="43"/>
      <c r="BC2738" s="43"/>
      <c r="BD2738" s="43"/>
      <c r="BE2738" s="43"/>
      <c r="BF2738" s="43"/>
      <c r="BG2738" s="43"/>
      <c r="BH2738" s="43"/>
      <c r="BI2738" s="43"/>
      <c r="BJ2738" s="43"/>
      <c r="BK2738" s="43"/>
      <c r="BL2738" s="43"/>
      <c r="BM2738" s="43"/>
      <c r="BN2738" s="43"/>
      <c r="BO2738" s="43"/>
      <c r="BP2738" s="43"/>
      <c r="BQ2738" s="43"/>
      <c r="BR2738" s="43"/>
      <c r="BS2738" s="43"/>
      <c r="BT2738" s="43"/>
      <c r="BU2738" s="43"/>
      <c r="BV2738" s="43"/>
      <c r="BW2738" s="43"/>
      <c r="BX2738" s="43"/>
      <c r="BY2738" s="43"/>
      <c r="BZ2738" s="43"/>
      <c r="CA2738" s="43"/>
      <c r="CB2738" s="43"/>
      <c r="CC2738" s="43"/>
      <c r="CD2738" s="43"/>
      <c r="CE2738" s="43"/>
      <c r="CF2738" s="43"/>
      <c r="CG2738" s="43"/>
    </row>
    <row r="2739" spans="10:85" x14ac:dyDescent="0.2"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43"/>
      <c r="AI2739" s="43"/>
      <c r="AJ2739" s="43"/>
      <c r="AK2739" s="43"/>
      <c r="AL2739" s="43"/>
      <c r="AM2739" s="43"/>
      <c r="AN2739" s="43"/>
      <c r="AO2739" s="43"/>
      <c r="AP2739" s="43"/>
      <c r="AQ2739" s="43"/>
      <c r="AR2739" s="43"/>
      <c r="AS2739" s="43"/>
      <c r="AT2739" s="43"/>
      <c r="AU2739" s="43"/>
      <c r="AV2739" s="43"/>
      <c r="AW2739" s="43"/>
      <c r="AX2739" s="43"/>
      <c r="AY2739" s="43"/>
      <c r="AZ2739" s="43"/>
      <c r="BA2739" s="43"/>
      <c r="BB2739" s="43"/>
      <c r="BC2739" s="43"/>
      <c r="BD2739" s="43"/>
      <c r="BE2739" s="43"/>
      <c r="BF2739" s="43"/>
      <c r="BG2739" s="43"/>
      <c r="BH2739" s="43"/>
      <c r="BI2739" s="43"/>
      <c r="BJ2739" s="43"/>
      <c r="BK2739" s="43"/>
      <c r="BL2739" s="43"/>
      <c r="BM2739" s="43"/>
      <c r="BN2739" s="43"/>
      <c r="BO2739" s="43"/>
      <c r="BP2739" s="43"/>
      <c r="BQ2739" s="43"/>
      <c r="BR2739" s="43"/>
      <c r="BS2739" s="43"/>
      <c r="BT2739" s="43"/>
      <c r="BU2739" s="43"/>
      <c r="BV2739" s="43"/>
      <c r="BW2739" s="43"/>
      <c r="BX2739" s="43"/>
      <c r="BY2739" s="43"/>
      <c r="BZ2739" s="43"/>
      <c r="CA2739" s="43"/>
      <c r="CB2739" s="43"/>
      <c r="CC2739" s="43"/>
      <c r="CD2739" s="43"/>
      <c r="CE2739" s="43"/>
      <c r="CF2739" s="43"/>
      <c r="CG2739" s="43"/>
    </row>
    <row r="2740" spans="10:85" x14ac:dyDescent="0.2"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43"/>
      <c r="AI2740" s="43"/>
      <c r="AJ2740" s="43"/>
      <c r="AK2740" s="43"/>
      <c r="AL2740" s="43"/>
      <c r="AM2740" s="43"/>
      <c r="AN2740" s="43"/>
      <c r="AO2740" s="43"/>
      <c r="AP2740" s="43"/>
      <c r="AQ2740" s="43"/>
      <c r="AR2740" s="43"/>
      <c r="AS2740" s="43"/>
      <c r="AT2740" s="43"/>
      <c r="AU2740" s="43"/>
      <c r="AV2740" s="43"/>
      <c r="AW2740" s="43"/>
      <c r="AX2740" s="43"/>
      <c r="AY2740" s="43"/>
      <c r="AZ2740" s="43"/>
      <c r="BA2740" s="43"/>
      <c r="BB2740" s="43"/>
      <c r="BC2740" s="43"/>
      <c r="BD2740" s="43"/>
      <c r="BE2740" s="43"/>
      <c r="BF2740" s="43"/>
      <c r="BG2740" s="43"/>
      <c r="BH2740" s="43"/>
      <c r="BI2740" s="43"/>
      <c r="BJ2740" s="43"/>
      <c r="BK2740" s="43"/>
      <c r="BL2740" s="43"/>
      <c r="BM2740" s="43"/>
      <c r="BN2740" s="43"/>
      <c r="BO2740" s="43"/>
      <c r="BP2740" s="43"/>
      <c r="BQ2740" s="43"/>
      <c r="BR2740" s="43"/>
      <c r="BS2740" s="43"/>
      <c r="BT2740" s="43"/>
      <c r="BU2740" s="43"/>
      <c r="BV2740" s="43"/>
      <c r="BW2740" s="43"/>
      <c r="BX2740" s="43"/>
      <c r="BY2740" s="43"/>
      <c r="BZ2740" s="43"/>
      <c r="CA2740" s="43"/>
      <c r="CB2740" s="43"/>
      <c r="CC2740" s="43"/>
      <c r="CD2740" s="43"/>
      <c r="CE2740" s="43"/>
      <c r="CF2740" s="43"/>
      <c r="CG2740" s="43"/>
    </row>
    <row r="2741" spans="10:85" x14ac:dyDescent="0.2"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43"/>
      <c r="AI2741" s="43"/>
      <c r="AJ2741" s="43"/>
      <c r="AK2741" s="43"/>
      <c r="AL2741" s="43"/>
      <c r="AM2741" s="43"/>
      <c r="AN2741" s="43"/>
      <c r="AO2741" s="43"/>
      <c r="AP2741" s="43"/>
      <c r="AQ2741" s="43"/>
      <c r="AR2741" s="43"/>
      <c r="AS2741" s="43"/>
      <c r="AT2741" s="43"/>
      <c r="AU2741" s="43"/>
      <c r="AV2741" s="43"/>
      <c r="AW2741" s="43"/>
      <c r="AX2741" s="43"/>
      <c r="AY2741" s="43"/>
      <c r="AZ2741" s="43"/>
      <c r="BA2741" s="43"/>
      <c r="BB2741" s="43"/>
      <c r="BC2741" s="43"/>
      <c r="BD2741" s="43"/>
      <c r="BE2741" s="43"/>
      <c r="BF2741" s="43"/>
      <c r="BG2741" s="43"/>
      <c r="BH2741" s="43"/>
      <c r="BI2741" s="43"/>
      <c r="BJ2741" s="43"/>
      <c r="BK2741" s="43"/>
      <c r="BL2741" s="43"/>
      <c r="BM2741" s="43"/>
      <c r="BN2741" s="43"/>
      <c r="BO2741" s="43"/>
      <c r="BP2741" s="43"/>
      <c r="BQ2741" s="43"/>
      <c r="BR2741" s="43"/>
      <c r="BS2741" s="43"/>
      <c r="BT2741" s="43"/>
      <c r="BU2741" s="43"/>
      <c r="BV2741" s="43"/>
      <c r="BW2741" s="43"/>
      <c r="BX2741" s="43"/>
      <c r="BY2741" s="43"/>
      <c r="BZ2741" s="43"/>
      <c r="CA2741" s="43"/>
      <c r="CB2741" s="43"/>
      <c r="CC2741" s="43"/>
      <c r="CD2741" s="43"/>
      <c r="CE2741" s="43"/>
      <c r="CF2741" s="43"/>
      <c r="CG2741" s="43"/>
    </row>
    <row r="2742" spans="10:85" x14ac:dyDescent="0.2"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43"/>
      <c r="AI2742" s="43"/>
      <c r="AJ2742" s="43"/>
      <c r="AK2742" s="43"/>
      <c r="AL2742" s="43"/>
      <c r="AM2742" s="43"/>
      <c r="AN2742" s="43"/>
      <c r="AO2742" s="43"/>
      <c r="AP2742" s="43"/>
      <c r="AQ2742" s="43"/>
      <c r="AR2742" s="43"/>
      <c r="AS2742" s="43"/>
      <c r="AT2742" s="43"/>
      <c r="AU2742" s="43"/>
      <c r="AV2742" s="43"/>
      <c r="AW2742" s="43"/>
      <c r="AX2742" s="43"/>
      <c r="AY2742" s="43"/>
      <c r="AZ2742" s="43"/>
      <c r="BA2742" s="43"/>
      <c r="BB2742" s="43"/>
      <c r="BC2742" s="43"/>
      <c r="BD2742" s="43"/>
      <c r="BE2742" s="43"/>
      <c r="BF2742" s="43"/>
      <c r="BG2742" s="43"/>
      <c r="BH2742" s="43"/>
      <c r="BI2742" s="43"/>
      <c r="BJ2742" s="43"/>
      <c r="BK2742" s="43"/>
      <c r="BL2742" s="43"/>
      <c r="BM2742" s="43"/>
      <c r="BN2742" s="43"/>
      <c r="BO2742" s="43"/>
      <c r="BP2742" s="43"/>
      <c r="BQ2742" s="43"/>
      <c r="BR2742" s="43"/>
      <c r="BS2742" s="43"/>
      <c r="BT2742" s="43"/>
      <c r="BU2742" s="43"/>
      <c r="BV2742" s="43"/>
      <c r="BW2742" s="43"/>
      <c r="BX2742" s="43"/>
      <c r="BY2742" s="43"/>
      <c r="BZ2742" s="43"/>
      <c r="CA2742" s="43"/>
      <c r="CB2742" s="43"/>
      <c r="CC2742" s="43"/>
      <c r="CD2742" s="43"/>
      <c r="CE2742" s="43"/>
      <c r="CF2742" s="43"/>
      <c r="CG2742" s="43"/>
    </row>
    <row r="2743" spans="10:85" x14ac:dyDescent="0.2"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43"/>
      <c r="AI2743" s="43"/>
      <c r="AJ2743" s="43"/>
      <c r="AK2743" s="43"/>
      <c r="AL2743" s="43"/>
      <c r="AM2743" s="43"/>
      <c r="AN2743" s="43"/>
      <c r="AO2743" s="43"/>
      <c r="AP2743" s="43"/>
      <c r="AQ2743" s="43"/>
      <c r="AR2743" s="43"/>
      <c r="AS2743" s="43"/>
      <c r="AT2743" s="43"/>
      <c r="AU2743" s="43"/>
      <c r="AV2743" s="43"/>
      <c r="AW2743" s="43"/>
      <c r="AX2743" s="43"/>
      <c r="AY2743" s="43"/>
      <c r="AZ2743" s="43"/>
      <c r="BA2743" s="43"/>
      <c r="BB2743" s="43"/>
      <c r="BC2743" s="43"/>
      <c r="BD2743" s="43"/>
      <c r="BE2743" s="43"/>
      <c r="BF2743" s="43"/>
      <c r="BG2743" s="43"/>
      <c r="BH2743" s="43"/>
      <c r="BI2743" s="43"/>
      <c r="BJ2743" s="43"/>
      <c r="BK2743" s="43"/>
      <c r="BL2743" s="43"/>
      <c r="BM2743" s="43"/>
      <c r="BN2743" s="43"/>
      <c r="BO2743" s="43"/>
      <c r="BP2743" s="43"/>
      <c r="BQ2743" s="43"/>
      <c r="BR2743" s="43"/>
      <c r="BS2743" s="43"/>
      <c r="BT2743" s="43"/>
      <c r="BU2743" s="43"/>
      <c r="BV2743" s="43"/>
      <c r="BW2743" s="43"/>
      <c r="BX2743" s="43"/>
      <c r="BY2743" s="43"/>
      <c r="BZ2743" s="43"/>
      <c r="CA2743" s="43"/>
      <c r="CB2743" s="43"/>
      <c r="CC2743" s="43"/>
      <c r="CD2743" s="43"/>
      <c r="CE2743" s="43"/>
      <c r="CF2743" s="43"/>
      <c r="CG2743" s="43"/>
    </row>
    <row r="2744" spans="10:85" x14ac:dyDescent="0.2"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43"/>
      <c r="AI2744" s="43"/>
      <c r="AJ2744" s="43"/>
      <c r="AK2744" s="43"/>
      <c r="AL2744" s="43"/>
      <c r="AM2744" s="43"/>
      <c r="AN2744" s="43"/>
      <c r="AO2744" s="43"/>
      <c r="AP2744" s="43"/>
      <c r="AQ2744" s="43"/>
      <c r="AR2744" s="43"/>
      <c r="AS2744" s="43"/>
      <c r="AT2744" s="43"/>
      <c r="AU2744" s="43"/>
      <c r="AV2744" s="43"/>
      <c r="AW2744" s="43"/>
      <c r="AX2744" s="43"/>
      <c r="AY2744" s="43"/>
      <c r="AZ2744" s="43"/>
      <c r="BA2744" s="43"/>
      <c r="BB2744" s="43"/>
      <c r="BC2744" s="43"/>
      <c r="BD2744" s="43"/>
      <c r="BE2744" s="43"/>
      <c r="BF2744" s="43"/>
      <c r="BG2744" s="43"/>
      <c r="BH2744" s="43"/>
      <c r="BI2744" s="43"/>
      <c r="BJ2744" s="43"/>
      <c r="BK2744" s="43"/>
      <c r="BL2744" s="43"/>
      <c r="BM2744" s="43"/>
      <c r="BN2744" s="43"/>
      <c r="BO2744" s="43"/>
      <c r="BP2744" s="43"/>
      <c r="BQ2744" s="43"/>
      <c r="BR2744" s="43"/>
      <c r="BS2744" s="43"/>
      <c r="BT2744" s="43"/>
      <c r="BU2744" s="43"/>
      <c r="BV2744" s="43"/>
      <c r="BW2744" s="43"/>
      <c r="BX2744" s="43"/>
      <c r="BY2744" s="43"/>
      <c r="BZ2744" s="43"/>
      <c r="CA2744" s="43"/>
      <c r="CB2744" s="43"/>
      <c r="CC2744" s="43"/>
      <c r="CD2744" s="43"/>
      <c r="CE2744" s="43"/>
      <c r="CF2744" s="43"/>
      <c r="CG2744" s="43"/>
    </row>
    <row r="2745" spans="10:85" x14ac:dyDescent="0.2"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43"/>
      <c r="AI2745" s="43"/>
      <c r="AJ2745" s="43"/>
      <c r="AK2745" s="43"/>
      <c r="AL2745" s="43"/>
      <c r="AM2745" s="43"/>
      <c r="AN2745" s="43"/>
      <c r="AO2745" s="43"/>
      <c r="AP2745" s="43"/>
      <c r="AQ2745" s="43"/>
      <c r="AR2745" s="43"/>
      <c r="AS2745" s="43"/>
      <c r="AT2745" s="43"/>
      <c r="AU2745" s="43"/>
      <c r="AV2745" s="43"/>
      <c r="AW2745" s="43"/>
      <c r="AX2745" s="43"/>
      <c r="AY2745" s="43"/>
      <c r="AZ2745" s="43"/>
      <c r="BA2745" s="43"/>
      <c r="BB2745" s="43"/>
      <c r="BC2745" s="43"/>
      <c r="BD2745" s="43"/>
      <c r="BE2745" s="43"/>
      <c r="BF2745" s="43"/>
      <c r="BG2745" s="43"/>
      <c r="BH2745" s="43"/>
      <c r="BI2745" s="43"/>
      <c r="BJ2745" s="43"/>
      <c r="BK2745" s="43"/>
      <c r="BL2745" s="43"/>
      <c r="BM2745" s="43"/>
      <c r="BN2745" s="43"/>
      <c r="BO2745" s="43"/>
      <c r="BP2745" s="43"/>
      <c r="BQ2745" s="43"/>
      <c r="BR2745" s="43"/>
      <c r="BS2745" s="43"/>
      <c r="BT2745" s="43"/>
      <c r="BU2745" s="43"/>
      <c r="BV2745" s="43"/>
      <c r="BW2745" s="43"/>
      <c r="BX2745" s="43"/>
      <c r="BY2745" s="43"/>
      <c r="BZ2745" s="43"/>
      <c r="CA2745" s="43"/>
      <c r="CB2745" s="43"/>
      <c r="CC2745" s="43"/>
      <c r="CD2745" s="43"/>
      <c r="CE2745" s="43"/>
      <c r="CF2745" s="43"/>
      <c r="CG2745" s="43"/>
    </row>
    <row r="2746" spans="10:85" x14ac:dyDescent="0.2"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43"/>
      <c r="AI2746" s="43"/>
      <c r="AJ2746" s="43"/>
      <c r="AK2746" s="43"/>
      <c r="AL2746" s="43"/>
      <c r="AM2746" s="43"/>
      <c r="AN2746" s="43"/>
      <c r="AO2746" s="43"/>
      <c r="AP2746" s="43"/>
      <c r="AQ2746" s="43"/>
      <c r="AR2746" s="43"/>
      <c r="AS2746" s="43"/>
      <c r="AT2746" s="43"/>
      <c r="AU2746" s="43"/>
      <c r="AV2746" s="43"/>
      <c r="AW2746" s="43"/>
      <c r="AX2746" s="43"/>
      <c r="AY2746" s="43"/>
      <c r="AZ2746" s="43"/>
      <c r="BA2746" s="43"/>
      <c r="BB2746" s="43"/>
      <c r="BC2746" s="43"/>
      <c r="BD2746" s="43"/>
      <c r="BE2746" s="43"/>
      <c r="BF2746" s="43"/>
      <c r="BG2746" s="43"/>
      <c r="BH2746" s="43"/>
      <c r="BI2746" s="43"/>
      <c r="BJ2746" s="43"/>
      <c r="BK2746" s="43"/>
      <c r="BL2746" s="43"/>
      <c r="BM2746" s="43"/>
      <c r="BN2746" s="43"/>
      <c r="BO2746" s="43"/>
      <c r="BP2746" s="43"/>
      <c r="BQ2746" s="43"/>
      <c r="BR2746" s="43"/>
      <c r="BS2746" s="43"/>
      <c r="BT2746" s="43"/>
      <c r="BU2746" s="43"/>
      <c r="BV2746" s="43"/>
      <c r="BW2746" s="43"/>
      <c r="BX2746" s="43"/>
      <c r="BY2746" s="43"/>
      <c r="BZ2746" s="43"/>
      <c r="CA2746" s="43"/>
      <c r="CB2746" s="43"/>
      <c r="CC2746" s="43"/>
      <c r="CD2746" s="43"/>
      <c r="CE2746" s="43"/>
      <c r="CF2746" s="43"/>
      <c r="CG2746" s="43"/>
    </row>
    <row r="2747" spans="10:85" x14ac:dyDescent="0.2"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43"/>
      <c r="AI2747" s="43"/>
      <c r="AJ2747" s="43"/>
      <c r="AK2747" s="43"/>
      <c r="AL2747" s="43"/>
      <c r="AM2747" s="43"/>
      <c r="AN2747" s="43"/>
      <c r="AO2747" s="43"/>
      <c r="AP2747" s="43"/>
      <c r="AQ2747" s="43"/>
      <c r="AR2747" s="43"/>
      <c r="AS2747" s="43"/>
      <c r="AT2747" s="43"/>
      <c r="AU2747" s="43"/>
      <c r="AV2747" s="43"/>
      <c r="AW2747" s="43"/>
      <c r="AX2747" s="43"/>
      <c r="AY2747" s="43"/>
      <c r="AZ2747" s="43"/>
      <c r="BA2747" s="43"/>
      <c r="BB2747" s="43"/>
      <c r="BC2747" s="43"/>
      <c r="BD2747" s="43"/>
      <c r="BE2747" s="43"/>
      <c r="BF2747" s="43"/>
      <c r="BG2747" s="43"/>
      <c r="BH2747" s="43"/>
      <c r="BI2747" s="43"/>
      <c r="BJ2747" s="43"/>
      <c r="BK2747" s="43"/>
      <c r="BL2747" s="43"/>
      <c r="BM2747" s="43"/>
      <c r="BN2747" s="43"/>
      <c r="BO2747" s="43"/>
      <c r="BP2747" s="43"/>
      <c r="BQ2747" s="43"/>
      <c r="BR2747" s="43"/>
      <c r="BS2747" s="43"/>
      <c r="BT2747" s="43"/>
      <c r="BU2747" s="43"/>
      <c r="BV2747" s="43"/>
      <c r="BW2747" s="43"/>
      <c r="BX2747" s="43"/>
      <c r="BY2747" s="43"/>
      <c r="BZ2747" s="43"/>
      <c r="CA2747" s="43"/>
      <c r="CB2747" s="43"/>
      <c r="CC2747" s="43"/>
      <c r="CD2747" s="43"/>
      <c r="CE2747" s="43"/>
      <c r="CF2747" s="43"/>
      <c r="CG2747" s="43"/>
    </row>
    <row r="2748" spans="10:85" x14ac:dyDescent="0.2"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43"/>
      <c r="AI2748" s="43"/>
      <c r="AJ2748" s="43"/>
      <c r="AK2748" s="43"/>
      <c r="AL2748" s="43"/>
      <c r="AM2748" s="43"/>
      <c r="AN2748" s="43"/>
      <c r="AO2748" s="43"/>
      <c r="AP2748" s="43"/>
      <c r="AQ2748" s="43"/>
      <c r="AR2748" s="43"/>
      <c r="AS2748" s="43"/>
      <c r="AT2748" s="43"/>
      <c r="AU2748" s="43"/>
      <c r="AV2748" s="43"/>
      <c r="AW2748" s="43"/>
      <c r="AX2748" s="43"/>
      <c r="AY2748" s="43"/>
      <c r="AZ2748" s="43"/>
      <c r="BA2748" s="43"/>
      <c r="BB2748" s="43"/>
      <c r="BC2748" s="43"/>
      <c r="BD2748" s="43"/>
      <c r="BE2748" s="43"/>
      <c r="BF2748" s="43"/>
      <c r="BG2748" s="43"/>
      <c r="BH2748" s="43"/>
      <c r="BI2748" s="43"/>
      <c r="BJ2748" s="43"/>
      <c r="BK2748" s="43"/>
      <c r="BL2748" s="43"/>
      <c r="BM2748" s="43"/>
      <c r="BN2748" s="43"/>
      <c r="BO2748" s="43"/>
      <c r="BP2748" s="43"/>
      <c r="BQ2748" s="43"/>
      <c r="BR2748" s="43"/>
      <c r="BS2748" s="43"/>
      <c r="BT2748" s="43"/>
      <c r="BU2748" s="43"/>
      <c r="BV2748" s="43"/>
      <c r="BW2748" s="43"/>
      <c r="BX2748" s="43"/>
      <c r="BY2748" s="43"/>
      <c r="BZ2748" s="43"/>
      <c r="CA2748" s="43"/>
      <c r="CB2748" s="43"/>
      <c r="CC2748" s="43"/>
      <c r="CD2748" s="43"/>
      <c r="CE2748" s="43"/>
      <c r="CF2748" s="43"/>
      <c r="CG2748" s="43"/>
    </row>
    <row r="2749" spans="10:85" x14ac:dyDescent="0.2"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43"/>
      <c r="AI2749" s="43"/>
      <c r="AJ2749" s="43"/>
      <c r="AK2749" s="43"/>
      <c r="AL2749" s="43"/>
      <c r="AM2749" s="43"/>
      <c r="AN2749" s="43"/>
      <c r="AO2749" s="43"/>
      <c r="AP2749" s="43"/>
      <c r="AQ2749" s="43"/>
      <c r="AR2749" s="43"/>
      <c r="AS2749" s="43"/>
      <c r="AT2749" s="43"/>
      <c r="AU2749" s="43"/>
      <c r="AV2749" s="43"/>
      <c r="AW2749" s="43"/>
      <c r="AX2749" s="43"/>
      <c r="AY2749" s="43"/>
      <c r="AZ2749" s="43"/>
      <c r="BA2749" s="43"/>
      <c r="BB2749" s="43"/>
      <c r="BC2749" s="43"/>
      <c r="BD2749" s="43"/>
      <c r="BE2749" s="43"/>
      <c r="BF2749" s="43"/>
      <c r="BG2749" s="43"/>
      <c r="BH2749" s="43"/>
      <c r="BI2749" s="43"/>
      <c r="BJ2749" s="43"/>
      <c r="BK2749" s="43"/>
      <c r="BL2749" s="43"/>
      <c r="BM2749" s="43"/>
      <c r="BN2749" s="43"/>
      <c r="BO2749" s="43"/>
      <c r="BP2749" s="43"/>
      <c r="BQ2749" s="43"/>
      <c r="BR2749" s="43"/>
      <c r="BS2749" s="43"/>
      <c r="BT2749" s="43"/>
      <c r="BU2749" s="43"/>
      <c r="BV2749" s="43"/>
      <c r="BW2749" s="43"/>
      <c r="BX2749" s="43"/>
      <c r="BY2749" s="43"/>
      <c r="BZ2749" s="43"/>
      <c r="CA2749" s="43"/>
      <c r="CB2749" s="43"/>
      <c r="CC2749" s="43"/>
      <c r="CD2749" s="43"/>
      <c r="CE2749" s="43"/>
      <c r="CF2749" s="43"/>
      <c r="CG2749" s="43"/>
    </row>
    <row r="2750" spans="10:85" x14ac:dyDescent="0.2"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43"/>
      <c r="AI2750" s="43"/>
      <c r="AJ2750" s="43"/>
      <c r="AK2750" s="43"/>
      <c r="AL2750" s="43"/>
      <c r="AM2750" s="43"/>
      <c r="AN2750" s="43"/>
      <c r="AO2750" s="43"/>
      <c r="AP2750" s="43"/>
      <c r="AQ2750" s="43"/>
      <c r="AR2750" s="43"/>
      <c r="AS2750" s="43"/>
      <c r="AT2750" s="43"/>
      <c r="AU2750" s="43"/>
      <c r="AV2750" s="43"/>
      <c r="AW2750" s="43"/>
      <c r="AX2750" s="43"/>
      <c r="AY2750" s="43"/>
      <c r="AZ2750" s="43"/>
      <c r="BA2750" s="43"/>
      <c r="BB2750" s="43"/>
      <c r="BC2750" s="43"/>
      <c r="BD2750" s="43"/>
      <c r="BE2750" s="43"/>
      <c r="BF2750" s="43"/>
      <c r="BG2750" s="43"/>
      <c r="BH2750" s="43"/>
      <c r="BI2750" s="43"/>
      <c r="BJ2750" s="43"/>
      <c r="BK2750" s="43"/>
      <c r="BL2750" s="43"/>
      <c r="BM2750" s="43"/>
      <c r="BN2750" s="43"/>
      <c r="BO2750" s="43"/>
      <c r="BP2750" s="43"/>
      <c r="BQ2750" s="43"/>
      <c r="BR2750" s="43"/>
      <c r="BS2750" s="43"/>
      <c r="BT2750" s="43"/>
      <c r="BU2750" s="43"/>
      <c r="BV2750" s="43"/>
      <c r="BW2750" s="43"/>
      <c r="BX2750" s="43"/>
      <c r="BY2750" s="43"/>
      <c r="BZ2750" s="43"/>
      <c r="CA2750" s="43"/>
      <c r="CB2750" s="43"/>
      <c r="CC2750" s="43"/>
      <c r="CD2750" s="43"/>
      <c r="CE2750" s="43"/>
      <c r="CF2750" s="43"/>
      <c r="CG2750" s="43"/>
    </row>
    <row r="2751" spans="10:85" x14ac:dyDescent="0.2"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43"/>
      <c r="AI2751" s="43"/>
      <c r="AJ2751" s="43"/>
      <c r="AK2751" s="43"/>
      <c r="AL2751" s="43"/>
      <c r="AM2751" s="43"/>
      <c r="AN2751" s="43"/>
      <c r="AO2751" s="43"/>
      <c r="AP2751" s="43"/>
      <c r="AQ2751" s="43"/>
      <c r="AR2751" s="43"/>
      <c r="AS2751" s="43"/>
      <c r="AT2751" s="43"/>
      <c r="AU2751" s="43"/>
      <c r="AV2751" s="43"/>
      <c r="AW2751" s="43"/>
      <c r="AX2751" s="43"/>
      <c r="AY2751" s="43"/>
      <c r="AZ2751" s="43"/>
      <c r="BA2751" s="43"/>
      <c r="BB2751" s="43"/>
      <c r="BC2751" s="43"/>
      <c r="BD2751" s="43"/>
      <c r="BE2751" s="43"/>
      <c r="BF2751" s="43"/>
      <c r="BG2751" s="43"/>
      <c r="BH2751" s="43"/>
      <c r="BI2751" s="43"/>
      <c r="BJ2751" s="43"/>
      <c r="BK2751" s="43"/>
      <c r="BL2751" s="43"/>
      <c r="BM2751" s="43"/>
      <c r="BN2751" s="43"/>
      <c r="BO2751" s="43"/>
      <c r="BP2751" s="43"/>
      <c r="BQ2751" s="43"/>
      <c r="BR2751" s="43"/>
      <c r="BS2751" s="43"/>
      <c r="BT2751" s="43"/>
      <c r="BU2751" s="43"/>
      <c r="BV2751" s="43"/>
      <c r="BW2751" s="43"/>
      <c r="BX2751" s="43"/>
      <c r="BY2751" s="43"/>
      <c r="BZ2751" s="43"/>
      <c r="CA2751" s="43"/>
      <c r="CB2751" s="43"/>
      <c r="CC2751" s="43"/>
      <c r="CD2751" s="43"/>
      <c r="CE2751" s="43"/>
      <c r="CF2751" s="43"/>
      <c r="CG2751" s="43"/>
    </row>
    <row r="2752" spans="10:85" x14ac:dyDescent="0.2"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43"/>
      <c r="AI2752" s="43"/>
      <c r="AJ2752" s="43"/>
      <c r="AK2752" s="43"/>
      <c r="AL2752" s="43"/>
      <c r="AM2752" s="43"/>
      <c r="AN2752" s="43"/>
      <c r="AO2752" s="43"/>
      <c r="AP2752" s="43"/>
      <c r="AQ2752" s="43"/>
      <c r="AR2752" s="43"/>
      <c r="AS2752" s="43"/>
      <c r="AT2752" s="43"/>
      <c r="AU2752" s="43"/>
      <c r="AV2752" s="43"/>
      <c r="AW2752" s="43"/>
      <c r="AX2752" s="43"/>
      <c r="AY2752" s="43"/>
      <c r="AZ2752" s="43"/>
      <c r="BA2752" s="43"/>
      <c r="BB2752" s="43"/>
      <c r="BC2752" s="43"/>
      <c r="BD2752" s="43"/>
      <c r="BE2752" s="43"/>
      <c r="BF2752" s="43"/>
      <c r="BG2752" s="43"/>
      <c r="BH2752" s="43"/>
      <c r="BI2752" s="43"/>
      <c r="BJ2752" s="43"/>
      <c r="BK2752" s="43"/>
      <c r="BL2752" s="43"/>
      <c r="BM2752" s="43"/>
      <c r="BN2752" s="43"/>
      <c r="BO2752" s="43"/>
      <c r="BP2752" s="43"/>
      <c r="BQ2752" s="43"/>
      <c r="BR2752" s="43"/>
      <c r="BS2752" s="43"/>
      <c r="BT2752" s="43"/>
      <c r="BU2752" s="43"/>
      <c r="BV2752" s="43"/>
      <c r="BW2752" s="43"/>
      <c r="BX2752" s="43"/>
      <c r="BY2752" s="43"/>
      <c r="BZ2752" s="43"/>
      <c r="CA2752" s="43"/>
      <c r="CB2752" s="43"/>
      <c r="CC2752" s="43"/>
      <c r="CD2752" s="43"/>
      <c r="CE2752" s="43"/>
      <c r="CF2752" s="43"/>
      <c r="CG2752" s="43"/>
    </row>
    <row r="2753" spans="10:85" x14ac:dyDescent="0.2"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43"/>
      <c r="AI2753" s="43"/>
      <c r="AJ2753" s="43"/>
      <c r="AK2753" s="43"/>
      <c r="AL2753" s="43"/>
      <c r="AM2753" s="43"/>
      <c r="AN2753" s="43"/>
      <c r="AO2753" s="43"/>
      <c r="AP2753" s="43"/>
      <c r="AQ2753" s="43"/>
      <c r="AR2753" s="43"/>
      <c r="AS2753" s="43"/>
      <c r="AT2753" s="43"/>
      <c r="AU2753" s="43"/>
      <c r="AV2753" s="43"/>
      <c r="AW2753" s="43"/>
      <c r="AX2753" s="43"/>
      <c r="AY2753" s="43"/>
      <c r="AZ2753" s="43"/>
      <c r="BA2753" s="43"/>
      <c r="BB2753" s="43"/>
      <c r="BC2753" s="43"/>
      <c r="BD2753" s="43"/>
      <c r="BE2753" s="43"/>
      <c r="BF2753" s="43"/>
      <c r="BG2753" s="43"/>
      <c r="BH2753" s="43"/>
      <c r="BI2753" s="43"/>
      <c r="BJ2753" s="43"/>
      <c r="BK2753" s="43"/>
      <c r="BL2753" s="43"/>
      <c r="BM2753" s="43"/>
      <c r="BN2753" s="43"/>
      <c r="BO2753" s="43"/>
      <c r="BP2753" s="43"/>
      <c r="BQ2753" s="43"/>
      <c r="BR2753" s="43"/>
      <c r="BS2753" s="43"/>
      <c r="BT2753" s="43"/>
      <c r="BU2753" s="43"/>
      <c r="BV2753" s="43"/>
      <c r="BW2753" s="43"/>
      <c r="BX2753" s="43"/>
      <c r="BY2753" s="43"/>
      <c r="BZ2753" s="43"/>
      <c r="CA2753" s="43"/>
      <c r="CB2753" s="43"/>
      <c r="CC2753" s="43"/>
      <c r="CD2753" s="43"/>
      <c r="CE2753" s="43"/>
      <c r="CF2753" s="43"/>
      <c r="CG2753" s="43"/>
    </row>
    <row r="2754" spans="10:85" x14ac:dyDescent="0.2"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43"/>
      <c r="AI2754" s="43"/>
      <c r="AJ2754" s="43"/>
      <c r="AK2754" s="43"/>
      <c r="AL2754" s="43"/>
      <c r="AM2754" s="43"/>
      <c r="AN2754" s="43"/>
      <c r="AO2754" s="43"/>
      <c r="AP2754" s="43"/>
      <c r="AQ2754" s="43"/>
      <c r="AR2754" s="43"/>
      <c r="AS2754" s="43"/>
      <c r="AT2754" s="43"/>
      <c r="AU2754" s="43"/>
      <c r="AV2754" s="43"/>
      <c r="AW2754" s="43"/>
      <c r="AX2754" s="43"/>
      <c r="AY2754" s="43"/>
      <c r="AZ2754" s="43"/>
      <c r="BA2754" s="43"/>
      <c r="BB2754" s="43"/>
      <c r="BC2754" s="43"/>
      <c r="BD2754" s="43"/>
      <c r="BE2754" s="43"/>
      <c r="BF2754" s="43"/>
      <c r="BG2754" s="43"/>
      <c r="BH2754" s="43"/>
      <c r="BI2754" s="43"/>
      <c r="BJ2754" s="43"/>
      <c r="BK2754" s="43"/>
      <c r="BL2754" s="43"/>
      <c r="BM2754" s="43"/>
      <c r="BN2754" s="43"/>
      <c r="BO2754" s="43"/>
      <c r="BP2754" s="43"/>
      <c r="BQ2754" s="43"/>
      <c r="BR2754" s="43"/>
      <c r="BS2754" s="43"/>
      <c r="BT2754" s="43"/>
      <c r="BU2754" s="43"/>
      <c r="BV2754" s="43"/>
      <c r="BW2754" s="43"/>
      <c r="BX2754" s="43"/>
      <c r="BY2754" s="43"/>
      <c r="BZ2754" s="43"/>
      <c r="CA2754" s="43"/>
      <c r="CB2754" s="43"/>
      <c r="CC2754" s="43"/>
      <c r="CD2754" s="43"/>
      <c r="CE2754" s="43"/>
      <c r="CF2754" s="43"/>
      <c r="CG2754" s="43"/>
    </row>
    <row r="2755" spans="10:85" x14ac:dyDescent="0.2"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43"/>
      <c r="AI2755" s="43"/>
      <c r="AJ2755" s="43"/>
      <c r="AK2755" s="43"/>
      <c r="AL2755" s="43"/>
      <c r="AM2755" s="43"/>
      <c r="AN2755" s="43"/>
      <c r="AO2755" s="43"/>
      <c r="AP2755" s="43"/>
      <c r="AQ2755" s="43"/>
      <c r="AR2755" s="43"/>
      <c r="AS2755" s="43"/>
      <c r="AT2755" s="43"/>
      <c r="AU2755" s="43"/>
      <c r="AV2755" s="43"/>
      <c r="AW2755" s="43"/>
      <c r="AX2755" s="43"/>
      <c r="AY2755" s="43"/>
      <c r="AZ2755" s="43"/>
      <c r="BA2755" s="43"/>
      <c r="BB2755" s="43"/>
      <c r="BC2755" s="43"/>
      <c r="BD2755" s="43"/>
      <c r="BE2755" s="43"/>
      <c r="BF2755" s="43"/>
      <c r="BG2755" s="43"/>
      <c r="BH2755" s="43"/>
      <c r="BI2755" s="43"/>
      <c r="BJ2755" s="43"/>
      <c r="BK2755" s="43"/>
      <c r="BL2755" s="43"/>
      <c r="BM2755" s="43"/>
      <c r="BN2755" s="43"/>
      <c r="BO2755" s="43"/>
      <c r="BP2755" s="43"/>
      <c r="BQ2755" s="43"/>
      <c r="BR2755" s="43"/>
      <c r="BS2755" s="43"/>
      <c r="BT2755" s="43"/>
      <c r="BU2755" s="43"/>
      <c r="BV2755" s="43"/>
      <c r="BW2755" s="43"/>
      <c r="BX2755" s="43"/>
      <c r="BY2755" s="43"/>
      <c r="BZ2755" s="43"/>
      <c r="CA2755" s="43"/>
      <c r="CB2755" s="43"/>
      <c r="CC2755" s="43"/>
      <c r="CD2755" s="43"/>
      <c r="CE2755" s="43"/>
      <c r="CF2755" s="43"/>
      <c r="CG2755" s="43"/>
    </row>
    <row r="2756" spans="10:85" x14ac:dyDescent="0.2"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43"/>
      <c r="AI2756" s="43"/>
      <c r="AJ2756" s="43"/>
      <c r="AK2756" s="43"/>
      <c r="AL2756" s="43"/>
      <c r="AM2756" s="43"/>
      <c r="AN2756" s="43"/>
      <c r="AO2756" s="43"/>
      <c r="AP2756" s="43"/>
      <c r="AQ2756" s="43"/>
      <c r="AR2756" s="43"/>
      <c r="AS2756" s="43"/>
      <c r="AT2756" s="43"/>
      <c r="AU2756" s="43"/>
      <c r="AV2756" s="43"/>
      <c r="AW2756" s="43"/>
      <c r="AX2756" s="43"/>
      <c r="AY2756" s="43"/>
      <c r="AZ2756" s="43"/>
      <c r="BA2756" s="43"/>
      <c r="BB2756" s="43"/>
      <c r="BC2756" s="43"/>
      <c r="BD2756" s="43"/>
      <c r="BE2756" s="43"/>
      <c r="BF2756" s="43"/>
      <c r="BG2756" s="43"/>
      <c r="BH2756" s="43"/>
      <c r="BI2756" s="43"/>
      <c r="BJ2756" s="43"/>
      <c r="BK2756" s="43"/>
      <c r="BL2756" s="43"/>
      <c r="BM2756" s="43"/>
      <c r="BN2756" s="43"/>
      <c r="BO2756" s="43"/>
      <c r="BP2756" s="43"/>
      <c r="BQ2756" s="43"/>
      <c r="BR2756" s="43"/>
      <c r="BS2756" s="43"/>
      <c r="BT2756" s="43"/>
      <c r="BU2756" s="43"/>
      <c r="BV2756" s="43"/>
      <c r="BW2756" s="43"/>
      <c r="BX2756" s="43"/>
      <c r="BY2756" s="43"/>
      <c r="BZ2756" s="43"/>
      <c r="CA2756" s="43"/>
      <c r="CB2756" s="43"/>
      <c r="CC2756" s="43"/>
      <c r="CD2756" s="43"/>
      <c r="CE2756" s="43"/>
      <c r="CF2756" s="43"/>
      <c r="CG2756" s="43"/>
    </row>
    <row r="2757" spans="10:85" x14ac:dyDescent="0.2"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43"/>
      <c r="AI2757" s="43"/>
      <c r="AJ2757" s="43"/>
      <c r="AK2757" s="43"/>
      <c r="AL2757" s="43"/>
      <c r="AM2757" s="43"/>
      <c r="AN2757" s="43"/>
      <c r="AO2757" s="43"/>
      <c r="AP2757" s="43"/>
      <c r="AQ2757" s="43"/>
      <c r="AR2757" s="43"/>
      <c r="AS2757" s="43"/>
      <c r="AT2757" s="43"/>
      <c r="AU2757" s="43"/>
      <c r="AV2757" s="43"/>
      <c r="AW2757" s="43"/>
      <c r="AX2757" s="43"/>
      <c r="AY2757" s="43"/>
      <c r="AZ2757" s="43"/>
      <c r="BA2757" s="43"/>
      <c r="BB2757" s="43"/>
      <c r="BC2757" s="43"/>
      <c r="BD2757" s="43"/>
      <c r="BE2757" s="43"/>
      <c r="BF2757" s="43"/>
      <c r="BG2757" s="43"/>
      <c r="BH2757" s="43"/>
      <c r="BI2757" s="43"/>
      <c r="BJ2757" s="43"/>
      <c r="BK2757" s="43"/>
      <c r="BL2757" s="43"/>
      <c r="BM2757" s="43"/>
      <c r="BN2757" s="43"/>
      <c r="BO2757" s="43"/>
      <c r="BP2757" s="43"/>
      <c r="BQ2757" s="43"/>
      <c r="BR2757" s="43"/>
      <c r="BS2757" s="43"/>
      <c r="BT2757" s="43"/>
      <c r="BU2757" s="43"/>
      <c r="BV2757" s="43"/>
      <c r="BW2757" s="43"/>
      <c r="BX2757" s="43"/>
      <c r="BY2757" s="43"/>
      <c r="BZ2757" s="43"/>
      <c r="CA2757" s="43"/>
      <c r="CB2757" s="43"/>
      <c r="CC2757" s="43"/>
      <c r="CD2757" s="43"/>
      <c r="CE2757" s="43"/>
      <c r="CF2757" s="43"/>
      <c r="CG2757" s="43"/>
    </row>
    <row r="2758" spans="10:85" x14ac:dyDescent="0.2"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43"/>
      <c r="AI2758" s="43"/>
      <c r="AJ2758" s="43"/>
      <c r="AK2758" s="43"/>
      <c r="AL2758" s="43"/>
      <c r="AM2758" s="43"/>
      <c r="AN2758" s="43"/>
      <c r="AO2758" s="43"/>
      <c r="AP2758" s="43"/>
      <c r="AQ2758" s="43"/>
      <c r="AR2758" s="43"/>
      <c r="AS2758" s="43"/>
      <c r="AT2758" s="43"/>
      <c r="AU2758" s="43"/>
      <c r="AV2758" s="43"/>
      <c r="AW2758" s="43"/>
      <c r="AX2758" s="43"/>
      <c r="AY2758" s="43"/>
      <c r="AZ2758" s="43"/>
      <c r="BA2758" s="43"/>
      <c r="BB2758" s="43"/>
      <c r="BC2758" s="43"/>
      <c r="BD2758" s="43"/>
      <c r="BE2758" s="43"/>
      <c r="BF2758" s="43"/>
      <c r="BG2758" s="43"/>
      <c r="BH2758" s="43"/>
      <c r="BI2758" s="43"/>
      <c r="BJ2758" s="43"/>
      <c r="BK2758" s="43"/>
      <c r="BL2758" s="43"/>
      <c r="BM2758" s="43"/>
      <c r="BN2758" s="43"/>
      <c r="BO2758" s="43"/>
      <c r="BP2758" s="43"/>
      <c r="BQ2758" s="43"/>
      <c r="BR2758" s="43"/>
      <c r="BS2758" s="43"/>
      <c r="BT2758" s="43"/>
      <c r="BU2758" s="43"/>
      <c r="BV2758" s="43"/>
      <c r="BW2758" s="43"/>
      <c r="BX2758" s="43"/>
      <c r="BY2758" s="43"/>
      <c r="BZ2758" s="43"/>
      <c r="CA2758" s="43"/>
      <c r="CB2758" s="43"/>
      <c r="CC2758" s="43"/>
      <c r="CD2758" s="43"/>
      <c r="CE2758" s="43"/>
      <c r="CF2758" s="43"/>
      <c r="CG2758" s="43"/>
    </row>
    <row r="2759" spans="10:85" x14ac:dyDescent="0.2"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43"/>
      <c r="AI2759" s="43"/>
      <c r="AJ2759" s="43"/>
      <c r="AK2759" s="43"/>
      <c r="AL2759" s="43"/>
      <c r="AM2759" s="43"/>
      <c r="AN2759" s="43"/>
      <c r="AO2759" s="43"/>
      <c r="AP2759" s="43"/>
      <c r="AQ2759" s="43"/>
      <c r="AR2759" s="43"/>
      <c r="AS2759" s="43"/>
      <c r="AT2759" s="43"/>
      <c r="AU2759" s="43"/>
      <c r="AV2759" s="43"/>
      <c r="AW2759" s="43"/>
      <c r="AX2759" s="43"/>
      <c r="AY2759" s="43"/>
      <c r="AZ2759" s="43"/>
      <c r="BA2759" s="43"/>
      <c r="BB2759" s="43"/>
      <c r="BC2759" s="43"/>
      <c r="BD2759" s="43"/>
      <c r="BE2759" s="43"/>
      <c r="BF2759" s="43"/>
      <c r="BG2759" s="43"/>
      <c r="BH2759" s="43"/>
      <c r="BI2759" s="43"/>
      <c r="BJ2759" s="43"/>
      <c r="BK2759" s="43"/>
      <c r="BL2759" s="43"/>
      <c r="BM2759" s="43"/>
      <c r="BN2759" s="43"/>
      <c r="BO2759" s="43"/>
      <c r="BP2759" s="43"/>
      <c r="BQ2759" s="43"/>
      <c r="BR2759" s="43"/>
      <c r="BS2759" s="43"/>
      <c r="BT2759" s="43"/>
      <c r="BU2759" s="43"/>
      <c r="BV2759" s="43"/>
      <c r="BW2759" s="43"/>
      <c r="BX2759" s="43"/>
      <c r="BY2759" s="43"/>
      <c r="BZ2759" s="43"/>
      <c r="CA2759" s="43"/>
      <c r="CB2759" s="43"/>
      <c r="CC2759" s="43"/>
      <c r="CD2759" s="43"/>
      <c r="CE2759" s="43"/>
      <c r="CF2759" s="43"/>
      <c r="CG2759" s="43"/>
    </row>
    <row r="2760" spans="10:85" x14ac:dyDescent="0.2"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43"/>
      <c r="AI2760" s="43"/>
      <c r="AJ2760" s="43"/>
      <c r="AK2760" s="43"/>
      <c r="AL2760" s="43"/>
      <c r="AM2760" s="43"/>
      <c r="AN2760" s="43"/>
      <c r="AO2760" s="43"/>
      <c r="AP2760" s="43"/>
      <c r="AQ2760" s="43"/>
      <c r="AR2760" s="43"/>
      <c r="AS2760" s="43"/>
      <c r="AT2760" s="43"/>
      <c r="AU2760" s="43"/>
      <c r="AV2760" s="43"/>
      <c r="AW2760" s="43"/>
      <c r="AX2760" s="43"/>
      <c r="AY2760" s="43"/>
      <c r="AZ2760" s="43"/>
      <c r="BA2760" s="43"/>
      <c r="BB2760" s="43"/>
      <c r="BC2760" s="43"/>
      <c r="BD2760" s="43"/>
      <c r="BE2760" s="43"/>
      <c r="BF2760" s="43"/>
      <c r="BG2760" s="43"/>
      <c r="BH2760" s="43"/>
      <c r="BI2760" s="43"/>
      <c r="BJ2760" s="43"/>
      <c r="BK2760" s="43"/>
      <c r="BL2760" s="43"/>
      <c r="BM2760" s="43"/>
      <c r="BN2760" s="43"/>
      <c r="BO2760" s="43"/>
      <c r="BP2760" s="43"/>
      <c r="BQ2760" s="43"/>
      <c r="BR2760" s="43"/>
      <c r="BS2760" s="43"/>
      <c r="BT2760" s="43"/>
      <c r="BU2760" s="43"/>
      <c r="BV2760" s="43"/>
      <c r="BW2760" s="43"/>
      <c r="BX2760" s="43"/>
      <c r="BY2760" s="43"/>
      <c r="BZ2760" s="43"/>
      <c r="CA2760" s="43"/>
      <c r="CB2760" s="43"/>
      <c r="CC2760" s="43"/>
      <c r="CD2760" s="43"/>
      <c r="CE2760" s="43"/>
      <c r="CF2760" s="43"/>
      <c r="CG2760" s="43"/>
    </row>
    <row r="2761" spans="10:85" x14ac:dyDescent="0.2"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43"/>
      <c r="AI2761" s="43"/>
      <c r="AJ2761" s="43"/>
      <c r="AK2761" s="43"/>
      <c r="AL2761" s="43"/>
      <c r="AM2761" s="43"/>
      <c r="AN2761" s="43"/>
      <c r="AO2761" s="43"/>
      <c r="AP2761" s="43"/>
      <c r="AQ2761" s="43"/>
      <c r="AR2761" s="43"/>
      <c r="AS2761" s="43"/>
      <c r="AT2761" s="43"/>
      <c r="AU2761" s="43"/>
      <c r="AV2761" s="43"/>
      <c r="AW2761" s="43"/>
      <c r="AX2761" s="43"/>
      <c r="AY2761" s="43"/>
      <c r="AZ2761" s="43"/>
      <c r="BA2761" s="43"/>
      <c r="BB2761" s="43"/>
      <c r="BC2761" s="43"/>
      <c r="BD2761" s="43"/>
      <c r="BE2761" s="43"/>
      <c r="BF2761" s="43"/>
      <c r="BG2761" s="43"/>
      <c r="BH2761" s="43"/>
      <c r="BI2761" s="43"/>
      <c r="BJ2761" s="43"/>
      <c r="BK2761" s="43"/>
      <c r="BL2761" s="43"/>
      <c r="BM2761" s="43"/>
      <c r="BN2761" s="43"/>
      <c r="BO2761" s="43"/>
      <c r="BP2761" s="43"/>
      <c r="BQ2761" s="43"/>
      <c r="BR2761" s="43"/>
      <c r="BS2761" s="43"/>
      <c r="BT2761" s="43"/>
      <c r="BU2761" s="43"/>
      <c r="BV2761" s="43"/>
      <c r="BW2761" s="43"/>
      <c r="BX2761" s="43"/>
      <c r="BY2761" s="43"/>
      <c r="BZ2761" s="43"/>
      <c r="CA2761" s="43"/>
      <c r="CB2761" s="43"/>
      <c r="CC2761" s="43"/>
      <c r="CD2761" s="43"/>
      <c r="CE2761" s="43"/>
      <c r="CF2761" s="43"/>
      <c r="CG2761" s="43"/>
    </row>
    <row r="2762" spans="10:85" x14ac:dyDescent="0.2"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43"/>
      <c r="AI2762" s="43"/>
      <c r="AJ2762" s="43"/>
      <c r="AK2762" s="43"/>
      <c r="AL2762" s="43"/>
      <c r="AM2762" s="43"/>
      <c r="AN2762" s="43"/>
      <c r="AO2762" s="43"/>
      <c r="AP2762" s="43"/>
      <c r="AQ2762" s="43"/>
      <c r="AR2762" s="43"/>
      <c r="AS2762" s="43"/>
      <c r="AT2762" s="43"/>
      <c r="AU2762" s="43"/>
      <c r="AV2762" s="43"/>
      <c r="AW2762" s="43"/>
      <c r="AX2762" s="43"/>
      <c r="AY2762" s="43"/>
      <c r="AZ2762" s="43"/>
      <c r="BA2762" s="43"/>
      <c r="BB2762" s="43"/>
      <c r="BC2762" s="43"/>
      <c r="BD2762" s="43"/>
      <c r="BE2762" s="43"/>
      <c r="BF2762" s="43"/>
      <c r="BG2762" s="43"/>
      <c r="BH2762" s="43"/>
      <c r="BI2762" s="43"/>
      <c r="BJ2762" s="43"/>
      <c r="BK2762" s="43"/>
      <c r="BL2762" s="43"/>
      <c r="BM2762" s="43"/>
      <c r="BN2762" s="43"/>
      <c r="BO2762" s="43"/>
      <c r="BP2762" s="43"/>
      <c r="BQ2762" s="43"/>
      <c r="BR2762" s="43"/>
      <c r="BS2762" s="43"/>
      <c r="BT2762" s="43"/>
      <c r="BU2762" s="43"/>
      <c r="BV2762" s="43"/>
      <c r="BW2762" s="43"/>
      <c r="BX2762" s="43"/>
      <c r="BY2762" s="43"/>
      <c r="BZ2762" s="43"/>
      <c r="CA2762" s="43"/>
      <c r="CB2762" s="43"/>
      <c r="CC2762" s="43"/>
      <c r="CD2762" s="43"/>
      <c r="CE2762" s="43"/>
      <c r="CF2762" s="43"/>
      <c r="CG2762" s="43"/>
    </row>
    <row r="2763" spans="10:85" x14ac:dyDescent="0.2"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43"/>
      <c r="AI2763" s="43"/>
      <c r="AJ2763" s="43"/>
      <c r="AK2763" s="43"/>
      <c r="AL2763" s="43"/>
      <c r="AM2763" s="43"/>
      <c r="AN2763" s="43"/>
      <c r="AO2763" s="43"/>
      <c r="AP2763" s="43"/>
      <c r="AQ2763" s="43"/>
      <c r="AR2763" s="43"/>
      <c r="AS2763" s="43"/>
      <c r="AT2763" s="43"/>
      <c r="AU2763" s="43"/>
      <c r="AV2763" s="43"/>
      <c r="AW2763" s="43"/>
      <c r="AX2763" s="43"/>
      <c r="AY2763" s="43"/>
      <c r="AZ2763" s="43"/>
      <c r="BA2763" s="43"/>
      <c r="BB2763" s="43"/>
      <c r="BC2763" s="43"/>
      <c r="BD2763" s="43"/>
      <c r="BE2763" s="43"/>
      <c r="BF2763" s="43"/>
      <c r="BG2763" s="43"/>
      <c r="BH2763" s="43"/>
      <c r="BI2763" s="43"/>
      <c r="BJ2763" s="43"/>
      <c r="BK2763" s="43"/>
      <c r="BL2763" s="43"/>
      <c r="BM2763" s="43"/>
      <c r="BN2763" s="43"/>
      <c r="BO2763" s="43"/>
      <c r="BP2763" s="43"/>
      <c r="BQ2763" s="43"/>
      <c r="BR2763" s="43"/>
      <c r="BS2763" s="43"/>
      <c r="BT2763" s="43"/>
      <c r="BU2763" s="43"/>
      <c r="BV2763" s="43"/>
      <c r="BW2763" s="43"/>
      <c r="BX2763" s="43"/>
      <c r="BY2763" s="43"/>
      <c r="BZ2763" s="43"/>
      <c r="CA2763" s="43"/>
      <c r="CB2763" s="43"/>
      <c r="CC2763" s="43"/>
      <c r="CD2763" s="43"/>
      <c r="CE2763" s="43"/>
      <c r="CF2763" s="43"/>
      <c r="CG2763" s="43"/>
    </row>
    <row r="2764" spans="10:85" x14ac:dyDescent="0.2"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43"/>
      <c r="AI2764" s="43"/>
      <c r="AJ2764" s="43"/>
      <c r="AK2764" s="43"/>
      <c r="AL2764" s="43"/>
      <c r="AM2764" s="43"/>
      <c r="AN2764" s="43"/>
      <c r="AO2764" s="43"/>
      <c r="AP2764" s="43"/>
      <c r="AQ2764" s="43"/>
      <c r="AR2764" s="43"/>
      <c r="AS2764" s="43"/>
      <c r="AT2764" s="43"/>
      <c r="AU2764" s="43"/>
      <c r="AV2764" s="43"/>
      <c r="AW2764" s="43"/>
      <c r="AX2764" s="43"/>
      <c r="AY2764" s="43"/>
      <c r="AZ2764" s="43"/>
      <c r="BA2764" s="43"/>
      <c r="BB2764" s="43"/>
      <c r="BC2764" s="43"/>
      <c r="BD2764" s="43"/>
      <c r="BE2764" s="43"/>
      <c r="BF2764" s="43"/>
      <c r="BG2764" s="43"/>
      <c r="BH2764" s="43"/>
      <c r="BI2764" s="43"/>
      <c r="BJ2764" s="43"/>
      <c r="BK2764" s="43"/>
      <c r="BL2764" s="43"/>
      <c r="BM2764" s="43"/>
      <c r="BN2764" s="43"/>
      <c r="BO2764" s="43"/>
      <c r="BP2764" s="43"/>
      <c r="BQ2764" s="43"/>
      <c r="BR2764" s="43"/>
      <c r="BS2764" s="43"/>
      <c r="BT2764" s="43"/>
      <c r="BU2764" s="43"/>
      <c r="BV2764" s="43"/>
      <c r="BW2764" s="43"/>
      <c r="BX2764" s="43"/>
      <c r="BY2764" s="43"/>
      <c r="BZ2764" s="43"/>
      <c r="CA2764" s="43"/>
      <c r="CB2764" s="43"/>
      <c r="CC2764" s="43"/>
      <c r="CD2764" s="43"/>
      <c r="CE2764" s="43"/>
      <c r="CF2764" s="43"/>
      <c r="CG2764" s="43"/>
    </row>
    <row r="2765" spans="10:85" x14ac:dyDescent="0.2"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43"/>
      <c r="AI2765" s="43"/>
      <c r="AJ2765" s="43"/>
      <c r="AK2765" s="43"/>
      <c r="AL2765" s="43"/>
      <c r="AM2765" s="43"/>
      <c r="AN2765" s="43"/>
      <c r="AO2765" s="43"/>
      <c r="AP2765" s="43"/>
      <c r="AQ2765" s="43"/>
      <c r="AR2765" s="43"/>
      <c r="AS2765" s="43"/>
      <c r="AT2765" s="43"/>
      <c r="AU2765" s="43"/>
      <c r="AV2765" s="43"/>
      <c r="AW2765" s="43"/>
      <c r="AX2765" s="43"/>
      <c r="AY2765" s="43"/>
      <c r="AZ2765" s="43"/>
      <c r="BA2765" s="43"/>
      <c r="BB2765" s="43"/>
      <c r="BC2765" s="43"/>
      <c r="BD2765" s="43"/>
      <c r="BE2765" s="43"/>
      <c r="BF2765" s="43"/>
      <c r="BG2765" s="43"/>
      <c r="BH2765" s="43"/>
      <c r="BI2765" s="43"/>
      <c r="BJ2765" s="43"/>
      <c r="BK2765" s="43"/>
      <c r="BL2765" s="43"/>
      <c r="BM2765" s="43"/>
      <c r="BN2765" s="43"/>
      <c r="BO2765" s="43"/>
      <c r="BP2765" s="43"/>
      <c r="BQ2765" s="43"/>
      <c r="BR2765" s="43"/>
      <c r="BS2765" s="43"/>
      <c r="BT2765" s="43"/>
      <c r="BU2765" s="43"/>
      <c r="BV2765" s="43"/>
      <c r="BW2765" s="43"/>
      <c r="BX2765" s="43"/>
      <c r="BY2765" s="43"/>
      <c r="BZ2765" s="43"/>
      <c r="CA2765" s="43"/>
      <c r="CB2765" s="43"/>
      <c r="CC2765" s="43"/>
      <c r="CD2765" s="43"/>
      <c r="CE2765" s="43"/>
      <c r="CF2765" s="43"/>
      <c r="CG2765" s="43"/>
    </row>
    <row r="2766" spans="10:85" x14ac:dyDescent="0.2"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43"/>
      <c r="AI2766" s="43"/>
      <c r="AJ2766" s="43"/>
      <c r="AK2766" s="43"/>
      <c r="AL2766" s="43"/>
      <c r="AM2766" s="43"/>
      <c r="AN2766" s="43"/>
      <c r="AO2766" s="43"/>
      <c r="AP2766" s="43"/>
      <c r="AQ2766" s="43"/>
      <c r="AR2766" s="43"/>
      <c r="AS2766" s="43"/>
      <c r="AT2766" s="43"/>
      <c r="AU2766" s="43"/>
      <c r="AV2766" s="43"/>
      <c r="AW2766" s="43"/>
      <c r="AX2766" s="43"/>
      <c r="AY2766" s="43"/>
      <c r="AZ2766" s="43"/>
      <c r="BA2766" s="43"/>
      <c r="BB2766" s="43"/>
      <c r="BC2766" s="43"/>
      <c r="BD2766" s="43"/>
      <c r="BE2766" s="43"/>
      <c r="BF2766" s="43"/>
      <c r="BG2766" s="43"/>
      <c r="BH2766" s="43"/>
      <c r="BI2766" s="43"/>
      <c r="BJ2766" s="43"/>
      <c r="BK2766" s="43"/>
      <c r="BL2766" s="43"/>
      <c r="BM2766" s="43"/>
      <c r="BN2766" s="43"/>
      <c r="BO2766" s="43"/>
      <c r="BP2766" s="43"/>
      <c r="BQ2766" s="43"/>
      <c r="BR2766" s="43"/>
      <c r="BS2766" s="43"/>
      <c r="BT2766" s="43"/>
      <c r="BU2766" s="43"/>
      <c r="BV2766" s="43"/>
      <c r="BW2766" s="43"/>
      <c r="BX2766" s="43"/>
      <c r="BY2766" s="43"/>
      <c r="BZ2766" s="43"/>
      <c r="CA2766" s="43"/>
      <c r="CB2766" s="43"/>
      <c r="CC2766" s="43"/>
      <c r="CD2766" s="43"/>
      <c r="CE2766" s="43"/>
      <c r="CF2766" s="43"/>
      <c r="CG2766" s="43"/>
    </row>
    <row r="2767" spans="10:85" x14ac:dyDescent="0.2"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43"/>
      <c r="AI2767" s="43"/>
      <c r="AJ2767" s="43"/>
      <c r="AK2767" s="43"/>
      <c r="AL2767" s="43"/>
      <c r="AM2767" s="43"/>
      <c r="AN2767" s="43"/>
      <c r="AO2767" s="43"/>
      <c r="AP2767" s="43"/>
      <c r="AQ2767" s="43"/>
      <c r="AR2767" s="43"/>
      <c r="AS2767" s="43"/>
      <c r="AT2767" s="43"/>
      <c r="AU2767" s="43"/>
      <c r="AV2767" s="43"/>
      <c r="AW2767" s="43"/>
      <c r="AX2767" s="43"/>
      <c r="AY2767" s="43"/>
      <c r="AZ2767" s="43"/>
      <c r="BA2767" s="43"/>
      <c r="BB2767" s="43"/>
      <c r="BC2767" s="43"/>
      <c r="BD2767" s="43"/>
      <c r="BE2767" s="43"/>
      <c r="BF2767" s="43"/>
      <c r="BG2767" s="43"/>
      <c r="BH2767" s="43"/>
      <c r="BI2767" s="43"/>
      <c r="BJ2767" s="43"/>
      <c r="BK2767" s="43"/>
      <c r="BL2767" s="43"/>
      <c r="BM2767" s="43"/>
      <c r="BN2767" s="43"/>
      <c r="BO2767" s="43"/>
      <c r="BP2767" s="43"/>
      <c r="BQ2767" s="43"/>
      <c r="BR2767" s="43"/>
      <c r="BS2767" s="43"/>
      <c r="BT2767" s="43"/>
      <c r="BU2767" s="43"/>
      <c r="BV2767" s="43"/>
      <c r="BW2767" s="43"/>
      <c r="BX2767" s="43"/>
      <c r="BY2767" s="43"/>
      <c r="BZ2767" s="43"/>
      <c r="CA2767" s="43"/>
      <c r="CB2767" s="43"/>
      <c r="CC2767" s="43"/>
      <c r="CD2767" s="43"/>
      <c r="CE2767" s="43"/>
      <c r="CF2767" s="43"/>
      <c r="CG2767" s="43"/>
    </row>
    <row r="2768" spans="10:85" x14ac:dyDescent="0.2"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43"/>
      <c r="AI2768" s="43"/>
      <c r="AJ2768" s="43"/>
      <c r="AK2768" s="43"/>
      <c r="AL2768" s="43"/>
      <c r="AM2768" s="43"/>
      <c r="AN2768" s="43"/>
      <c r="AO2768" s="43"/>
      <c r="AP2768" s="43"/>
      <c r="AQ2768" s="43"/>
      <c r="AR2768" s="43"/>
      <c r="AS2768" s="43"/>
      <c r="AT2768" s="43"/>
      <c r="AU2768" s="43"/>
      <c r="AV2768" s="43"/>
      <c r="AW2768" s="43"/>
      <c r="AX2768" s="43"/>
      <c r="AY2768" s="43"/>
      <c r="AZ2768" s="43"/>
      <c r="BA2768" s="43"/>
      <c r="BB2768" s="43"/>
      <c r="BC2768" s="43"/>
      <c r="BD2768" s="43"/>
      <c r="BE2768" s="43"/>
      <c r="BF2768" s="43"/>
      <c r="BG2768" s="43"/>
      <c r="BH2768" s="43"/>
      <c r="BI2768" s="43"/>
      <c r="BJ2768" s="43"/>
      <c r="BK2768" s="43"/>
      <c r="BL2768" s="43"/>
      <c r="BM2768" s="43"/>
      <c r="BN2768" s="43"/>
      <c r="BO2768" s="43"/>
      <c r="BP2768" s="43"/>
      <c r="BQ2768" s="43"/>
      <c r="BR2768" s="43"/>
      <c r="BS2768" s="43"/>
      <c r="BT2768" s="43"/>
      <c r="BU2768" s="43"/>
      <c r="BV2768" s="43"/>
      <c r="BW2768" s="43"/>
      <c r="BX2768" s="43"/>
      <c r="BY2768" s="43"/>
      <c r="BZ2768" s="43"/>
      <c r="CA2768" s="43"/>
      <c r="CB2768" s="43"/>
      <c r="CC2768" s="43"/>
      <c r="CD2768" s="43"/>
      <c r="CE2768" s="43"/>
      <c r="CF2768" s="43"/>
      <c r="CG2768" s="43"/>
    </row>
    <row r="2769" spans="10:85" x14ac:dyDescent="0.2"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43"/>
      <c r="AI2769" s="43"/>
      <c r="AJ2769" s="43"/>
      <c r="AK2769" s="43"/>
      <c r="AL2769" s="43"/>
      <c r="AM2769" s="43"/>
      <c r="AN2769" s="43"/>
      <c r="AO2769" s="43"/>
      <c r="AP2769" s="43"/>
      <c r="AQ2769" s="43"/>
      <c r="AR2769" s="43"/>
      <c r="AS2769" s="43"/>
      <c r="AT2769" s="43"/>
      <c r="AU2769" s="43"/>
      <c r="AV2769" s="43"/>
      <c r="AW2769" s="43"/>
      <c r="AX2769" s="43"/>
      <c r="AY2769" s="43"/>
      <c r="AZ2769" s="43"/>
      <c r="BA2769" s="43"/>
      <c r="BB2769" s="43"/>
      <c r="BC2769" s="43"/>
      <c r="BD2769" s="43"/>
      <c r="BE2769" s="43"/>
      <c r="BF2769" s="43"/>
      <c r="BG2769" s="43"/>
      <c r="BH2769" s="43"/>
      <c r="BI2769" s="43"/>
      <c r="BJ2769" s="43"/>
      <c r="BK2769" s="43"/>
      <c r="BL2769" s="43"/>
      <c r="BM2769" s="43"/>
      <c r="BN2769" s="43"/>
      <c r="BO2769" s="43"/>
      <c r="BP2769" s="43"/>
      <c r="BQ2769" s="43"/>
      <c r="BR2769" s="43"/>
      <c r="BS2769" s="43"/>
      <c r="BT2769" s="43"/>
      <c r="BU2769" s="43"/>
      <c r="BV2769" s="43"/>
      <c r="BW2769" s="43"/>
      <c r="BX2769" s="43"/>
      <c r="BY2769" s="43"/>
      <c r="BZ2769" s="43"/>
      <c r="CA2769" s="43"/>
      <c r="CB2769" s="43"/>
      <c r="CC2769" s="43"/>
      <c r="CD2769" s="43"/>
      <c r="CE2769" s="43"/>
      <c r="CF2769" s="43"/>
      <c r="CG2769" s="43"/>
    </row>
    <row r="2770" spans="10:85" x14ac:dyDescent="0.2"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43"/>
      <c r="AI2770" s="43"/>
      <c r="AJ2770" s="43"/>
      <c r="AK2770" s="43"/>
      <c r="AL2770" s="43"/>
      <c r="AM2770" s="43"/>
      <c r="AN2770" s="43"/>
      <c r="AO2770" s="43"/>
      <c r="AP2770" s="43"/>
      <c r="AQ2770" s="43"/>
      <c r="AR2770" s="43"/>
      <c r="AS2770" s="43"/>
      <c r="AT2770" s="43"/>
      <c r="AU2770" s="43"/>
      <c r="AV2770" s="43"/>
      <c r="AW2770" s="43"/>
      <c r="AX2770" s="43"/>
      <c r="AY2770" s="43"/>
      <c r="AZ2770" s="43"/>
      <c r="BA2770" s="43"/>
      <c r="BB2770" s="43"/>
      <c r="BC2770" s="43"/>
      <c r="BD2770" s="43"/>
      <c r="BE2770" s="43"/>
      <c r="BF2770" s="43"/>
      <c r="BG2770" s="43"/>
      <c r="BH2770" s="43"/>
      <c r="BI2770" s="43"/>
      <c r="BJ2770" s="43"/>
      <c r="BK2770" s="43"/>
      <c r="BL2770" s="43"/>
      <c r="BM2770" s="43"/>
      <c r="BN2770" s="43"/>
      <c r="BO2770" s="43"/>
      <c r="BP2770" s="43"/>
      <c r="BQ2770" s="43"/>
      <c r="BR2770" s="43"/>
      <c r="BS2770" s="43"/>
      <c r="BT2770" s="43"/>
      <c r="BU2770" s="43"/>
      <c r="BV2770" s="43"/>
      <c r="BW2770" s="43"/>
      <c r="BX2770" s="43"/>
      <c r="BY2770" s="43"/>
      <c r="BZ2770" s="43"/>
      <c r="CA2770" s="43"/>
      <c r="CB2770" s="43"/>
      <c r="CC2770" s="43"/>
      <c r="CD2770" s="43"/>
      <c r="CE2770" s="43"/>
      <c r="CF2770" s="43"/>
      <c r="CG2770" s="43"/>
    </row>
    <row r="2771" spans="10:85" x14ac:dyDescent="0.2"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43"/>
      <c r="AI2771" s="43"/>
      <c r="AJ2771" s="43"/>
      <c r="AK2771" s="43"/>
      <c r="AL2771" s="43"/>
      <c r="AM2771" s="43"/>
      <c r="AN2771" s="43"/>
      <c r="AO2771" s="43"/>
      <c r="AP2771" s="43"/>
      <c r="AQ2771" s="43"/>
      <c r="AR2771" s="43"/>
      <c r="AS2771" s="43"/>
      <c r="AT2771" s="43"/>
      <c r="AU2771" s="43"/>
      <c r="AV2771" s="43"/>
      <c r="AW2771" s="43"/>
      <c r="AX2771" s="43"/>
      <c r="AY2771" s="43"/>
      <c r="AZ2771" s="43"/>
      <c r="BA2771" s="43"/>
      <c r="BB2771" s="43"/>
      <c r="BC2771" s="43"/>
      <c r="BD2771" s="43"/>
      <c r="BE2771" s="43"/>
      <c r="BF2771" s="43"/>
      <c r="BG2771" s="43"/>
      <c r="BH2771" s="43"/>
      <c r="BI2771" s="43"/>
      <c r="BJ2771" s="43"/>
      <c r="BK2771" s="43"/>
      <c r="BL2771" s="43"/>
      <c r="BM2771" s="43"/>
      <c r="BN2771" s="43"/>
      <c r="BO2771" s="43"/>
      <c r="BP2771" s="43"/>
      <c r="BQ2771" s="43"/>
      <c r="BR2771" s="43"/>
      <c r="BS2771" s="43"/>
      <c r="BT2771" s="43"/>
      <c r="BU2771" s="43"/>
      <c r="BV2771" s="43"/>
      <c r="BW2771" s="43"/>
      <c r="BX2771" s="43"/>
      <c r="BY2771" s="43"/>
      <c r="BZ2771" s="43"/>
      <c r="CA2771" s="43"/>
      <c r="CB2771" s="43"/>
      <c r="CC2771" s="43"/>
      <c r="CD2771" s="43"/>
      <c r="CE2771" s="43"/>
      <c r="CF2771" s="43"/>
      <c r="CG2771" s="43"/>
    </row>
    <row r="2772" spans="10:85" x14ac:dyDescent="0.2"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43"/>
      <c r="AI2772" s="43"/>
      <c r="AJ2772" s="43"/>
      <c r="AK2772" s="43"/>
      <c r="AL2772" s="43"/>
      <c r="AM2772" s="43"/>
      <c r="AN2772" s="43"/>
      <c r="AO2772" s="43"/>
      <c r="AP2772" s="43"/>
      <c r="AQ2772" s="43"/>
      <c r="AR2772" s="43"/>
      <c r="AS2772" s="43"/>
      <c r="AT2772" s="43"/>
      <c r="AU2772" s="43"/>
      <c r="AV2772" s="43"/>
      <c r="AW2772" s="43"/>
      <c r="AX2772" s="43"/>
      <c r="AY2772" s="43"/>
      <c r="AZ2772" s="43"/>
      <c r="BA2772" s="43"/>
      <c r="BB2772" s="43"/>
      <c r="BC2772" s="43"/>
      <c r="BD2772" s="43"/>
      <c r="BE2772" s="43"/>
      <c r="BF2772" s="43"/>
      <c r="BG2772" s="43"/>
      <c r="BH2772" s="43"/>
      <c r="BI2772" s="43"/>
      <c r="BJ2772" s="43"/>
      <c r="BK2772" s="43"/>
      <c r="BL2772" s="43"/>
      <c r="BM2772" s="43"/>
      <c r="BN2772" s="43"/>
      <c r="BO2772" s="43"/>
      <c r="BP2772" s="43"/>
      <c r="BQ2772" s="43"/>
      <c r="BR2772" s="43"/>
      <c r="BS2772" s="43"/>
      <c r="BT2772" s="43"/>
      <c r="BU2772" s="43"/>
      <c r="BV2772" s="43"/>
      <c r="BW2772" s="43"/>
      <c r="BX2772" s="43"/>
      <c r="BY2772" s="43"/>
      <c r="BZ2772" s="43"/>
      <c r="CA2772" s="43"/>
      <c r="CB2772" s="43"/>
      <c r="CC2772" s="43"/>
      <c r="CD2772" s="43"/>
      <c r="CE2772" s="43"/>
      <c r="CF2772" s="43"/>
      <c r="CG2772" s="43"/>
    </row>
    <row r="2773" spans="10:85" x14ac:dyDescent="0.2"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43"/>
      <c r="AI2773" s="43"/>
      <c r="AJ2773" s="43"/>
      <c r="AK2773" s="43"/>
      <c r="AL2773" s="43"/>
      <c r="AM2773" s="43"/>
      <c r="AN2773" s="43"/>
      <c r="AO2773" s="43"/>
      <c r="AP2773" s="43"/>
      <c r="AQ2773" s="43"/>
      <c r="AR2773" s="43"/>
      <c r="AS2773" s="43"/>
      <c r="AT2773" s="43"/>
      <c r="AU2773" s="43"/>
      <c r="AV2773" s="43"/>
      <c r="AW2773" s="43"/>
      <c r="AX2773" s="43"/>
      <c r="AY2773" s="43"/>
      <c r="AZ2773" s="43"/>
      <c r="BA2773" s="43"/>
      <c r="BB2773" s="43"/>
      <c r="BC2773" s="43"/>
      <c r="BD2773" s="43"/>
      <c r="BE2773" s="43"/>
      <c r="BF2773" s="43"/>
      <c r="BG2773" s="43"/>
      <c r="BH2773" s="43"/>
      <c r="BI2773" s="43"/>
      <c r="BJ2773" s="43"/>
      <c r="BK2773" s="43"/>
      <c r="BL2773" s="43"/>
      <c r="BM2773" s="43"/>
      <c r="BN2773" s="43"/>
      <c r="BO2773" s="43"/>
      <c r="BP2773" s="43"/>
      <c r="BQ2773" s="43"/>
      <c r="BR2773" s="43"/>
      <c r="BS2773" s="43"/>
      <c r="BT2773" s="43"/>
      <c r="BU2773" s="43"/>
      <c r="BV2773" s="43"/>
      <c r="BW2773" s="43"/>
      <c r="BX2773" s="43"/>
      <c r="BY2773" s="43"/>
      <c r="BZ2773" s="43"/>
      <c r="CA2773" s="43"/>
      <c r="CB2773" s="43"/>
      <c r="CC2773" s="43"/>
      <c r="CD2773" s="43"/>
      <c r="CE2773" s="43"/>
      <c r="CF2773" s="43"/>
      <c r="CG2773" s="43"/>
    </row>
    <row r="2774" spans="10:85" x14ac:dyDescent="0.2"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43"/>
      <c r="AI2774" s="43"/>
      <c r="AJ2774" s="43"/>
      <c r="AK2774" s="43"/>
      <c r="AL2774" s="43"/>
      <c r="AM2774" s="43"/>
      <c r="AN2774" s="43"/>
      <c r="AO2774" s="43"/>
      <c r="AP2774" s="43"/>
      <c r="AQ2774" s="43"/>
      <c r="AR2774" s="43"/>
      <c r="AS2774" s="43"/>
      <c r="AT2774" s="43"/>
      <c r="AU2774" s="43"/>
      <c r="AV2774" s="43"/>
      <c r="AW2774" s="43"/>
      <c r="AX2774" s="43"/>
      <c r="AY2774" s="43"/>
      <c r="AZ2774" s="43"/>
      <c r="BA2774" s="43"/>
      <c r="BB2774" s="43"/>
      <c r="BC2774" s="43"/>
      <c r="BD2774" s="43"/>
      <c r="BE2774" s="43"/>
      <c r="BF2774" s="43"/>
      <c r="BG2774" s="43"/>
      <c r="BH2774" s="43"/>
      <c r="BI2774" s="43"/>
      <c r="BJ2774" s="43"/>
      <c r="BK2774" s="43"/>
      <c r="BL2774" s="43"/>
      <c r="BM2774" s="43"/>
      <c r="BN2774" s="43"/>
      <c r="BO2774" s="43"/>
      <c r="BP2774" s="43"/>
      <c r="BQ2774" s="43"/>
      <c r="BR2774" s="43"/>
      <c r="BS2774" s="43"/>
      <c r="BT2774" s="43"/>
      <c r="BU2774" s="43"/>
      <c r="BV2774" s="43"/>
      <c r="BW2774" s="43"/>
      <c r="BX2774" s="43"/>
      <c r="BY2774" s="43"/>
      <c r="BZ2774" s="43"/>
      <c r="CA2774" s="43"/>
      <c r="CB2774" s="43"/>
      <c r="CC2774" s="43"/>
      <c r="CD2774" s="43"/>
      <c r="CE2774" s="43"/>
      <c r="CF2774" s="43"/>
      <c r="CG2774" s="43"/>
    </row>
    <row r="2775" spans="10:85" x14ac:dyDescent="0.2"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43"/>
      <c r="AI2775" s="43"/>
      <c r="AJ2775" s="43"/>
      <c r="AK2775" s="43"/>
      <c r="AL2775" s="43"/>
      <c r="AM2775" s="43"/>
      <c r="AN2775" s="43"/>
      <c r="AO2775" s="43"/>
      <c r="AP2775" s="43"/>
      <c r="AQ2775" s="43"/>
      <c r="AR2775" s="43"/>
      <c r="AS2775" s="43"/>
      <c r="AT2775" s="43"/>
      <c r="AU2775" s="43"/>
      <c r="AV2775" s="43"/>
      <c r="AW2775" s="43"/>
      <c r="AX2775" s="43"/>
      <c r="AY2775" s="43"/>
      <c r="AZ2775" s="43"/>
      <c r="BA2775" s="43"/>
      <c r="BB2775" s="43"/>
      <c r="BC2775" s="43"/>
      <c r="BD2775" s="43"/>
      <c r="BE2775" s="43"/>
      <c r="BF2775" s="43"/>
      <c r="BG2775" s="43"/>
      <c r="BH2775" s="43"/>
      <c r="BI2775" s="43"/>
      <c r="BJ2775" s="43"/>
      <c r="BK2775" s="43"/>
      <c r="BL2775" s="43"/>
      <c r="BM2775" s="43"/>
      <c r="BN2775" s="43"/>
      <c r="BO2775" s="43"/>
      <c r="BP2775" s="43"/>
      <c r="BQ2775" s="43"/>
      <c r="BR2775" s="43"/>
      <c r="BS2775" s="43"/>
      <c r="BT2775" s="43"/>
      <c r="BU2775" s="43"/>
      <c r="BV2775" s="43"/>
      <c r="BW2775" s="43"/>
      <c r="BX2775" s="43"/>
      <c r="BY2775" s="43"/>
      <c r="BZ2775" s="43"/>
      <c r="CA2775" s="43"/>
      <c r="CB2775" s="43"/>
      <c r="CC2775" s="43"/>
      <c r="CD2775" s="43"/>
      <c r="CE2775" s="43"/>
      <c r="CF2775" s="43"/>
      <c r="CG2775" s="43"/>
    </row>
    <row r="2776" spans="10:85" x14ac:dyDescent="0.2"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43"/>
      <c r="AI2776" s="43"/>
      <c r="AJ2776" s="43"/>
      <c r="AK2776" s="43"/>
      <c r="AL2776" s="43"/>
      <c r="AM2776" s="43"/>
      <c r="AN2776" s="43"/>
      <c r="AO2776" s="43"/>
      <c r="AP2776" s="43"/>
      <c r="AQ2776" s="43"/>
      <c r="AR2776" s="43"/>
      <c r="AS2776" s="43"/>
      <c r="AT2776" s="43"/>
      <c r="AU2776" s="43"/>
      <c r="AV2776" s="43"/>
      <c r="AW2776" s="43"/>
      <c r="AX2776" s="43"/>
      <c r="AY2776" s="43"/>
      <c r="AZ2776" s="43"/>
      <c r="BA2776" s="43"/>
      <c r="BB2776" s="43"/>
      <c r="BC2776" s="43"/>
      <c r="BD2776" s="43"/>
      <c r="BE2776" s="43"/>
      <c r="BF2776" s="43"/>
      <c r="BG2776" s="43"/>
      <c r="BH2776" s="43"/>
      <c r="BI2776" s="43"/>
      <c r="BJ2776" s="43"/>
      <c r="BK2776" s="43"/>
      <c r="BL2776" s="43"/>
      <c r="BM2776" s="43"/>
      <c r="BN2776" s="43"/>
      <c r="BO2776" s="43"/>
      <c r="BP2776" s="43"/>
      <c r="BQ2776" s="43"/>
      <c r="BR2776" s="43"/>
      <c r="BS2776" s="43"/>
      <c r="BT2776" s="43"/>
      <c r="BU2776" s="43"/>
      <c r="BV2776" s="43"/>
      <c r="BW2776" s="43"/>
      <c r="BX2776" s="43"/>
      <c r="BY2776" s="43"/>
      <c r="BZ2776" s="43"/>
      <c r="CA2776" s="43"/>
      <c r="CB2776" s="43"/>
      <c r="CC2776" s="43"/>
      <c r="CD2776" s="43"/>
      <c r="CE2776" s="43"/>
      <c r="CF2776" s="43"/>
      <c r="CG2776" s="43"/>
    </row>
    <row r="2777" spans="10:85" x14ac:dyDescent="0.2"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43"/>
      <c r="AI2777" s="43"/>
      <c r="AJ2777" s="43"/>
      <c r="AK2777" s="43"/>
      <c r="AL2777" s="43"/>
      <c r="AM2777" s="43"/>
      <c r="AN2777" s="43"/>
      <c r="AO2777" s="43"/>
      <c r="AP2777" s="43"/>
      <c r="AQ2777" s="43"/>
      <c r="AR2777" s="43"/>
      <c r="AS2777" s="43"/>
      <c r="AT2777" s="43"/>
      <c r="AU2777" s="43"/>
      <c r="AV2777" s="43"/>
      <c r="AW2777" s="43"/>
      <c r="AX2777" s="43"/>
      <c r="AY2777" s="43"/>
      <c r="AZ2777" s="43"/>
      <c r="BA2777" s="43"/>
      <c r="BB2777" s="43"/>
      <c r="BC2777" s="43"/>
      <c r="BD2777" s="43"/>
      <c r="BE2777" s="43"/>
      <c r="BF2777" s="43"/>
      <c r="BG2777" s="43"/>
      <c r="BH2777" s="43"/>
      <c r="BI2777" s="43"/>
      <c r="BJ2777" s="43"/>
      <c r="BK2777" s="43"/>
      <c r="BL2777" s="43"/>
      <c r="BM2777" s="43"/>
      <c r="BN2777" s="43"/>
      <c r="BO2777" s="43"/>
      <c r="BP2777" s="43"/>
      <c r="BQ2777" s="43"/>
      <c r="BR2777" s="43"/>
      <c r="BS2777" s="43"/>
      <c r="BT2777" s="43"/>
      <c r="BU2777" s="43"/>
      <c r="BV2777" s="43"/>
      <c r="BW2777" s="43"/>
      <c r="BX2777" s="43"/>
      <c r="BY2777" s="43"/>
      <c r="BZ2777" s="43"/>
      <c r="CA2777" s="43"/>
      <c r="CB2777" s="43"/>
      <c r="CC2777" s="43"/>
      <c r="CD2777" s="43"/>
      <c r="CE2777" s="43"/>
      <c r="CF2777" s="43"/>
      <c r="CG2777" s="43"/>
    </row>
    <row r="2778" spans="10:85" x14ac:dyDescent="0.2"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43"/>
      <c r="AI2778" s="43"/>
      <c r="AJ2778" s="43"/>
      <c r="AK2778" s="43"/>
      <c r="AL2778" s="43"/>
      <c r="AM2778" s="43"/>
      <c r="AN2778" s="43"/>
      <c r="AO2778" s="43"/>
      <c r="AP2778" s="43"/>
      <c r="AQ2778" s="43"/>
      <c r="AR2778" s="43"/>
      <c r="AS2778" s="43"/>
      <c r="AT2778" s="43"/>
      <c r="AU2778" s="43"/>
      <c r="AV2778" s="43"/>
      <c r="AW2778" s="43"/>
      <c r="AX2778" s="43"/>
      <c r="AY2778" s="43"/>
      <c r="AZ2778" s="43"/>
      <c r="BA2778" s="43"/>
      <c r="BB2778" s="43"/>
      <c r="BC2778" s="43"/>
      <c r="BD2778" s="43"/>
      <c r="BE2778" s="43"/>
      <c r="BF2778" s="43"/>
      <c r="BG2778" s="43"/>
      <c r="BH2778" s="43"/>
      <c r="BI2778" s="43"/>
      <c r="BJ2778" s="43"/>
      <c r="BK2778" s="43"/>
      <c r="BL2778" s="43"/>
      <c r="BM2778" s="43"/>
      <c r="BN2778" s="43"/>
      <c r="BO2778" s="43"/>
      <c r="BP2778" s="43"/>
      <c r="BQ2778" s="43"/>
      <c r="BR2778" s="43"/>
      <c r="BS2778" s="43"/>
      <c r="BT2778" s="43"/>
      <c r="BU2778" s="43"/>
      <c r="BV2778" s="43"/>
      <c r="BW2778" s="43"/>
      <c r="BX2778" s="43"/>
      <c r="BY2778" s="43"/>
      <c r="BZ2778" s="43"/>
      <c r="CA2778" s="43"/>
      <c r="CB2778" s="43"/>
      <c r="CC2778" s="43"/>
      <c r="CD2778" s="43"/>
      <c r="CE2778" s="43"/>
      <c r="CF2778" s="43"/>
      <c r="CG2778" s="43"/>
    </row>
    <row r="2779" spans="10:85" x14ac:dyDescent="0.2"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43"/>
      <c r="AI2779" s="43"/>
      <c r="AJ2779" s="43"/>
      <c r="AK2779" s="43"/>
      <c r="AL2779" s="43"/>
      <c r="AM2779" s="43"/>
      <c r="AN2779" s="43"/>
      <c r="AO2779" s="43"/>
      <c r="AP2779" s="43"/>
      <c r="AQ2779" s="43"/>
      <c r="AR2779" s="43"/>
      <c r="AS2779" s="43"/>
      <c r="AT2779" s="43"/>
      <c r="AU2779" s="43"/>
      <c r="AV2779" s="43"/>
      <c r="AW2779" s="43"/>
      <c r="AX2779" s="43"/>
      <c r="AY2779" s="43"/>
      <c r="AZ2779" s="43"/>
      <c r="BA2779" s="43"/>
      <c r="BB2779" s="43"/>
      <c r="BC2779" s="43"/>
      <c r="BD2779" s="43"/>
      <c r="BE2779" s="43"/>
      <c r="BF2779" s="43"/>
      <c r="BG2779" s="43"/>
      <c r="BH2779" s="43"/>
      <c r="BI2779" s="43"/>
      <c r="BJ2779" s="43"/>
      <c r="BK2779" s="43"/>
      <c r="BL2779" s="43"/>
      <c r="BM2779" s="43"/>
      <c r="BN2779" s="43"/>
      <c r="BO2779" s="43"/>
      <c r="BP2779" s="43"/>
      <c r="BQ2779" s="43"/>
      <c r="BR2779" s="43"/>
      <c r="BS2779" s="43"/>
      <c r="BT2779" s="43"/>
      <c r="BU2779" s="43"/>
      <c r="BV2779" s="43"/>
      <c r="BW2779" s="43"/>
      <c r="BX2779" s="43"/>
      <c r="BY2779" s="43"/>
      <c r="BZ2779" s="43"/>
      <c r="CA2779" s="43"/>
      <c r="CB2779" s="43"/>
      <c r="CC2779" s="43"/>
      <c r="CD2779" s="43"/>
      <c r="CE2779" s="43"/>
      <c r="CF2779" s="43"/>
      <c r="CG2779" s="43"/>
    </row>
    <row r="2780" spans="10:85" x14ac:dyDescent="0.2"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43"/>
      <c r="AI2780" s="43"/>
      <c r="AJ2780" s="43"/>
      <c r="AK2780" s="43"/>
      <c r="AL2780" s="43"/>
      <c r="AM2780" s="43"/>
      <c r="AN2780" s="43"/>
      <c r="AO2780" s="43"/>
      <c r="AP2780" s="43"/>
      <c r="AQ2780" s="43"/>
      <c r="AR2780" s="43"/>
      <c r="AS2780" s="43"/>
      <c r="AT2780" s="43"/>
      <c r="AU2780" s="43"/>
      <c r="AV2780" s="43"/>
      <c r="AW2780" s="43"/>
      <c r="AX2780" s="43"/>
      <c r="AY2780" s="43"/>
      <c r="AZ2780" s="43"/>
      <c r="BA2780" s="43"/>
      <c r="BB2780" s="43"/>
      <c r="BC2780" s="43"/>
      <c r="BD2780" s="43"/>
      <c r="BE2780" s="43"/>
      <c r="BF2780" s="43"/>
      <c r="BG2780" s="43"/>
      <c r="BH2780" s="43"/>
      <c r="BI2780" s="43"/>
      <c r="BJ2780" s="43"/>
      <c r="BK2780" s="43"/>
      <c r="BL2780" s="43"/>
      <c r="BM2780" s="43"/>
      <c r="BN2780" s="43"/>
      <c r="BO2780" s="43"/>
      <c r="BP2780" s="43"/>
      <c r="BQ2780" s="43"/>
      <c r="BR2780" s="43"/>
      <c r="BS2780" s="43"/>
      <c r="BT2780" s="43"/>
      <c r="BU2780" s="43"/>
      <c r="BV2780" s="43"/>
      <c r="BW2780" s="43"/>
      <c r="BX2780" s="43"/>
      <c r="BY2780" s="43"/>
      <c r="BZ2780" s="43"/>
      <c r="CA2780" s="43"/>
      <c r="CB2780" s="43"/>
      <c r="CC2780" s="43"/>
      <c r="CD2780" s="43"/>
      <c r="CE2780" s="43"/>
      <c r="CF2780" s="43"/>
      <c r="CG2780" s="43"/>
    </row>
    <row r="2781" spans="10:85" x14ac:dyDescent="0.2"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  <c r="AL2781" s="43"/>
      <c r="AM2781" s="43"/>
      <c r="AN2781" s="43"/>
      <c r="AO2781" s="43"/>
      <c r="AP2781" s="43"/>
      <c r="AQ2781" s="43"/>
      <c r="AR2781" s="43"/>
      <c r="AS2781" s="43"/>
      <c r="AT2781" s="43"/>
      <c r="AU2781" s="43"/>
      <c r="AV2781" s="43"/>
      <c r="AW2781" s="43"/>
      <c r="AX2781" s="43"/>
      <c r="AY2781" s="43"/>
      <c r="AZ2781" s="43"/>
      <c r="BA2781" s="43"/>
      <c r="BB2781" s="43"/>
      <c r="BC2781" s="43"/>
      <c r="BD2781" s="43"/>
      <c r="BE2781" s="43"/>
      <c r="BF2781" s="43"/>
      <c r="BG2781" s="43"/>
      <c r="BH2781" s="43"/>
      <c r="BI2781" s="43"/>
      <c r="BJ2781" s="43"/>
      <c r="BK2781" s="43"/>
      <c r="BL2781" s="43"/>
      <c r="BM2781" s="43"/>
      <c r="BN2781" s="43"/>
      <c r="BO2781" s="43"/>
      <c r="BP2781" s="43"/>
      <c r="BQ2781" s="43"/>
      <c r="BR2781" s="43"/>
      <c r="BS2781" s="43"/>
      <c r="BT2781" s="43"/>
      <c r="BU2781" s="43"/>
      <c r="BV2781" s="43"/>
      <c r="BW2781" s="43"/>
      <c r="BX2781" s="43"/>
      <c r="BY2781" s="43"/>
      <c r="BZ2781" s="43"/>
      <c r="CA2781" s="43"/>
      <c r="CB2781" s="43"/>
      <c r="CC2781" s="43"/>
      <c r="CD2781" s="43"/>
      <c r="CE2781" s="43"/>
      <c r="CF2781" s="43"/>
      <c r="CG2781" s="43"/>
    </row>
    <row r="2782" spans="10:85" x14ac:dyDescent="0.2"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  <c r="AL2782" s="43"/>
      <c r="AM2782" s="43"/>
      <c r="AN2782" s="43"/>
      <c r="AO2782" s="43"/>
      <c r="AP2782" s="43"/>
      <c r="AQ2782" s="43"/>
      <c r="AR2782" s="43"/>
      <c r="AS2782" s="43"/>
      <c r="AT2782" s="43"/>
      <c r="AU2782" s="43"/>
      <c r="AV2782" s="43"/>
      <c r="AW2782" s="43"/>
      <c r="AX2782" s="43"/>
      <c r="AY2782" s="43"/>
      <c r="AZ2782" s="43"/>
      <c r="BA2782" s="43"/>
      <c r="BB2782" s="43"/>
      <c r="BC2782" s="43"/>
      <c r="BD2782" s="43"/>
      <c r="BE2782" s="43"/>
      <c r="BF2782" s="43"/>
      <c r="BG2782" s="43"/>
      <c r="BH2782" s="43"/>
      <c r="BI2782" s="43"/>
      <c r="BJ2782" s="43"/>
      <c r="BK2782" s="43"/>
      <c r="BL2782" s="43"/>
      <c r="BM2782" s="43"/>
      <c r="BN2782" s="43"/>
      <c r="BO2782" s="43"/>
      <c r="BP2782" s="43"/>
      <c r="BQ2782" s="43"/>
      <c r="BR2782" s="43"/>
      <c r="BS2782" s="43"/>
      <c r="BT2782" s="43"/>
      <c r="BU2782" s="43"/>
      <c r="BV2782" s="43"/>
      <c r="BW2782" s="43"/>
      <c r="BX2782" s="43"/>
      <c r="BY2782" s="43"/>
      <c r="BZ2782" s="43"/>
      <c r="CA2782" s="43"/>
      <c r="CB2782" s="43"/>
      <c r="CC2782" s="43"/>
      <c r="CD2782" s="43"/>
      <c r="CE2782" s="43"/>
      <c r="CF2782" s="43"/>
      <c r="CG2782" s="43"/>
    </row>
    <row r="2783" spans="10:85" x14ac:dyDescent="0.2"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43"/>
      <c r="AI2783" s="43"/>
      <c r="AJ2783" s="43"/>
      <c r="AK2783" s="43"/>
      <c r="AL2783" s="43"/>
      <c r="AM2783" s="43"/>
      <c r="AN2783" s="43"/>
      <c r="AO2783" s="43"/>
      <c r="AP2783" s="43"/>
      <c r="AQ2783" s="43"/>
      <c r="AR2783" s="43"/>
      <c r="AS2783" s="43"/>
      <c r="AT2783" s="43"/>
      <c r="AU2783" s="43"/>
      <c r="AV2783" s="43"/>
      <c r="AW2783" s="43"/>
      <c r="AX2783" s="43"/>
      <c r="AY2783" s="43"/>
      <c r="AZ2783" s="43"/>
      <c r="BA2783" s="43"/>
      <c r="BB2783" s="43"/>
      <c r="BC2783" s="43"/>
      <c r="BD2783" s="43"/>
      <c r="BE2783" s="43"/>
      <c r="BF2783" s="43"/>
      <c r="BG2783" s="43"/>
      <c r="BH2783" s="43"/>
      <c r="BI2783" s="43"/>
      <c r="BJ2783" s="43"/>
      <c r="BK2783" s="43"/>
      <c r="BL2783" s="43"/>
      <c r="BM2783" s="43"/>
      <c r="BN2783" s="43"/>
      <c r="BO2783" s="43"/>
      <c r="BP2783" s="43"/>
      <c r="BQ2783" s="43"/>
      <c r="BR2783" s="43"/>
      <c r="BS2783" s="43"/>
      <c r="BT2783" s="43"/>
      <c r="BU2783" s="43"/>
      <c r="BV2783" s="43"/>
      <c r="BW2783" s="43"/>
      <c r="BX2783" s="43"/>
      <c r="BY2783" s="43"/>
      <c r="BZ2783" s="43"/>
      <c r="CA2783" s="43"/>
      <c r="CB2783" s="43"/>
      <c r="CC2783" s="43"/>
      <c r="CD2783" s="43"/>
      <c r="CE2783" s="43"/>
      <c r="CF2783" s="43"/>
      <c r="CG2783" s="43"/>
    </row>
    <row r="2784" spans="10:85" x14ac:dyDescent="0.2"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43"/>
      <c r="AI2784" s="43"/>
      <c r="AJ2784" s="43"/>
      <c r="AK2784" s="43"/>
      <c r="AL2784" s="43"/>
      <c r="AM2784" s="43"/>
      <c r="AN2784" s="43"/>
      <c r="AO2784" s="43"/>
      <c r="AP2784" s="43"/>
      <c r="AQ2784" s="43"/>
      <c r="AR2784" s="43"/>
      <c r="AS2784" s="43"/>
      <c r="AT2784" s="43"/>
      <c r="AU2784" s="43"/>
      <c r="AV2784" s="43"/>
      <c r="AW2784" s="43"/>
      <c r="AX2784" s="43"/>
      <c r="AY2784" s="43"/>
      <c r="AZ2784" s="43"/>
      <c r="BA2784" s="43"/>
      <c r="BB2784" s="43"/>
      <c r="BC2784" s="43"/>
      <c r="BD2784" s="43"/>
      <c r="BE2784" s="43"/>
      <c r="BF2784" s="43"/>
      <c r="BG2784" s="43"/>
      <c r="BH2784" s="43"/>
      <c r="BI2784" s="43"/>
      <c r="BJ2784" s="43"/>
      <c r="BK2784" s="43"/>
      <c r="BL2784" s="43"/>
      <c r="BM2784" s="43"/>
      <c r="BN2784" s="43"/>
      <c r="BO2784" s="43"/>
      <c r="BP2784" s="43"/>
      <c r="BQ2784" s="43"/>
      <c r="BR2784" s="43"/>
      <c r="BS2784" s="43"/>
      <c r="BT2784" s="43"/>
      <c r="BU2784" s="43"/>
      <c r="BV2784" s="43"/>
      <c r="BW2784" s="43"/>
      <c r="BX2784" s="43"/>
      <c r="BY2784" s="43"/>
      <c r="BZ2784" s="43"/>
      <c r="CA2784" s="43"/>
      <c r="CB2784" s="43"/>
      <c r="CC2784" s="43"/>
      <c r="CD2784" s="43"/>
      <c r="CE2784" s="43"/>
      <c r="CF2784" s="43"/>
      <c r="CG2784" s="43"/>
    </row>
    <row r="2785" spans="10:85" x14ac:dyDescent="0.2"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43"/>
      <c r="AI2785" s="43"/>
      <c r="AJ2785" s="43"/>
      <c r="AK2785" s="43"/>
      <c r="AL2785" s="43"/>
      <c r="AM2785" s="43"/>
      <c r="AN2785" s="43"/>
      <c r="AO2785" s="43"/>
      <c r="AP2785" s="43"/>
      <c r="AQ2785" s="43"/>
      <c r="AR2785" s="43"/>
      <c r="AS2785" s="43"/>
      <c r="AT2785" s="43"/>
      <c r="AU2785" s="43"/>
      <c r="AV2785" s="43"/>
      <c r="AW2785" s="43"/>
      <c r="AX2785" s="43"/>
      <c r="AY2785" s="43"/>
      <c r="AZ2785" s="43"/>
      <c r="BA2785" s="43"/>
      <c r="BB2785" s="43"/>
      <c r="BC2785" s="43"/>
      <c r="BD2785" s="43"/>
      <c r="BE2785" s="43"/>
      <c r="BF2785" s="43"/>
      <c r="BG2785" s="43"/>
      <c r="BH2785" s="43"/>
      <c r="BI2785" s="43"/>
      <c r="BJ2785" s="43"/>
      <c r="BK2785" s="43"/>
      <c r="BL2785" s="43"/>
      <c r="BM2785" s="43"/>
      <c r="BN2785" s="43"/>
      <c r="BO2785" s="43"/>
      <c r="BP2785" s="43"/>
      <c r="BQ2785" s="43"/>
      <c r="BR2785" s="43"/>
      <c r="BS2785" s="43"/>
      <c r="BT2785" s="43"/>
      <c r="BU2785" s="43"/>
      <c r="BV2785" s="43"/>
      <c r="BW2785" s="43"/>
      <c r="BX2785" s="43"/>
      <c r="BY2785" s="43"/>
      <c r="BZ2785" s="43"/>
      <c r="CA2785" s="43"/>
      <c r="CB2785" s="43"/>
      <c r="CC2785" s="43"/>
      <c r="CD2785" s="43"/>
      <c r="CE2785" s="43"/>
      <c r="CF2785" s="43"/>
      <c r="CG2785" s="43"/>
    </row>
    <row r="2786" spans="10:85" x14ac:dyDescent="0.2"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43"/>
      <c r="AI2786" s="43"/>
      <c r="AJ2786" s="43"/>
      <c r="AK2786" s="43"/>
      <c r="AL2786" s="43"/>
      <c r="AM2786" s="43"/>
      <c r="AN2786" s="43"/>
      <c r="AO2786" s="43"/>
      <c r="AP2786" s="43"/>
      <c r="AQ2786" s="43"/>
      <c r="AR2786" s="43"/>
      <c r="AS2786" s="43"/>
      <c r="AT2786" s="43"/>
      <c r="AU2786" s="43"/>
      <c r="AV2786" s="43"/>
      <c r="AW2786" s="43"/>
      <c r="AX2786" s="43"/>
      <c r="AY2786" s="43"/>
      <c r="AZ2786" s="43"/>
      <c r="BA2786" s="43"/>
      <c r="BB2786" s="43"/>
      <c r="BC2786" s="43"/>
      <c r="BD2786" s="43"/>
      <c r="BE2786" s="43"/>
      <c r="BF2786" s="43"/>
      <c r="BG2786" s="43"/>
      <c r="BH2786" s="43"/>
      <c r="BI2786" s="43"/>
      <c r="BJ2786" s="43"/>
      <c r="BK2786" s="43"/>
      <c r="BL2786" s="43"/>
      <c r="BM2786" s="43"/>
      <c r="BN2786" s="43"/>
      <c r="BO2786" s="43"/>
      <c r="BP2786" s="43"/>
      <c r="BQ2786" s="43"/>
      <c r="BR2786" s="43"/>
      <c r="BS2786" s="43"/>
      <c r="BT2786" s="43"/>
      <c r="BU2786" s="43"/>
      <c r="BV2786" s="43"/>
      <c r="BW2786" s="43"/>
      <c r="BX2786" s="43"/>
      <c r="BY2786" s="43"/>
      <c r="BZ2786" s="43"/>
      <c r="CA2786" s="43"/>
      <c r="CB2786" s="43"/>
      <c r="CC2786" s="43"/>
      <c r="CD2786" s="43"/>
      <c r="CE2786" s="43"/>
      <c r="CF2786" s="43"/>
      <c r="CG2786" s="43"/>
    </row>
    <row r="2787" spans="10:85" x14ac:dyDescent="0.2"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43"/>
      <c r="AI2787" s="43"/>
      <c r="AJ2787" s="43"/>
      <c r="AK2787" s="43"/>
      <c r="AL2787" s="43"/>
      <c r="AM2787" s="43"/>
      <c r="AN2787" s="43"/>
      <c r="AO2787" s="43"/>
      <c r="AP2787" s="43"/>
      <c r="AQ2787" s="43"/>
      <c r="AR2787" s="43"/>
      <c r="AS2787" s="43"/>
      <c r="AT2787" s="43"/>
      <c r="AU2787" s="43"/>
      <c r="AV2787" s="43"/>
      <c r="AW2787" s="43"/>
      <c r="AX2787" s="43"/>
      <c r="AY2787" s="43"/>
      <c r="AZ2787" s="43"/>
      <c r="BA2787" s="43"/>
      <c r="BB2787" s="43"/>
      <c r="BC2787" s="43"/>
      <c r="BD2787" s="43"/>
      <c r="BE2787" s="43"/>
      <c r="BF2787" s="43"/>
      <c r="BG2787" s="43"/>
      <c r="BH2787" s="43"/>
      <c r="BI2787" s="43"/>
      <c r="BJ2787" s="43"/>
      <c r="BK2787" s="43"/>
      <c r="BL2787" s="43"/>
      <c r="BM2787" s="43"/>
      <c r="BN2787" s="43"/>
      <c r="BO2787" s="43"/>
      <c r="BP2787" s="43"/>
      <c r="BQ2787" s="43"/>
      <c r="BR2787" s="43"/>
      <c r="BS2787" s="43"/>
      <c r="BT2787" s="43"/>
      <c r="BU2787" s="43"/>
      <c r="BV2787" s="43"/>
      <c r="BW2787" s="43"/>
      <c r="BX2787" s="43"/>
      <c r="BY2787" s="43"/>
      <c r="BZ2787" s="43"/>
      <c r="CA2787" s="43"/>
      <c r="CB2787" s="43"/>
      <c r="CC2787" s="43"/>
      <c r="CD2787" s="43"/>
      <c r="CE2787" s="43"/>
      <c r="CF2787" s="43"/>
      <c r="CG2787" s="43"/>
    </row>
    <row r="2788" spans="10:85" x14ac:dyDescent="0.2"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43"/>
      <c r="AI2788" s="43"/>
      <c r="AJ2788" s="43"/>
      <c r="AK2788" s="43"/>
      <c r="AL2788" s="43"/>
      <c r="AM2788" s="43"/>
      <c r="AN2788" s="43"/>
      <c r="AO2788" s="43"/>
      <c r="AP2788" s="43"/>
      <c r="AQ2788" s="43"/>
      <c r="AR2788" s="43"/>
      <c r="AS2788" s="43"/>
      <c r="AT2788" s="43"/>
      <c r="AU2788" s="43"/>
      <c r="AV2788" s="43"/>
      <c r="AW2788" s="43"/>
      <c r="AX2788" s="43"/>
      <c r="AY2788" s="43"/>
      <c r="AZ2788" s="43"/>
      <c r="BA2788" s="43"/>
      <c r="BB2788" s="43"/>
      <c r="BC2788" s="43"/>
      <c r="BD2788" s="43"/>
      <c r="BE2788" s="43"/>
      <c r="BF2788" s="43"/>
      <c r="BG2788" s="43"/>
      <c r="BH2788" s="43"/>
      <c r="BI2788" s="43"/>
      <c r="BJ2788" s="43"/>
      <c r="BK2788" s="43"/>
      <c r="BL2788" s="43"/>
      <c r="BM2788" s="43"/>
      <c r="BN2788" s="43"/>
      <c r="BO2788" s="43"/>
      <c r="BP2788" s="43"/>
      <c r="BQ2788" s="43"/>
      <c r="BR2788" s="43"/>
      <c r="BS2788" s="43"/>
      <c r="BT2788" s="43"/>
      <c r="BU2788" s="43"/>
      <c r="BV2788" s="43"/>
      <c r="BW2788" s="43"/>
      <c r="BX2788" s="43"/>
      <c r="BY2788" s="43"/>
      <c r="BZ2788" s="43"/>
      <c r="CA2788" s="43"/>
      <c r="CB2788" s="43"/>
      <c r="CC2788" s="43"/>
      <c r="CD2788" s="43"/>
      <c r="CE2788" s="43"/>
      <c r="CF2788" s="43"/>
      <c r="CG2788" s="43"/>
    </row>
    <row r="2789" spans="10:85" x14ac:dyDescent="0.2"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43"/>
      <c r="AI2789" s="43"/>
      <c r="AJ2789" s="43"/>
      <c r="AK2789" s="43"/>
      <c r="AL2789" s="43"/>
      <c r="AM2789" s="43"/>
      <c r="AN2789" s="43"/>
      <c r="AO2789" s="43"/>
      <c r="AP2789" s="43"/>
      <c r="AQ2789" s="43"/>
      <c r="AR2789" s="43"/>
      <c r="AS2789" s="43"/>
      <c r="AT2789" s="43"/>
      <c r="AU2789" s="43"/>
      <c r="AV2789" s="43"/>
      <c r="AW2789" s="43"/>
      <c r="AX2789" s="43"/>
      <c r="AY2789" s="43"/>
      <c r="AZ2789" s="43"/>
      <c r="BA2789" s="43"/>
      <c r="BB2789" s="43"/>
      <c r="BC2789" s="43"/>
      <c r="BD2789" s="43"/>
      <c r="BE2789" s="43"/>
      <c r="BF2789" s="43"/>
      <c r="BG2789" s="43"/>
      <c r="BH2789" s="43"/>
      <c r="BI2789" s="43"/>
      <c r="BJ2789" s="43"/>
      <c r="BK2789" s="43"/>
      <c r="BL2789" s="43"/>
      <c r="BM2789" s="43"/>
      <c r="BN2789" s="43"/>
      <c r="BO2789" s="43"/>
      <c r="BP2789" s="43"/>
      <c r="BQ2789" s="43"/>
      <c r="BR2789" s="43"/>
      <c r="BS2789" s="43"/>
      <c r="BT2789" s="43"/>
      <c r="BU2789" s="43"/>
      <c r="BV2789" s="43"/>
      <c r="BW2789" s="43"/>
      <c r="BX2789" s="43"/>
      <c r="BY2789" s="43"/>
      <c r="BZ2789" s="43"/>
      <c r="CA2789" s="43"/>
      <c r="CB2789" s="43"/>
      <c r="CC2789" s="43"/>
      <c r="CD2789" s="43"/>
      <c r="CE2789" s="43"/>
      <c r="CF2789" s="43"/>
      <c r="CG2789" s="43"/>
    </row>
    <row r="2790" spans="10:85" x14ac:dyDescent="0.2"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43"/>
      <c r="AI2790" s="43"/>
      <c r="AJ2790" s="43"/>
      <c r="AK2790" s="43"/>
      <c r="AL2790" s="43"/>
      <c r="AM2790" s="43"/>
      <c r="AN2790" s="43"/>
      <c r="AO2790" s="43"/>
      <c r="AP2790" s="43"/>
      <c r="AQ2790" s="43"/>
      <c r="AR2790" s="43"/>
      <c r="AS2790" s="43"/>
      <c r="AT2790" s="43"/>
      <c r="AU2790" s="43"/>
      <c r="AV2790" s="43"/>
      <c r="AW2790" s="43"/>
      <c r="AX2790" s="43"/>
      <c r="AY2790" s="43"/>
      <c r="AZ2790" s="43"/>
      <c r="BA2790" s="43"/>
      <c r="BB2790" s="43"/>
      <c r="BC2790" s="43"/>
      <c r="BD2790" s="43"/>
      <c r="BE2790" s="43"/>
      <c r="BF2790" s="43"/>
      <c r="BG2790" s="43"/>
      <c r="BH2790" s="43"/>
      <c r="BI2790" s="43"/>
      <c r="BJ2790" s="43"/>
      <c r="BK2790" s="43"/>
      <c r="BL2790" s="43"/>
      <c r="BM2790" s="43"/>
      <c r="BN2790" s="43"/>
      <c r="BO2790" s="43"/>
      <c r="BP2790" s="43"/>
      <c r="BQ2790" s="43"/>
      <c r="BR2790" s="43"/>
      <c r="BS2790" s="43"/>
      <c r="BT2790" s="43"/>
      <c r="BU2790" s="43"/>
      <c r="BV2790" s="43"/>
      <c r="BW2790" s="43"/>
      <c r="BX2790" s="43"/>
      <c r="BY2790" s="43"/>
      <c r="BZ2790" s="43"/>
      <c r="CA2790" s="43"/>
      <c r="CB2790" s="43"/>
      <c r="CC2790" s="43"/>
      <c r="CD2790" s="43"/>
      <c r="CE2790" s="43"/>
      <c r="CF2790" s="43"/>
      <c r="CG2790" s="43"/>
    </row>
    <row r="2791" spans="10:85" x14ac:dyDescent="0.2"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43"/>
      <c r="AI2791" s="43"/>
      <c r="AJ2791" s="43"/>
      <c r="AK2791" s="43"/>
      <c r="AL2791" s="43"/>
      <c r="AM2791" s="43"/>
      <c r="AN2791" s="43"/>
      <c r="AO2791" s="43"/>
      <c r="AP2791" s="43"/>
      <c r="AQ2791" s="43"/>
      <c r="AR2791" s="43"/>
      <c r="AS2791" s="43"/>
      <c r="AT2791" s="43"/>
      <c r="AU2791" s="43"/>
      <c r="AV2791" s="43"/>
      <c r="AW2791" s="43"/>
      <c r="AX2791" s="43"/>
      <c r="AY2791" s="43"/>
      <c r="AZ2791" s="43"/>
      <c r="BA2791" s="43"/>
      <c r="BB2791" s="43"/>
      <c r="BC2791" s="43"/>
      <c r="BD2791" s="43"/>
      <c r="BE2791" s="43"/>
      <c r="BF2791" s="43"/>
      <c r="BG2791" s="43"/>
      <c r="BH2791" s="43"/>
      <c r="BI2791" s="43"/>
      <c r="BJ2791" s="43"/>
      <c r="BK2791" s="43"/>
      <c r="BL2791" s="43"/>
      <c r="BM2791" s="43"/>
      <c r="BN2791" s="43"/>
      <c r="BO2791" s="43"/>
      <c r="BP2791" s="43"/>
      <c r="BQ2791" s="43"/>
      <c r="BR2791" s="43"/>
      <c r="BS2791" s="43"/>
      <c r="BT2791" s="43"/>
      <c r="BU2791" s="43"/>
      <c r="BV2791" s="43"/>
      <c r="BW2791" s="43"/>
      <c r="BX2791" s="43"/>
      <c r="BY2791" s="43"/>
      <c r="BZ2791" s="43"/>
      <c r="CA2791" s="43"/>
      <c r="CB2791" s="43"/>
      <c r="CC2791" s="43"/>
      <c r="CD2791" s="43"/>
      <c r="CE2791" s="43"/>
      <c r="CF2791" s="43"/>
      <c r="CG2791" s="43"/>
    </row>
    <row r="2792" spans="10:85" x14ac:dyDescent="0.2"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43"/>
      <c r="AI2792" s="43"/>
      <c r="AJ2792" s="43"/>
      <c r="AK2792" s="43"/>
      <c r="AL2792" s="43"/>
      <c r="AM2792" s="43"/>
      <c r="AN2792" s="43"/>
      <c r="AO2792" s="43"/>
      <c r="AP2792" s="43"/>
      <c r="AQ2792" s="43"/>
      <c r="AR2792" s="43"/>
      <c r="AS2792" s="43"/>
      <c r="AT2792" s="43"/>
      <c r="AU2792" s="43"/>
      <c r="AV2792" s="43"/>
      <c r="AW2792" s="43"/>
      <c r="AX2792" s="43"/>
      <c r="AY2792" s="43"/>
      <c r="AZ2792" s="43"/>
      <c r="BA2792" s="43"/>
      <c r="BB2792" s="43"/>
      <c r="BC2792" s="43"/>
      <c r="BD2792" s="43"/>
      <c r="BE2792" s="43"/>
      <c r="BF2792" s="43"/>
      <c r="BG2792" s="43"/>
      <c r="BH2792" s="43"/>
      <c r="BI2792" s="43"/>
      <c r="BJ2792" s="43"/>
      <c r="BK2792" s="43"/>
      <c r="BL2792" s="43"/>
      <c r="BM2792" s="43"/>
      <c r="BN2792" s="43"/>
      <c r="BO2792" s="43"/>
      <c r="BP2792" s="43"/>
      <c r="BQ2792" s="43"/>
      <c r="BR2792" s="43"/>
      <c r="BS2792" s="43"/>
      <c r="BT2792" s="43"/>
      <c r="BU2792" s="43"/>
      <c r="BV2792" s="43"/>
      <c r="BW2792" s="43"/>
      <c r="BX2792" s="43"/>
      <c r="BY2792" s="43"/>
      <c r="BZ2792" s="43"/>
      <c r="CA2792" s="43"/>
      <c r="CB2792" s="43"/>
      <c r="CC2792" s="43"/>
      <c r="CD2792" s="43"/>
      <c r="CE2792" s="43"/>
      <c r="CF2792" s="43"/>
      <c r="CG2792" s="43"/>
    </row>
    <row r="2793" spans="10:85" x14ac:dyDescent="0.2"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43"/>
      <c r="AI2793" s="43"/>
      <c r="AJ2793" s="43"/>
      <c r="AK2793" s="43"/>
      <c r="AL2793" s="43"/>
      <c r="AM2793" s="43"/>
      <c r="AN2793" s="43"/>
      <c r="AO2793" s="43"/>
      <c r="AP2793" s="43"/>
      <c r="AQ2793" s="43"/>
      <c r="AR2793" s="43"/>
      <c r="AS2793" s="43"/>
      <c r="AT2793" s="43"/>
      <c r="AU2793" s="43"/>
      <c r="AV2793" s="43"/>
      <c r="AW2793" s="43"/>
      <c r="AX2793" s="43"/>
      <c r="AY2793" s="43"/>
      <c r="AZ2793" s="43"/>
      <c r="BA2793" s="43"/>
      <c r="BB2793" s="43"/>
      <c r="BC2793" s="43"/>
      <c r="BD2793" s="43"/>
      <c r="BE2793" s="43"/>
      <c r="BF2793" s="43"/>
      <c r="BG2793" s="43"/>
      <c r="BH2793" s="43"/>
      <c r="BI2793" s="43"/>
      <c r="BJ2793" s="43"/>
      <c r="BK2793" s="43"/>
      <c r="BL2793" s="43"/>
      <c r="BM2793" s="43"/>
      <c r="BN2793" s="43"/>
      <c r="BO2793" s="43"/>
      <c r="BP2793" s="43"/>
      <c r="BQ2793" s="43"/>
      <c r="BR2793" s="43"/>
      <c r="BS2793" s="43"/>
      <c r="BT2793" s="43"/>
      <c r="BU2793" s="43"/>
      <c r="BV2793" s="43"/>
      <c r="BW2793" s="43"/>
      <c r="BX2793" s="43"/>
      <c r="BY2793" s="43"/>
      <c r="BZ2793" s="43"/>
      <c r="CA2793" s="43"/>
      <c r="CB2793" s="43"/>
      <c r="CC2793" s="43"/>
      <c r="CD2793" s="43"/>
      <c r="CE2793" s="43"/>
      <c r="CF2793" s="43"/>
      <c r="CG2793" s="43"/>
    </row>
    <row r="2794" spans="10:85" x14ac:dyDescent="0.2"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43"/>
      <c r="AI2794" s="43"/>
      <c r="AJ2794" s="43"/>
      <c r="AK2794" s="43"/>
      <c r="AL2794" s="43"/>
      <c r="AM2794" s="43"/>
      <c r="AN2794" s="43"/>
      <c r="AO2794" s="43"/>
      <c r="AP2794" s="43"/>
      <c r="AQ2794" s="43"/>
      <c r="AR2794" s="43"/>
      <c r="AS2794" s="43"/>
      <c r="AT2794" s="43"/>
      <c r="AU2794" s="43"/>
      <c r="AV2794" s="43"/>
      <c r="AW2794" s="43"/>
      <c r="AX2794" s="43"/>
      <c r="AY2794" s="43"/>
      <c r="AZ2794" s="43"/>
      <c r="BA2794" s="43"/>
      <c r="BB2794" s="43"/>
      <c r="BC2794" s="43"/>
      <c r="BD2794" s="43"/>
      <c r="BE2794" s="43"/>
      <c r="BF2794" s="43"/>
      <c r="BG2794" s="43"/>
      <c r="BH2794" s="43"/>
      <c r="BI2794" s="43"/>
      <c r="BJ2794" s="43"/>
      <c r="BK2794" s="43"/>
      <c r="BL2794" s="43"/>
      <c r="BM2794" s="43"/>
      <c r="BN2794" s="43"/>
      <c r="BO2794" s="43"/>
      <c r="BP2794" s="43"/>
      <c r="BQ2794" s="43"/>
      <c r="BR2794" s="43"/>
      <c r="BS2794" s="43"/>
      <c r="BT2794" s="43"/>
      <c r="BU2794" s="43"/>
      <c r="BV2794" s="43"/>
      <c r="BW2794" s="43"/>
      <c r="BX2794" s="43"/>
      <c r="BY2794" s="43"/>
      <c r="BZ2794" s="43"/>
      <c r="CA2794" s="43"/>
      <c r="CB2794" s="43"/>
      <c r="CC2794" s="43"/>
      <c r="CD2794" s="43"/>
      <c r="CE2794" s="43"/>
      <c r="CF2794" s="43"/>
      <c r="CG2794" s="43"/>
    </row>
    <row r="2795" spans="10:85" x14ac:dyDescent="0.2"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43"/>
      <c r="AI2795" s="43"/>
      <c r="AJ2795" s="43"/>
      <c r="AK2795" s="43"/>
      <c r="AL2795" s="43"/>
      <c r="AM2795" s="43"/>
      <c r="AN2795" s="43"/>
      <c r="AO2795" s="43"/>
      <c r="AP2795" s="43"/>
      <c r="AQ2795" s="43"/>
      <c r="AR2795" s="43"/>
      <c r="AS2795" s="43"/>
      <c r="AT2795" s="43"/>
      <c r="AU2795" s="43"/>
      <c r="AV2795" s="43"/>
      <c r="AW2795" s="43"/>
      <c r="AX2795" s="43"/>
      <c r="AY2795" s="43"/>
      <c r="AZ2795" s="43"/>
      <c r="BA2795" s="43"/>
      <c r="BB2795" s="43"/>
      <c r="BC2795" s="43"/>
      <c r="BD2795" s="43"/>
      <c r="BE2795" s="43"/>
      <c r="BF2795" s="43"/>
      <c r="BG2795" s="43"/>
      <c r="BH2795" s="43"/>
      <c r="BI2795" s="43"/>
      <c r="BJ2795" s="43"/>
      <c r="BK2795" s="43"/>
      <c r="BL2795" s="43"/>
      <c r="BM2795" s="43"/>
      <c r="BN2795" s="43"/>
      <c r="BO2795" s="43"/>
      <c r="BP2795" s="43"/>
      <c r="BQ2795" s="43"/>
      <c r="BR2795" s="43"/>
      <c r="BS2795" s="43"/>
      <c r="BT2795" s="43"/>
      <c r="BU2795" s="43"/>
      <c r="BV2795" s="43"/>
      <c r="BW2795" s="43"/>
      <c r="BX2795" s="43"/>
      <c r="BY2795" s="43"/>
      <c r="BZ2795" s="43"/>
      <c r="CA2795" s="43"/>
      <c r="CB2795" s="43"/>
      <c r="CC2795" s="43"/>
      <c r="CD2795" s="43"/>
      <c r="CE2795" s="43"/>
      <c r="CF2795" s="43"/>
      <c r="CG2795" s="43"/>
    </row>
    <row r="2796" spans="10:85" x14ac:dyDescent="0.2"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43"/>
      <c r="AI2796" s="43"/>
      <c r="AJ2796" s="43"/>
      <c r="AK2796" s="43"/>
      <c r="AL2796" s="43"/>
      <c r="AM2796" s="43"/>
      <c r="AN2796" s="43"/>
      <c r="AO2796" s="43"/>
      <c r="AP2796" s="43"/>
      <c r="AQ2796" s="43"/>
      <c r="AR2796" s="43"/>
      <c r="AS2796" s="43"/>
      <c r="AT2796" s="43"/>
      <c r="AU2796" s="43"/>
      <c r="AV2796" s="43"/>
      <c r="AW2796" s="43"/>
      <c r="AX2796" s="43"/>
      <c r="AY2796" s="43"/>
      <c r="AZ2796" s="43"/>
      <c r="BA2796" s="43"/>
      <c r="BB2796" s="43"/>
      <c r="BC2796" s="43"/>
      <c r="BD2796" s="43"/>
      <c r="BE2796" s="43"/>
      <c r="BF2796" s="43"/>
      <c r="BG2796" s="43"/>
      <c r="BH2796" s="43"/>
      <c r="BI2796" s="43"/>
      <c r="BJ2796" s="43"/>
      <c r="BK2796" s="43"/>
      <c r="BL2796" s="43"/>
      <c r="BM2796" s="43"/>
      <c r="BN2796" s="43"/>
      <c r="BO2796" s="43"/>
      <c r="BP2796" s="43"/>
      <c r="BQ2796" s="43"/>
      <c r="BR2796" s="43"/>
      <c r="BS2796" s="43"/>
      <c r="BT2796" s="43"/>
      <c r="BU2796" s="43"/>
      <c r="BV2796" s="43"/>
      <c r="BW2796" s="43"/>
      <c r="BX2796" s="43"/>
      <c r="BY2796" s="43"/>
      <c r="BZ2796" s="43"/>
      <c r="CA2796" s="43"/>
      <c r="CB2796" s="43"/>
      <c r="CC2796" s="43"/>
      <c r="CD2796" s="43"/>
      <c r="CE2796" s="43"/>
      <c r="CF2796" s="43"/>
      <c r="CG2796" s="43"/>
    </row>
    <row r="2797" spans="10:85" x14ac:dyDescent="0.2"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43"/>
      <c r="AI2797" s="43"/>
      <c r="AJ2797" s="43"/>
      <c r="AK2797" s="43"/>
      <c r="AL2797" s="43"/>
      <c r="AM2797" s="43"/>
      <c r="AN2797" s="43"/>
      <c r="AO2797" s="43"/>
      <c r="AP2797" s="43"/>
      <c r="AQ2797" s="43"/>
      <c r="AR2797" s="43"/>
      <c r="AS2797" s="43"/>
      <c r="AT2797" s="43"/>
      <c r="AU2797" s="43"/>
      <c r="AV2797" s="43"/>
      <c r="AW2797" s="43"/>
      <c r="AX2797" s="43"/>
      <c r="AY2797" s="43"/>
      <c r="AZ2797" s="43"/>
      <c r="BA2797" s="43"/>
      <c r="BB2797" s="43"/>
      <c r="BC2797" s="43"/>
      <c r="BD2797" s="43"/>
      <c r="BE2797" s="43"/>
      <c r="BF2797" s="43"/>
      <c r="BG2797" s="43"/>
      <c r="BH2797" s="43"/>
      <c r="BI2797" s="43"/>
      <c r="BJ2797" s="43"/>
      <c r="BK2797" s="43"/>
      <c r="BL2797" s="43"/>
      <c r="BM2797" s="43"/>
      <c r="BN2797" s="43"/>
      <c r="BO2797" s="43"/>
      <c r="BP2797" s="43"/>
      <c r="BQ2797" s="43"/>
      <c r="BR2797" s="43"/>
      <c r="BS2797" s="43"/>
      <c r="BT2797" s="43"/>
      <c r="BU2797" s="43"/>
      <c r="BV2797" s="43"/>
      <c r="BW2797" s="43"/>
      <c r="BX2797" s="43"/>
      <c r="BY2797" s="43"/>
      <c r="BZ2797" s="43"/>
      <c r="CA2797" s="43"/>
      <c r="CB2797" s="43"/>
      <c r="CC2797" s="43"/>
      <c r="CD2797" s="43"/>
      <c r="CE2797" s="43"/>
      <c r="CF2797" s="43"/>
      <c r="CG2797" s="43"/>
    </row>
    <row r="2798" spans="10:85" x14ac:dyDescent="0.2"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43"/>
      <c r="AI2798" s="43"/>
      <c r="AJ2798" s="43"/>
      <c r="AK2798" s="43"/>
      <c r="AL2798" s="43"/>
      <c r="AM2798" s="43"/>
      <c r="AN2798" s="43"/>
      <c r="AO2798" s="43"/>
      <c r="AP2798" s="43"/>
      <c r="AQ2798" s="43"/>
      <c r="AR2798" s="43"/>
      <c r="AS2798" s="43"/>
      <c r="AT2798" s="43"/>
      <c r="AU2798" s="43"/>
      <c r="AV2798" s="43"/>
      <c r="AW2798" s="43"/>
      <c r="AX2798" s="43"/>
      <c r="AY2798" s="43"/>
      <c r="AZ2798" s="43"/>
      <c r="BA2798" s="43"/>
      <c r="BB2798" s="43"/>
      <c r="BC2798" s="43"/>
      <c r="BD2798" s="43"/>
      <c r="BE2798" s="43"/>
      <c r="BF2798" s="43"/>
      <c r="BG2798" s="43"/>
      <c r="BH2798" s="43"/>
      <c r="BI2798" s="43"/>
      <c r="BJ2798" s="43"/>
      <c r="BK2798" s="43"/>
      <c r="BL2798" s="43"/>
      <c r="BM2798" s="43"/>
      <c r="BN2798" s="43"/>
      <c r="BO2798" s="43"/>
      <c r="BP2798" s="43"/>
      <c r="BQ2798" s="43"/>
      <c r="BR2798" s="43"/>
      <c r="BS2798" s="43"/>
      <c r="BT2798" s="43"/>
      <c r="BU2798" s="43"/>
      <c r="BV2798" s="43"/>
      <c r="BW2798" s="43"/>
      <c r="BX2798" s="43"/>
      <c r="BY2798" s="43"/>
      <c r="BZ2798" s="43"/>
      <c r="CA2798" s="43"/>
      <c r="CB2798" s="43"/>
      <c r="CC2798" s="43"/>
      <c r="CD2798" s="43"/>
      <c r="CE2798" s="43"/>
      <c r="CF2798" s="43"/>
      <c r="CG2798" s="43"/>
    </row>
    <row r="2799" spans="10:85" x14ac:dyDescent="0.2"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43"/>
      <c r="AI2799" s="43"/>
      <c r="AJ2799" s="43"/>
      <c r="AK2799" s="43"/>
      <c r="AL2799" s="43"/>
      <c r="AM2799" s="43"/>
      <c r="AN2799" s="43"/>
      <c r="AO2799" s="43"/>
      <c r="AP2799" s="43"/>
      <c r="AQ2799" s="43"/>
      <c r="AR2799" s="43"/>
      <c r="AS2799" s="43"/>
      <c r="AT2799" s="43"/>
      <c r="AU2799" s="43"/>
      <c r="AV2799" s="43"/>
      <c r="AW2799" s="43"/>
      <c r="AX2799" s="43"/>
      <c r="AY2799" s="43"/>
      <c r="AZ2799" s="43"/>
      <c r="BA2799" s="43"/>
      <c r="BB2799" s="43"/>
      <c r="BC2799" s="43"/>
      <c r="BD2799" s="43"/>
      <c r="BE2799" s="43"/>
      <c r="BF2799" s="43"/>
      <c r="BG2799" s="43"/>
      <c r="BH2799" s="43"/>
      <c r="BI2799" s="43"/>
      <c r="BJ2799" s="43"/>
      <c r="BK2799" s="43"/>
      <c r="BL2799" s="43"/>
      <c r="BM2799" s="43"/>
      <c r="BN2799" s="43"/>
      <c r="BO2799" s="43"/>
      <c r="BP2799" s="43"/>
      <c r="BQ2799" s="43"/>
      <c r="BR2799" s="43"/>
      <c r="BS2799" s="43"/>
      <c r="BT2799" s="43"/>
      <c r="BU2799" s="43"/>
      <c r="BV2799" s="43"/>
      <c r="BW2799" s="43"/>
      <c r="BX2799" s="43"/>
      <c r="BY2799" s="43"/>
      <c r="BZ2799" s="43"/>
      <c r="CA2799" s="43"/>
      <c r="CB2799" s="43"/>
      <c r="CC2799" s="43"/>
      <c r="CD2799" s="43"/>
      <c r="CE2799" s="43"/>
      <c r="CF2799" s="43"/>
      <c r="CG2799" s="43"/>
    </row>
    <row r="2800" spans="10:85" x14ac:dyDescent="0.2"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43"/>
      <c r="AI2800" s="43"/>
      <c r="AJ2800" s="43"/>
      <c r="AK2800" s="43"/>
      <c r="AL2800" s="43"/>
      <c r="AM2800" s="43"/>
      <c r="AN2800" s="43"/>
      <c r="AO2800" s="43"/>
      <c r="AP2800" s="43"/>
      <c r="AQ2800" s="43"/>
      <c r="AR2800" s="43"/>
      <c r="AS2800" s="43"/>
      <c r="AT2800" s="43"/>
      <c r="AU2800" s="43"/>
      <c r="AV2800" s="43"/>
      <c r="AW2800" s="43"/>
      <c r="AX2800" s="43"/>
      <c r="AY2800" s="43"/>
      <c r="AZ2800" s="43"/>
      <c r="BA2800" s="43"/>
      <c r="BB2800" s="43"/>
      <c r="BC2800" s="43"/>
      <c r="BD2800" s="43"/>
      <c r="BE2800" s="43"/>
      <c r="BF2800" s="43"/>
      <c r="BG2800" s="43"/>
      <c r="BH2800" s="43"/>
      <c r="BI2800" s="43"/>
      <c r="BJ2800" s="43"/>
      <c r="BK2800" s="43"/>
      <c r="BL2800" s="43"/>
      <c r="BM2800" s="43"/>
      <c r="BN2800" s="43"/>
      <c r="BO2800" s="43"/>
      <c r="BP2800" s="43"/>
      <c r="BQ2800" s="43"/>
      <c r="BR2800" s="43"/>
      <c r="BS2800" s="43"/>
      <c r="BT2800" s="43"/>
      <c r="BU2800" s="43"/>
      <c r="BV2800" s="43"/>
      <c r="BW2800" s="43"/>
      <c r="BX2800" s="43"/>
      <c r="BY2800" s="43"/>
      <c r="BZ2800" s="43"/>
      <c r="CA2800" s="43"/>
      <c r="CB2800" s="43"/>
      <c r="CC2800" s="43"/>
      <c r="CD2800" s="43"/>
      <c r="CE2800" s="43"/>
      <c r="CF2800" s="43"/>
      <c r="CG2800" s="43"/>
    </row>
    <row r="2801" spans="10:85" x14ac:dyDescent="0.2"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43"/>
      <c r="AI2801" s="43"/>
      <c r="AJ2801" s="43"/>
      <c r="AK2801" s="43"/>
      <c r="AL2801" s="43"/>
      <c r="AM2801" s="43"/>
      <c r="AN2801" s="43"/>
      <c r="AO2801" s="43"/>
      <c r="AP2801" s="43"/>
      <c r="AQ2801" s="43"/>
      <c r="AR2801" s="43"/>
      <c r="AS2801" s="43"/>
      <c r="AT2801" s="43"/>
      <c r="AU2801" s="43"/>
      <c r="AV2801" s="43"/>
      <c r="AW2801" s="43"/>
      <c r="AX2801" s="43"/>
      <c r="AY2801" s="43"/>
      <c r="AZ2801" s="43"/>
      <c r="BA2801" s="43"/>
      <c r="BB2801" s="43"/>
      <c r="BC2801" s="43"/>
      <c r="BD2801" s="43"/>
      <c r="BE2801" s="43"/>
      <c r="BF2801" s="43"/>
      <c r="BG2801" s="43"/>
      <c r="BH2801" s="43"/>
      <c r="BI2801" s="43"/>
      <c r="BJ2801" s="43"/>
      <c r="BK2801" s="43"/>
      <c r="BL2801" s="43"/>
      <c r="BM2801" s="43"/>
      <c r="BN2801" s="43"/>
      <c r="BO2801" s="43"/>
      <c r="BP2801" s="43"/>
      <c r="BQ2801" s="43"/>
      <c r="BR2801" s="43"/>
      <c r="BS2801" s="43"/>
      <c r="BT2801" s="43"/>
      <c r="BU2801" s="43"/>
      <c r="BV2801" s="43"/>
      <c r="BW2801" s="43"/>
      <c r="BX2801" s="43"/>
      <c r="BY2801" s="43"/>
      <c r="BZ2801" s="43"/>
      <c r="CA2801" s="43"/>
      <c r="CB2801" s="43"/>
      <c r="CC2801" s="43"/>
      <c r="CD2801" s="43"/>
      <c r="CE2801" s="43"/>
      <c r="CF2801" s="43"/>
      <c r="CG2801" s="43"/>
    </row>
    <row r="2802" spans="10:85" x14ac:dyDescent="0.2"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43"/>
      <c r="AI2802" s="43"/>
      <c r="AJ2802" s="43"/>
      <c r="AK2802" s="43"/>
      <c r="AL2802" s="43"/>
      <c r="AM2802" s="43"/>
      <c r="AN2802" s="43"/>
      <c r="AO2802" s="43"/>
      <c r="AP2802" s="43"/>
      <c r="AQ2802" s="43"/>
      <c r="AR2802" s="43"/>
      <c r="AS2802" s="43"/>
      <c r="AT2802" s="43"/>
      <c r="AU2802" s="43"/>
      <c r="AV2802" s="43"/>
      <c r="AW2802" s="43"/>
      <c r="AX2802" s="43"/>
      <c r="AY2802" s="43"/>
      <c r="AZ2802" s="43"/>
      <c r="BA2802" s="43"/>
      <c r="BB2802" s="43"/>
      <c r="BC2802" s="43"/>
      <c r="BD2802" s="43"/>
      <c r="BE2802" s="43"/>
      <c r="BF2802" s="43"/>
      <c r="BG2802" s="43"/>
      <c r="BH2802" s="43"/>
      <c r="BI2802" s="43"/>
      <c r="BJ2802" s="43"/>
      <c r="BK2802" s="43"/>
      <c r="BL2802" s="43"/>
      <c r="BM2802" s="43"/>
      <c r="BN2802" s="43"/>
      <c r="BO2802" s="43"/>
      <c r="BP2802" s="43"/>
      <c r="BQ2802" s="43"/>
      <c r="BR2802" s="43"/>
      <c r="BS2802" s="43"/>
      <c r="BT2802" s="43"/>
      <c r="BU2802" s="43"/>
      <c r="BV2802" s="43"/>
      <c r="BW2802" s="43"/>
      <c r="BX2802" s="43"/>
      <c r="BY2802" s="43"/>
      <c r="BZ2802" s="43"/>
      <c r="CA2802" s="43"/>
      <c r="CB2802" s="43"/>
      <c r="CC2802" s="43"/>
      <c r="CD2802" s="43"/>
      <c r="CE2802" s="43"/>
      <c r="CF2802" s="43"/>
      <c r="CG2802" s="43"/>
    </row>
    <row r="2803" spans="10:85" x14ac:dyDescent="0.2"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43"/>
      <c r="AI2803" s="43"/>
      <c r="AJ2803" s="43"/>
      <c r="AK2803" s="43"/>
      <c r="AL2803" s="43"/>
      <c r="AM2803" s="43"/>
      <c r="AN2803" s="43"/>
      <c r="AO2803" s="43"/>
      <c r="AP2803" s="43"/>
      <c r="AQ2803" s="43"/>
      <c r="AR2803" s="43"/>
      <c r="AS2803" s="43"/>
      <c r="AT2803" s="43"/>
      <c r="AU2803" s="43"/>
      <c r="AV2803" s="43"/>
      <c r="AW2803" s="43"/>
      <c r="AX2803" s="43"/>
      <c r="AY2803" s="43"/>
      <c r="AZ2803" s="43"/>
      <c r="BA2803" s="43"/>
      <c r="BB2803" s="43"/>
      <c r="BC2803" s="43"/>
      <c r="BD2803" s="43"/>
      <c r="BE2803" s="43"/>
      <c r="BF2803" s="43"/>
      <c r="BG2803" s="43"/>
      <c r="BH2803" s="43"/>
      <c r="BI2803" s="43"/>
      <c r="BJ2803" s="43"/>
      <c r="BK2803" s="43"/>
      <c r="BL2803" s="43"/>
      <c r="BM2803" s="43"/>
      <c r="BN2803" s="43"/>
      <c r="BO2803" s="43"/>
      <c r="BP2803" s="43"/>
      <c r="BQ2803" s="43"/>
      <c r="BR2803" s="43"/>
      <c r="BS2803" s="43"/>
      <c r="BT2803" s="43"/>
      <c r="BU2803" s="43"/>
      <c r="BV2803" s="43"/>
      <c r="BW2803" s="43"/>
      <c r="BX2803" s="43"/>
      <c r="BY2803" s="43"/>
      <c r="BZ2803" s="43"/>
      <c r="CA2803" s="43"/>
      <c r="CB2803" s="43"/>
      <c r="CC2803" s="43"/>
      <c r="CD2803" s="43"/>
      <c r="CE2803" s="43"/>
      <c r="CF2803" s="43"/>
      <c r="CG2803" s="43"/>
    </row>
    <row r="2804" spans="10:85" x14ac:dyDescent="0.2"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43"/>
      <c r="AI2804" s="43"/>
      <c r="AJ2804" s="43"/>
      <c r="AK2804" s="43"/>
      <c r="AL2804" s="43"/>
      <c r="AM2804" s="43"/>
      <c r="AN2804" s="43"/>
      <c r="AO2804" s="43"/>
      <c r="AP2804" s="43"/>
      <c r="AQ2804" s="43"/>
      <c r="AR2804" s="43"/>
      <c r="AS2804" s="43"/>
      <c r="AT2804" s="43"/>
      <c r="AU2804" s="43"/>
      <c r="AV2804" s="43"/>
      <c r="AW2804" s="43"/>
      <c r="AX2804" s="43"/>
      <c r="AY2804" s="43"/>
      <c r="AZ2804" s="43"/>
      <c r="BA2804" s="43"/>
      <c r="BB2804" s="43"/>
      <c r="BC2804" s="43"/>
      <c r="BD2804" s="43"/>
      <c r="BE2804" s="43"/>
      <c r="BF2804" s="43"/>
      <c r="BG2804" s="43"/>
      <c r="BH2804" s="43"/>
      <c r="BI2804" s="43"/>
      <c r="BJ2804" s="43"/>
      <c r="BK2804" s="43"/>
      <c r="BL2804" s="43"/>
      <c r="BM2804" s="43"/>
      <c r="BN2804" s="43"/>
      <c r="BO2804" s="43"/>
      <c r="BP2804" s="43"/>
      <c r="BQ2804" s="43"/>
      <c r="BR2804" s="43"/>
      <c r="BS2804" s="43"/>
      <c r="BT2804" s="43"/>
      <c r="BU2804" s="43"/>
      <c r="BV2804" s="43"/>
      <c r="BW2804" s="43"/>
      <c r="BX2804" s="43"/>
      <c r="BY2804" s="43"/>
      <c r="BZ2804" s="43"/>
      <c r="CA2804" s="43"/>
      <c r="CB2804" s="43"/>
      <c r="CC2804" s="43"/>
      <c r="CD2804" s="43"/>
      <c r="CE2804" s="43"/>
      <c r="CF2804" s="43"/>
      <c r="CG2804" s="43"/>
    </row>
    <row r="2805" spans="10:85" x14ac:dyDescent="0.2"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43"/>
      <c r="AI2805" s="43"/>
      <c r="AJ2805" s="43"/>
      <c r="AK2805" s="43"/>
      <c r="AL2805" s="43"/>
      <c r="AM2805" s="43"/>
      <c r="AN2805" s="43"/>
      <c r="AO2805" s="43"/>
      <c r="AP2805" s="43"/>
      <c r="AQ2805" s="43"/>
      <c r="AR2805" s="43"/>
      <c r="AS2805" s="43"/>
      <c r="AT2805" s="43"/>
      <c r="AU2805" s="43"/>
      <c r="AV2805" s="43"/>
      <c r="AW2805" s="43"/>
      <c r="AX2805" s="43"/>
      <c r="AY2805" s="43"/>
      <c r="AZ2805" s="43"/>
      <c r="BA2805" s="43"/>
      <c r="BB2805" s="43"/>
      <c r="BC2805" s="43"/>
      <c r="BD2805" s="43"/>
      <c r="BE2805" s="43"/>
      <c r="BF2805" s="43"/>
      <c r="BG2805" s="43"/>
      <c r="BH2805" s="43"/>
      <c r="BI2805" s="43"/>
      <c r="BJ2805" s="43"/>
      <c r="BK2805" s="43"/>
      <c r="BL2805" s="43"/>
      <c r="BM2805" s="43"/>
      <c r="BN2805" s="43"/>
      <c r="BO2805" s="43"/>
      <c r="BP2805" s="43"/>
      <c r="BQ2805" s="43"/>
      <c r="BR2805" s="43"/>
      <c r="BS2805" s="43"/>
      <c r="BT2805" s="43"/>
      <c r="BU2805" s="43"/>
      <c r="BV2805" s="43"/>
      <c r="BW2805" s="43"/>
      <c r="BX2805" s="43"/>
      <c r="BY2805" s="43"/>
      <c r="BZ2805" s="43"/>
      <c r="CA2805" s="43"/>
      <c r="CB2805" s="43"/>
      <c r="CC2805" s="43"/>
      <c r="CD2805" s="43"/>
      <c r="CE2805" s="43"/>
      <c r="CF2805" s="43"/>
      <c r="CG2805" s="43"/>
    </row>
    <row r="2806" spans="10:85" x14ac:dyDescent="0.2"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43"/>
      <c r="AI2806" s="43"/>
      <c r="AJ2806" s="43"/>
      <c r="AK2806" s="43"/>
      <c r="AL2806" s="43"/>
      <c r="AM2806" s="43"/>
      <c r="AN2806" s="43"/>
      <c r="AO2806" s="43"/>
      <c r="AP2806" s="43"/>
      <c r="AQ2806" s="43"/>
      <c r="AR2806" s="43"/>
      <c r="AS2806" s="43"/>
      <c r="AT2806" s="43"/>
      <c r="AU2806" s="43"/>
      <c r="AV2806" s="43"/>
      <c r="AW2806" s="43"/>
      <c r="AX2806" s="43"/>
      <c r="AY2806" s="43"/>
      <c r="AZ2806" s="43"/>
      <c r="BA2806" s="43"/>
      <c r="BB2806" s="43"/>
      <c r="BC2806" s="43"/>
      <c r="BD2806" s="43"/>
      <c r="BE2806" s="43"/>
      <c r="BF2806" s="43"/>
      <c r="BG2806" s="43"/>
      <c r="BH2806" s="43"/>
      <c r="BI2806" s="43"/>
      <c r="BJ2806" s="43"/>
      <c r="BK2806" s="43"/>
      <c r="BL2806" s="43"/>
      <c r="BM2806" s="43"/>
      <c r="BN2806" s="43"/>
      <c r="BO2806" s="43"/>
      <c r="BP2806" s="43"/>
      <c r="BQ2806" s="43"/>
      <c r="BR2806" s="43"/>
      <c r="BS2806" s="43"/>
      <c r="BT2806" s="43"/>
      <c r="BU2806" s="43"/>
      <c r="BV2806" s="43"/>
      <c r="BW2806" s="43"/>
      <c r="BX2806" s="43"/>
      <c r="BY2806" s="43"/>
      <c r="BZ2806" s="43"/>
      <c r="CA2806" s="43"/>
      <c r="CB2806" s="43"/>
      <c r="CC2806" s="43"/>
      <c r="CD2806" s="43"/>
      <c r="CE2806" s="43"/>
      <c r="CF2806" s="43"/>
      <c r="CG2806" s="43"/>
    </row>
    <row r="2807" spans="10:85" x14ac:dyDescent="0.2"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43"/>
      <c r="AI2807" s="43"/>
      <c r="AJ2807" s="43"/>
      <c r="AK2807" s="43"/>
      <c r="AL2807" s="43"/>
      <c r="AM2807" s="43"/>
      <c r="AN2807" s="43"/>
      <c r="AO2807" s="43"/>
      <c r="AP2807" s="43"/>
      <c r="AQ2807" s="43"/>
      <c r="AR2807" s="43"/>
      <c r="AS2807" s="43"/>
      <c r="AT2807" s="43"/>
      <c r="AU2807" s="43"/>
      <c r="AV2807" s="43"/>
      <c r="AW2807" s="43"/>
      <c r="AX2807" s="43"/>
      <c r="AY2807" s="43"/>
      <c r="AZ2807" s="43"/>
      <c r="BA2807" s="43"/>
      <c r="BB2807" s="43"/>
      <c r="BC2807" s="43"/>
      <c r="BD2807" s="43"/>
      <c r="BE2807" s="43"/>
      <c r="BF2807" s="43"/>
      <c r="BG2807" s="43"/>
      <c r="BH2807" s="43"/>
      <c r="BI2807" s="43"/>
      <c r="BJ2807" s="43"/>
      <c r="BK2807" s="43"/>
      <c r="BL2807" s="43"/>
      <c r="BM2807" s="43"/>
      <c r="BN2807" s="43"/>
      <c r="BO2807" s="43"/>
      <c r="BP2807" s="43"/>
      <c r="BQ2807" s="43"/>
      <c r="BR2807" s="43"/>
      <c r="BS2807" s="43"/>
      <c r="BT2807" s="43"/>
      <c r="BU2807" s="43"/>
      <c r="BV2807" s="43"/>
      <c r="BW2807" s="43"/>
      <c r="BX2807" s="43"/>
      <c r="BY2807" s="43"/>
      <c r="BZ2807" s="43"/>
      <c r="CA2807" s="43"/>
      <c r="CB2807" s="43"/>
      <c r="CC2807" s="43"/>
      <c r="CD2807" s="43"/>
      <c r="CE2807" s="43"/>
      <c r="CF2807" s="43"/>
      <c r="CG2807" s="43"/>
    </row>
    <row r="2808" spans="10:85" x14ac:dyDescent="0.2"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43"/>
      <c r="AI2808" s="43"/>
      <c r="AJ2808" s="43"/>
      <c r="AK2808" s="43"/>
      <c r="AL2808" s="43"/>
      <c r="AM2808" s="43"/>
      <c r="AN2808" s="43"/>
      <c r="AO2808" s="43"/>
      <c r="AP2808" s="43"/>
      <c r="AQ2808" s="43"/>
      <c r="AR2808" s="43"/>
      <c r="AS2808" s="43"/>
      <c r="AT2808" s="43"/>
      <c r="AU2808" s="43"/>
      <c r="AV2808" s="43"/>
      <c r="AW2808" s="43"/>
      <c r="AX2808" s="43"/>
      <c r="AY2808" s="43"/>
      <c r="AZ2808" s="43"/>
      <c r="BA2808" s="43"/>
      <c r="BB2808" s="43"/>
      <c r="BC2808" s="43"/>
      <c r="BD2808" s="43"/>
      <c r="BE2808" s="43"/>
      <c r="BF2808" s="43"/>
      <c r="BG2808" s="43"/>
      <c r="BH2808" s="43"/>
      <c r="BI2808" s="43"/>
      <c r="BJ2808" s="43"/>
      <c r="BK2808" s="43"/>
      <c r="BL2808" s="43"/>
      <c r="BM2808" s="43"/>
      <c r="BN2808" s="43"/>
      <c r="BO2808" s="43"/>
      <c r="BP2808" s="43"/>
      <c r="BQ2808" s="43"/>
      <c r="BR2808" s="43"/>
      <c r="BS2808" s="43"/>
      <c r="BT2808" s="43"/>
      <c r="BU2808" s="43"/>
      <c r="BV2808" s="43"/>
      <c r="BW2808" s="43"/>
      <c r="BX2808" s="43"/>
      <c r="BY2808" s="43"/>
      <c r="BZ2808" s="43"/>
      <c r="CA2808" s="43"/>
      <c r="CB2808" s="43"/>
      <c r="CC2808" s="43"/>
      <c r="CD2808" s="43"/>
      <c r="CE2808" s="43"/>
      <c r="CF2808" s="43"/>
      <c r="CG2808" s="43"/>
    </row>
    <row r="2809" spans="10:85" x14ac:dyDescent="0.2"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43"/>
      <c r="AI2809" s="43"/>
      <c r="AJ2809" s="43"/>
      <c r="AK2809" s="43"/>
      <c r="AL2809" s="43"/>
      <c r="AM2809" s="43"/>
      <c r="AN2809" s="43"/>
      <c r="AO2809" s="43"/>
      <c r="AP2809" s="43"/>
      <c r="AQ2809" s="43"/>
      <c r="AR2809" s="43"/>
      <c r="AS2809" s="43"/>
      <c r="AT2809" s="43"/>
      <c r="AU2809" s="43"/>
      <c r="AV2809" s="43"/>
      <c r="AW2809" s="43"/>
      <c r="AX2809" s="43"/>
      <c r="AY2809" s="43"/>
      <c r="AZ2809" s="43"/>
      <c r="BA2809" s="43"/>
      <c r="BB2809" s="43"/>
      <c r="BC2809" s="43"/>
      <c r="BD2809" s="43"/>
      <c r="BE2809" s="43"/>
      <c r="BF2809" s="43"/>
      <c r="BG2809" s="43"/>
      <c r="BH2809" s="43"/>
      <c r="BI2809" s="43"/>
      <c r="BJ2809" s="43"/>
      <c r="BK2809" s="43"/>
      <c r="BL2809" s="43"/>
      <c r="BM2809" s="43"/>
      <c r="BN2809" s="43"/>
      <c r="BO2809" s="43"/>
      <c r="BP2809" s="43"/>
      <c r="BQ2809" s="43"/>
      <c r="BR2809" s="43"/>
      <c r="BS2809" s="43"/>
      <c r="BT2809" s="43"/>
      <c r="BU2809" s="43"/>
      <c r="BV2809" s="43"/>
      <c r="BW2809" s="43"/>
      <c r="BX2809" s="43"/>
      <c r="BY2809" s="43"/>
      <c r="BZ2809" s="43"/>
      <c r="CA2809" s="43"/>
      <c r="CB2809" s="43"/>
      <c r="CC2809" s="43"/>
      <c r="CD2809" s="43"/>
      <c r="CE2809" s="43"/>
      <c r="CF2809" s="43"/>
      <c r="CG2809" s="43"/>
    </row>
    <row r="2810" spans="10:85" x14ac:dyDescent="0.2"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43"/>
      <c r="AI2810" s="43"/>
      <c r="AJ2810" s="43"/>
      <c r="AK2810" s="43"/>
      <c r="AL2810" s="43"/>
      <c r="AM2810" s="43"/>
      <c r="AN2810" s="43"/>
      <c r="AO2810" s="43"/>
      <c r="AP2810" s="43"/>
      <c r="AQ2810" s="43"/>
      <c r="AR2810" s="43"/>
      <c r="AS2810" s="43"/>
      <c r="AT2810" s="43"/>
      <c r="AU2810" s="43"/>
      <c r="AV2810" s="43"/>
      <c r="AW2810" s="43"/>
      <c r="AX2810" s="43"/>
      <c r="AY2810" s="43"/>
      <c r="AZ2810" s="43"/>
      <c r="BA2810" s="43"/>
      <c r="BB2810" s="43"/>
      <c r="BC2810" s="43"/>
      <c r="BD2810" s="43"/>
      <c r="BE2810" s="43"/>
      <c r="BF2810" s="43"/>
      <c r="BG2810" s="43"/>
      <c r="BH2810" s="43"/>
      <c r="BI2810" s="43"/>
      <c r="BJ2810" s="43"/>
      <c r="BK2810" s="43"/>
      <c r="BL2810" s="43"/>
      <c r="BM2810" s="43"/>
      <c r="BN2810" s="43"/>
      <c r="BO2810" s="43"/>
      <c r="BP2810" s="43"/>
      <c r="BQ2810" s="43"/>
      <c r="BR2810" s="43"/>
      <c r="BS2810" s="43"/>
      <c r="BT2810" s="43"/>
      <c r="BU2810" s="43"/>
      <c r="BV2810" s="43"/>
      <c r="BW2810" s="43"/>
      <c r="BX2810" s="43"/>
      <c r="BY2810" s="43"/>
      <c r="BZ2810" s="43"/>
      <c r="CA2810" s="43"/>
      <c r="CB2810" s="43"/>
      <c r="CC2810" s="43"/>
      <c r="CD2810" s="43"/>
      <c r="CE2810" s="43"/>
      <c r="CF2810" s="43"/>
      <c r="CG2810" s="43"/>
    </row>
    <row r="2811" spans="10:85" x14ac:dyDescent="0.2"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43"/>
      <c r="AI2811" s="43"/>
      <c r="AJ2811" s="43"/>
      <c r="AK2811" s="43"/>
      <c r="AL2811" s="43"/>
      <c r="AM2811" s="43"/>
      <c r="AN2811" s="43"/>
      <c r="AO2811" s="43"/>
      <c r="AP2811" s="43"/>
      <c r="AQ2811" s="43"/>
      <c r="AR2811" s="43"/>
      <c r="AS2811" s="43"/>
      <c r="AT2811" s="43"/>
      <c r="AU2811" s="43"/>
      <c r="AV2811" s="43"/>
      <c r="AW2811" s="43"/>
      <c r="AX2811" s="43"/>
      <c r="AY2811" s="43"/>
      <c r="AZ2811" s="43"/>
      <c r="BA2811" s="43"/>
      <c r="BB2811" s="43"/>
      <c r="BC2811" s="43"/>
      <c r="BD2811" s="43"/>
      <c r="BE2811" s="43"/>
      <c r="BF2811" s="43"/>
      <c r="BG2811" s="43"/>
      <c r="BH2811" s="43"/>
      <c r="BI2811" s="43"/>
      <c r="BJ2811" s="43"/>
      <c r="BK2811" s="43"/>
      <c r="BL2811" s="43"/>
      <c r="BM2811" s="43"/>
      <c r="BN2811" s="43"/>
      <c r="BO2811" s="43"/>
      <c r="BP2811" s="43"/>
      <c r="BQ2811" s="43"/>
      <c r="BR2811" s="43"/>
      <c r="BS2811" s="43"/>
      <c r="BT2811" s="43"/>
      <c r="BU2811" s="43"/>
      <c r="BV2811" s="43"/>
      <c r="BW2811" s="43"/>
      <c r="BX2811" s="43"/>
      <c r="BY2811" s="43"/>
      <c r="BZ2811" s="43"/>
      <c r="CA2811" s="43"/>
      <c r="CB2811" s="43"/>
      <c r="CC2811" s="43"/>
      <c r="CD2811" s="43"/>
      <c r="CE2811" s="43"/>
      <c r="CF2811" s="43"/>
      <c r="CG2811" s="43"/>
    </row>
    <row r="2812" spans="10:85" x14ac:dyDescent="0.2"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43"/>
      <c r="AI2812" s="43"/>
      <c r="AJ2812" s="43"/>
      <c r="AK2812" s="43"/>
      <c r="AL2812" s="43"/>
      <c r="AM2812" s="43"/>
      <c r="AN2812" s="43"/>
      <c r="AO2812" s="43"/>
      <c r="AP2812" s="43"/>
      <c r="AQ2812" s="43"/>
      <c r="AR2812" s="43"/>
      <c r="AS2812" s="43"/>
      <c r="AT2812" s="43"/>
      <c r="AU2812" s="43"/>
      <c r="AV2812" s="43"/>
      <c r="AW2812" s="43"/>
      <c r="AX2812" s="43"/>
      <c r="AY2812" s="43"/>
      <c r="AZ2812" s="43"/>
      <c r="BA2812" s="43"/>
      <c r="BB2812" s="43"/>
      <c r="BC2812" s="43"/>
      <c r="BD2812" s="43"/>
      <c r="BE2812" s="43"/>
      <c r="BF2812" s="43"/>
      <c r="BG2812" s="43"/>
      <c r="BH2812" s="43"/>
      <c r="BI2812" s="43"/>
      <c r="BJ2812" s="43"/>
      <c r="BK2812" s="43"/>
      <c r="BL2812" s="43"/>
      <c r="BM2812" s="43"/>
      <c r="BN2812" s="43"/>
      <c r="BO2812" s="43"/>
      <c r="BP2812" s="43"/>
      <c r="BQ2812" s="43"/>
      <c r="BR2812" s="43"/>
      <c r="BS2812" s="43"/>
      <c r="BT2812" s="43"/>
      <c r="BU2812" s="43"/>
      <c r="BV2812" s="43"/>
      <c r="BW2812" s="43"/>
      <c r="BX2812" s="43"/>
      <c r="BY2812" s="43"/>
      <c r="BZ2812" s="43"/>
      <c r="CA2812" s="43"/>
      <c r="CB2812" s="43"/>
      <c r="CC2812" s="43"/>
      <c r="CD2812" s="43"/>
      <c r="CE2812" s="43"/>
      <c r="CF2812" s="43"/>
      <c r="CG2812" s="43"/>
    </row>
    <row r="2813" spans="10:85" x14ac:dyDescent="0.2"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43"/>
      <c r="AI2813" s="43"/>
      <c r="AJ2813" s="43"/>
      <c r="AK2813" s="43"/>
      <c r="AL2813" s="43"/>
      <c r="AM2813" s="43"/>
      <c r="AN2813" s="43"/>
      <c r="AO2813" s="43"/>
      <c r="AP2813" s="43"/>
      <c r="AQ2813" s="43"/>
      <c r="AR2813" s="43"/>
      <c r="AS2813" s="43"/>
      <c r="AT2813" s="43"/>
      <c r="AU2813" s="43"/>
      <c r="AV2813" s="43"/>
      <c r="AW2813" s="43"/>
      <c r="AX2813" s="43"/>
      <c r="AY2813" s="43"/>
      <c r="AZ2813" s="43"/>
      <c r="BA2813" s="43"/>
      <c r="BB2813" s="43"/>
      <c r="BC2813" s="43"/>
      <c r="BD2813" s="43"/>
      <c r="BE2813" s="43"/>
      <c r="BF2813" s="43"/>
      <c r="BG2813" s="43"/>
      <c r="BH2813" s="43"/>
      <c r="BI2813" s="43"/>
      <c r="BJ2813" s="43"/>
      <c r="BK2813" s="43"/>
      <c r="BL2813" s="43"/>
      <c r="BM2813" s="43"/>
      <c r="BN2813" s="43"/>
      <c r="BO2813" s="43"/>
      <c r="BP2813" s="43"/>
      <c r="BQ2813" s="43"/>
      <c r="BR2813" s="43"/>
      <c r="BS2813" s="43"/>
      <c r="BT2813" s="43"/>
      <c r="BU2813" s="43"/>
      <c r="BV2813" s="43"/>
      <c r="BW2813" s="43"/>
      <c r="BX2813" s="43"/>
      <c r="BY2813" s="43"/>
      <c r="BZ2813" s="43"/>
      <c r="CA2813" s="43"/>
      <c r="CB2813" s="43"/>
      <c r="CC2813" s="43"/>
      <c r="CD2813" s="43"/>
      <c r="CE2813" s="43"/>
      <c r="CF2813" s="43"/>
      <c r="CG2813" s="43"/>
    </row>
    <row r="2814" spans="10:85" x14ac:dyDescent="0.2"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43"/>
      <c r="AI2814" s="43"/>
      <c r="AJ2814" s="43"/>
      <c r="AK2814" s="43"/>
      <c r="AL2814" s="43"/>
      <c r="AM2814" s="43"/>
      <c r="AN2814" s="43"/>
      <c r="AO2814" s="43"/>
      <c r="AP2814" s="43"/>
      <c r="AQ2814" s="43"/>
      <c r="AR2814" s="43"/>
      <c r="AS2814" s="43"/>
      <c r="AT2814" s="43"/>
      <c r="AU2814" s="43"/>
      <c r="AV2814" s="43"/>
      <c r="AW2814" s="43"/>
      <c r="AX2814" s="43"/>
      <c r="AY2814" s="43"/>
      <c r="AZ2814" s="43"/>
      <c r="BA2814" s="43"/>
      <c r="BB2814" s="43"/>
      <c r="BC2814" s="43"/>
      <c r="BD2814" s="43"/>
      <c r="BE2814" s="43"/>
      <c r="BF2814" s="43"/>
      <c r="BG2814" s="43"/>
      <c r="BH2814" s="43"/>
      <c r="BI2814" s="43"/>
      <c r="BJ2814" s="43"/>
      <c r="BK2814" s="43"/>
      <c r="BL2814" s="43"/>
      <c r="BM2814" s="43"/>
      <c r="BN2814" s="43"/>
      <c r="BO2814" s="43"/>
      <c r="BP2814" s="43"/>
      <c r="BQ2814" s="43"/>
      <c r="BR2814" s="43"/>
      <c r="BS2814" s="43"/>
      <c r="BT2814" s="43"/>
      <c r="BU2814" s="43"/>
      <c r="BV2814" s="43"/>
      <c r="BW2814" s="43"/>
      <c r="BX2814" s="43"/>
      <c r="BY2814" s="43"/>
      <c r="BZ2814" s="43"/>
      <c r="CA2814" s="43"/>
      <c r="CB2814" s="43"/>
      <c r="CC2814" s="43"/>
      <c r="CD2814" s="43"/>
      <c r="CE2814" s="43"/>
      <c r="CF2814" s="43"/>
      <c r="CG2814" s="43"/>
    </row>
    <row r="2815" spans="10:85" x14ac:dyDescent="0.2"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43"/>
      <c r="AI2815" s="43"/>
      <c r="AJ2815" s="43"/>
      <c r="AK2815" s="43"/>
      <c r="AL2815" s="43"/>
      <c r="AM2815" s="43"/>
      <c r="AN2815" s="43"/>
      <c r="AO2815" s="43"/>
      <c r="AP2815" s="43"/>
      <c r="AQ2815" s="43"/>
      <c r="AR2815" s="43"/>
      <c r="AS2815" s="43"/>
      <c r="AT2815" s="43"/>
      <c r="AU2815" s="43"/>
      <c r="AV2815" s="43"/>
      <c r="AW2815" s="43"/>
      <c r="AX2815" s="43"/>
      <c r="AY2815" s="43"/>
      <c r="AZ2815" s="43"/>
      <c r="BA2815" s="43"/>
      <c r="BB2815" s="43"/>
      <c r="BC2815" s="43"/>
      <c r="BD2815" s="43"/>
      <c r="BE2815" s="43"/>
      <c r="BF2815" s="43"/>
      <c r="BG2815" s="43"/>
      <c r="BH2815" s="43"/>
      <c r="BI2815" s="43"/>
      <c r="BJ2815" s="43"/>
      <c r="BK2815" s="43"/>
      <c r="BL2815" s="43"/>
      <c r="BM2815" s="43"/>
      <c r="BN2815" s="43"/>
      <c r="BO2815" s="43"/>
      <c r="BP2815" s="43"/>
      <c r="BQ2815" s="43"/>
      <c r="BR2815" s="43"/>
      <c r="BS2815" s="43"/>
      <c r="BT2815" s="43"/>
      <c r="BU2815" s="43"/>
      <c r="BV2815" s="43"/>
      <c r="BW2815" s="43"/>
      <c r="BX2815" s="43"/>
      <c r="BY2815" s="43"/>
      <c r="BZ2815" s="43"/>
      <c r="CA2815" s="43"/>
      <c r="CB2815" s="43"/>
      <c r="CC2815" s="43"/>
      <c r="CD2815" s="43"/>
      <c r="CE2815" s="43"/>
      <c r="CF2815" s="43"/>
      <c r="CG2815" s="43"/>
    </row>
    <row r="2816" spans="10:85" x14ac:dyDescent="0.2"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43"/>
      <c r="AI2816" s="43"/>
      <c r="AJ2816" s="43"/>
      <c r="AK2816" s="43"/>
      <c r="AL2816" s="43"/>
      <c r="AM2816" s="43"/>
      <c r="AN2816" s="43"/>
      <c r="AO2816" s="43"/>
      <c r="AP2816" s="43"/>
      <c r="AQ2816" s="43"/>
      <c r="AR2816" s="43"/>
      <c r="AS2816" s="43"/>
      <c r="AT2816" s="43"/>
      <c r="AU2816" s="43"/>
      <c r="AV2816" s="43"/>
      <c r="AW2816" s="43"/>
      <c r="AX2816" s="43"/>
      <c r="AY2816" s="43"/>
      <c r="AZ2816" s="43"/>
      <c r="BA2816" s="43"/>
      <c r="BB2816" s="43"/>
      <c r="BC2816" s="43"/>
      <c r="BD2816" s="43"/>
      <c r="BE2816" s="43"/>
      <c r="BF2816" s="43"/>
      <c r="BG2816" s="43"/>
      <c r="BH2816" s="43"/>
      <c r="BI2816" s="43"/>
      <c r="BJ2816" s="43"/>
      <c r="BK2816" s="43"/>
      <c r="BL2816" s="43"/>
      <c r="BM2816" s="43"/>
      <c r="BN2816" s="43"/>
      <c r="BO2816" s="43"/>
      <c r="BP2816" s="43"/>
      <c r="BQ2816" s="43"/>
      <c r="BR2816" s="43"/>
      <c r="BS2816" s="43"/>
      <c r="BT2816" s="43"/>
      <c r="BU2816" s="43"/>
      <c r="BV2816" s="43"/>
      <c r="BW2816" s="43"/>
      <c r="BX2816" s="43"/>
      <c r="BY2816" s="43"/>
      <c r="BZ2816" s="43"/>
      <c r="CA2816" s="43"/>
      <c r="CB2816" s="43"/>
      <c r="CC2816" s="43"/>
      <c r="CD2816" s="43"/>
      <c r="CE2816" s="43"/>
      <c r="CF2816" s="43"/>
      <c r="CG2816" s="43"/>
    </row>
    <row r="2817" spans="10:85" x14ac:dyDescent="0.2"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43"/>
      <c r="AI2817" s="43"/>
      <c r="AJ2817" s="43"/>
      <c r="AK2817" s="43"/>
      <c r="AL2817" s="43"/>
      <c r="AM2817" s="43"/>
      <c r="AN2817" s="43"/>
      <c r="AO2817" s="43"/>
      <c r="AP2817" s="43"/>
      <c r="AQ2817" s="43"/>
      <c r="AR2817" s="43"/>
      <c r="AS2817" s="43"/>
      <c r="AT2817" s="43"/>
      <c r="AU2817" s="43"/>
      <c r="AV2817" s="43"/>
      <c r="AW2817" s="43"/>
      <c r="AX2817" s="43"/>
      <c r="AY2817" s="43"/>
      <c r="AZ2817" s="43"/>
      <c r="BA2817" s="43"/>
      <c r="BB2817" s="43"/>
      <c r="BC2817" s="43"/>
      <c r="BD2817" s="43"/>
      <c r="BE2817" s="43"/>
      <c r="BF2817" s="43"/>
      <c r="BG2817" s="43"/>
      <c r="BH2817" s="43"/>
      <c r="BI2817" s="43"/>
      <c r="BJ2817" s="43"/>
      <c r="BK2817" s="43"/>
      <c r="BL2817" s="43"/>
      <c r="BM2817" s="43"/>
      <c r="BN2817" s="43"/>
      <c r="BO2817" s="43"/>
      <c r="BP2817" s="43"/>
      <c r="BQ2817" s="43"/>
      <c r="BR2817" s="43"/>
      <c r="BS2817" s="43"/>
      <c r="BT2817" s="43"/>
      <c r="BU2817" s="43"/>
      <c r="BV2817" s="43"/>
      <c r="BW2817" s="43"/>
      <c r="BX2817" s="43"/>
      <c r="BY2817" s="43"/>
      <c r="BZ2817" s="43"/>
      <c r="CA2817" s="43"/>
      <c r="CB2817" s="43"/>
      <c r="CC2817" s="43"/>
      <c r="CD2817" s="43"/>
      <c r="CE2817" s="43"/>
      <c r="CF2817" s="43"/>
      <c r="CG2817" s="43"/>
    </row>
    <row r="2818" spans="10:85" x14ac:dyDescent="0.2"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43"/>
      <c r="AI2818" s="43"/>
      <c r="AJ2818" s="43"/>
      <c r="AK2818" s="43"/>
      <c r="AL2818" s="43"/>
      <c r="AM2818" s="43"/>
      <c r="AN2818" s="43"/>
      <c r="AO2818" s="43"/>
      <c r="AP2818" s="43"/>
      <c r="AQ2818" s="43"/>
      <c r="AR2818" s="43"/>
      <c r="AS2818" s="43"/>
      <c r="AT2818" s="43"/>
      <c r="AU2818" s="43"/>
      <c r="AV2818" s="43"/>
      <c r="AW2818" s="43"/>
      <c r="AX2818" s="43"/>
      <c r="AY2818" s="43"/>
      <c r="AZ2818" s="43"/>
      <c r="BA2818" s="43"/>
      <c r="BB2818" s="43"/>
      <c r="BC2818" s="43"/>
      <c r="BD2818" s="43"/>
      <c r="BE2818" s="43"/>
      <c r="BF2818" s="43"/>
      <c r="BG2818" s="43"/>
      <c r="BH2818" s="43"/>
      <c r="BI2818" s="43"/>
      <c r="BJ2818" s="43"/>
      <c r="BK2818" s="43"/>
      <c r="BL2818" s="43"/>
      <c r="BM2818" s="43"/>
      <c r="BN2818" s="43"/>
      <c r="BO2818" s="43"/>
      <c r="BP2818" s="43"/>
      <c r="BQ2818" s="43"/>
      <c r="BR2818" s="43"/>
      <c r="BS2818" s="43"/>
      <c r="BT2818" s="43"/>
      <c r="BU2818" s="43"/>
      <c r="BV2818" s="43"/>
      <c r="BW2818" s="43"/>
      <c r="BX2818" s="43"/>
      <c r="BY2818" s="43"/>
      <c r="BZ2818" s="43"/>
      <c r="CA2818" s="43"/>
      <c r="CB2818" s="43"/>
      <c r="CC2818" s="43"/>
      <c r="CD2818" s="43"/>
      <c r="CE2818" s="43"/>
      <c r="CF2818" s="43"/>
      <c r="CG2818" s="43"/>
    </row>
    <row r="2819" spans="10:85" x14ac:dyDescent="0.2"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43"/>
      <c r="AI2819" s="43"/>
      <c r="AJ2819" s="43"/>
      <c r="AK2819" s="43"/>
      <c r="AL2819" s="43"/>
      <c r="AM2819" s="43"/>
      <c r="AN2819" s="43"/>
      <c r="AO2819" s="43"/>
      <c r="AP2819" s="43"/>
      <c r="AQ2819" s="43"/>
      <c r="AR2819" s="43"/>
      <c r="AS2819" s="43"/>
      <c r="AT2819" s="43"/>
      <c r="AU2819" s="43"/>
      <c r="AV2819" s="43"/>
      <c r="AW2819" s="43"/>
      <c r="AX2819" s="43"/>
      <c r="AY2819" s="43"/>
      <c r="AZ2819" s="43"/>
      <c r="BA2819" s="43"/>
      <c r="BB2819" s="43"/>
      <c r="BC2819" s="43"/>
      <c r="BD2819" s="43"/>
      <c r="BE2819" s="43"/>
      <c r="BF2819" s="43"/>
      <c r="BG2819" s="43"/>
      <c r="BH2819" s="43"/>
      <c r="BI2819" s="43"/>
      <c r="BJ2819" s="43"/>
      <c r="BK2819" s="43"/>
      <c r="BL2819" s="43"/>
      <c r="BM2819" s="43"/>
      <c r="BN2819" s="43"/>
      <c r="BO2819" s="43"/>
      <c r="BP2819" s="43"/>
      <c r="BQ2819" s="43"/>
      <c r="BR2819" s="43"/>
      <c r="BS2819" s="43"/>
      <c r="BT2819" s="43"/>
      <c r="BU2819" s="43"/>
      <c r="BV2819" s="43"/>
      <c r="BW2819" s="43"/>
      <c r="BX2819" s="43"/>
      <c r="BY2819" s="43"/>
      <c r="BZ2819" s="43"/>
      <c r="CA2819" s="43"/>
      <c r="CB2819" s="43"/>
      <c r="CC2819" s="43"/>
      <c r="CD2819" s="43"/>
      <c r="CE2819" s="43"/>
      <c r="CF2819" s="43"/>
      <c r="CG2819" s="43"/>
    </row>
    <row r="2820" spans="10:85" x14ac:dyDescent="0.2"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43"/>
      <c r="AI2820" s="43"/>
      <c r="AJ2820" s="43"/>
      <c r="AK2820" s="43"/>
      <c r="AL2820" s="43"/>
      <c r="AM2820" s="43"/>
      <c r="AN2820" s="43"/>
      <c r="AO2820" s="43"/>
      <c r="AP2820" s="43"/>
      <c r="AQ2820" s="43"/>
      <c r="AR2820" s="43"/>
      <c r="AS2820" s="43"/>
      <c r="AT2820" s="43"/>
      <c r="AU2820" s="43"/>
      <c r="AV2820" s="43"/>
      <c r="AW2820" s="43"/>
      <c r="AX2820" s="43"/>
      <c r="AY2820" s="43"/>
      <c r="AZ2820" s="43"/>
      <c r="BA2820" s="43"/>
      <c r="BB2820" s="43"/>
      <c r="BC2820" s="43"/>
      <c r="BD2820" s="43"/>
      <c r="BE2820" s="43"/>
      <c r="BF2820" s="43"/>
      <c r="BG2820" s="43"/>
      <c r="BH2820" s="43"/>
      <c r="BI2820" s="43"/>
      <c r="BJ2820" s="43"/>
      <c r="BK2820" s="43"/>
      <c r="BL2820" s="43"/>
      <c r="BM2820" s="43"/>
      <c r="BN2820" s="43"/>
      <c r="BO2820" s="43"/>
      <c r="BP2820" s="43"/>
      <c r="BQ2820" s="43"/>
      <c r="BR2820" s="43"/>
      <c r="BS2820" s="43"/>
      <c r="BT2820" s="43"/>
      <c r="BU2820" s="43"/>
      <c r="BV2820" s="43"/>
      <c r="BW2820" s="43"/>
      <c r="BX2820" s="43"/>
      <c r="BY2820" s="43"/>
      <c r="BZ2820" s="43"/>
      <c r="CA2820" s="43"/>
      <c r="CB2820" s="43"/>
      <c r="CC2820" s="43"/>
      <c r="CD2820" s="43"/>
      <c r="CE2820" s="43"/>
      <c r="CF2820" s="43"/>
      <c r="CG2820" s="43"/>
    </row>
    <row r="2821" spans="10:85" x14ac:dyDescent="0.2"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43"/>
      <c r="AI2821" s="43"/>
      <c r="AJ2821" s="43"/>
      <c r="AK2821" s="43"/>
      <c r="AL2821" s="43"/>
      <c r="AM2821" s="43"/>
      <c r="AN2821" s="43"/>
      <c r="AO2821" s="43"/>
      <c r="AP2821" s="43"/>
      <c r="AQ2821" s="43"/>
      <c r="AR2821" s="43"/>
      <c r="AS2821" s="43"/>
      <c r="AT2821" s="43"/>
      <c r="AU2821" s="43"/>
      <c r="AV2821" s="43"/>
      <c r="AW2821" s="43"/>
      <c r="AX2821" s="43"/>
      <c r="AY2821" s="43"/>
      <c r="AZ2821" s="43"/>
      <c r="BA2821" s="43"/>
      <c r="BB2821" s="43"/>
      <c r="BC2821" s="43"/>
      <c r="BD2821" s="43"/>
      <c r="BE2821" s="43"/>
      <c r="BF2821" s="43"/>
      <c r="BG2821" s="43"/>
      <c r="BH2821" s="43"/>
      <c r="BI2821" s="43"/>
      <c r="BJ2821" s="43"/>
      <c r="BK2821" s="43"/>
      <c r="BL2821" s="43"/>
      <c r="BM2821" s="43"/>
      <c r="BN2821" s="43"/>
      <c r="BO2821" s="43"/>
      <c r="BP2821" s="43"/>
      <c r="BQ2821" s="43"/>
      <c r="BR2821" s="43"/>
      <c r="BS2821" s="43"/>
      <c r="BT2821" s="43"/>
      <c r="BU2821" s="43"/>
      <c r="BV2821" s="43"/>
      <c r="BW2821" s="43"/>
      <c r="BX2821" s="43"/>
      <c r="BY2821" s="43"/>
      <c r="BZ2821" s="43"/>
      <c r="CA2821" s="43"/>
      <c r="CB2821" s="43"/>
      <c r="CC2821" s="43"/>
      <c r="CD2821" s="43"/>
      <c r="CE2821" s="43"/>
      <c r="CF2821" s="43"/>
      <c r="CG2821" s="43"/>
    </row>
    <row r="2822" spans="10:85" x14ac:dyDescent="0.2"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43"/>
      <c r="AI2822" s="43"/>
      <c r="AJ2822" s="43"/>
      <c r="AK2822" s="43"/>
      <c r="AL2822" s="43"/>
      <c r="AM2822" s="43"/>
      <c r="AN2822" s="43"/>
      <c r="AO2822" s="43"/>
      <c r="AP2822" s="43"/>
      <c r="AQ2822" s="43"/>
      <c r="AR2822" s="43"/>
      <c r="AS2822" s="43"/>
      <c r="AT2822" s="43"/>
      <c r="AU2822" s="43"/>
      <c r="AV2822" s="43"/>
      <c r="AW2822" s="43"/>
      <c r="AX2822" s="43"/>
      <c r="AY2822" s="43"/>
      <c r="AZ2822" s="43"/>
      <c r="BA2822" s="43"/>
      <c r="BB2822" s="43"/>
      <c r="BC2822" s="43"/>
      <c r="BD2822" s="43"/>
      <c r="BE2822" s="43"/>
      <c r="BF2822" s="43"/>
      <c r="BG2822" s="43"/>
      <c r="BH2822" s="43"/>
      <c r="BI2822" s="43"/>
      <c r="BJ2822" s="43"/>
      <c r="BK2822" s="43"/>
      <c r="BL2822" s="43"/>
      <c r="BM2822" s="43"/>
      <c r="BN2822" s="43"/>
      <c r="BO2822" s="43"/>
      <c r="BP2822" s="43"/>
      <c r="BQ2822" s="43"/>
      <c r="BR2822" s="43"/>
      <c r="BS2822" s="43"/>
      <c r="BT2822" s="43"/>
      <c r="BU2822" s="43"/>
      <c r="BV2822" s="43"/>
      <c r="BW2822" s="43"/>
      <c r="BX2822" s="43"/>
      <c r="BY2822" s="43"/>
      <c r="BZ2822" s="43"/>
      <c r="CA2822" s="43"/>
      <c r="CB2822" s="43"/>
      <c r="CC2822" s="43"/>
      <c r="CD2822" s="43"/>
      <c r="CE2822" s="43"/>
      <c r="CF2822" s="43"/>
      <c r="CG2822" s="43"/>
    </row>
    <row r="2823" spans="10:85" x14ac:dyDescent="0.2"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43"/>
      <c r="AI2823" s="43"/>
      <c r="AJ2823" s="43"/>
      <c r="AK2823" s="43"/>
      <c r="AL2823" s="43"/>
      <c r="AM2823" s="43"/>
      <c r="AN2823" s="43"/>
      <c r="AO2823" s="43"/>
      <c r="AP2823" s="43"/>
      <c r="AQ2823" s="43"/>
      <c r="AR2823" s="43"/>
      <c r="AS2823" s="43"/>
      <c r="AT2823" s="43"/>
      <c r="AU2823" s="43"/>
      <c r="AV2823" s="43"/>
      <c r="AW2823" s="43"/>
      <c r="AX2823" s="43"/>
      <c r="AY2823" s="43"/>
      <c r="AZ2823" s="43"/>
      <c r="BA2823" s="43"/>
      <c r="BB2823" s="43"/>
      <c r="BC2823" s="43"/>
      <c r="BD2823" s="43"/>
      <c r="BE2823" s="43"/>
      <c r="BF2823" s="43"/>
      <c r="BG2823" s="43"/>
      <c r="BH2823" s="43"/>
      <c r="BI2823" s="43"/>
      <c r="BJ2823" s="43"/>
      <c r="BK2823" s="43"/>
      <c r="BL2823" s="43"/>
      <c r="BM2823" s="43"/>
      <c r="BN2823" s="43"/>
      <c r="BO2823" s="43"/>
      <c r="BP2823" s="43"/>
      <c r="BQ2823" s="43"/>
      <c r="BR2823" s="43"/>
      <c r="BS2823" s="43"/>
      <c r="BT2823" s="43"/>
      <c r="BU2823" s="43"/>
      <c r="BV2823" s="43"/>
      <c r="BW2823" s="43"/>
      <c r="BX2823" s="43"/>
      <c r="BY2823" s="43"/>
      <c r="BZ2823" s="43"/>
      <c r="CA2823" s="43"/>
      <c r="CB2823" s="43"/>
      <c r="CC2823" s="43"/>
      <c r="CD2823" s="43"/>
      <c r="CE2823" s="43"/>
      <c r="CF2823" s="43"/>
      <c r="CG2823" s="43"/>
    </row>
    <row r="2824" spans="10:85" x14ac:dyDescent="0.2"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43"/>
      <c r="AI2824" s="43"/>
      <c r="AJ2824" s="43"/>
      <c r="AK2824" s="43"/>
      <c r="AL2824" s="43"/>
      <c r="AM2824" s="43"/>
      <c r="AN2824" s="43"/>
      <c r="AO2824" s="43"/>
      <c r="AP2824" s="43"/>
      <c r="AQ2824" s="43"/>
      <c r="AR2824" s="43"/>
      <c r="AS2824" s="43"/>
      <c r="AT2824" s="43"/>
      <c r="AU2824" s="43"/>
      <c r="AV2824" s="43"/>
      <c r="AW2824" s="43"/>
      <c r="AX2824" s="43"/>
      <c r="AY2824" s="43"/>
      <c r="AZ2824" s="43"/>
      <c r="BA2824" s="43"/>
      <c r="BB2824" s="43"/>
      <c r="BC2824" s="43"/>
      <c r="BD2824" s="43"/>
      <c r="BE2824" s="43"/>
      <c r="BF2824" s="43"/>
      <c r="BG2824" s="43"/>
      <c r="BH2824" s="43"/>
      <c r="BI2824" s="43"/>
      <c r="BJ2824" s="43"/>
      <c r="BK2824" s="43"/>
      <c r="BL2824" s="43"/>
      <c r="BM2824" s="43"/>
      <c r="BN2824" s="43"/>
      <c r="BO2824" s="43"/>
      <c r="BP2824" s="43"/>
      <c r="BQ2824" s="43"/>
      <c r="BR2824" s="43"/>
      <c r="BS2824" s="43"/>
      <c r="BT2824" s="43"/>
      <c r="BU2824" s="43"/>
      <c r="BV2824" s="43"/>
      <c r="BW2824" s="43"/>
      <c r="BX2824" s="43"/>
      <c r="BY2824" s="43"/>
      <c r="BZ2824" s="43"/>
      <c r="CA2824" s="43"/>
      <c r="CB2824" s="43"/>
      <c r="CC2824" s="43"/>
      <c r="CD2824" s="43"/>
      <c r="CE2824" s="43"/>
      <c r="CF2824" s="43"/>
      <c r="CG2824" s="43"/>
    </row>
    <row r="2825" spans="10:85" x14ac:dyDescent="0.2"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43"/>
      <c r="AI2825" s="43"/>
      <c r="AJ2825" s="43"/>
      <c r="AK2825" s="43"/>
      <c r="AL2825" s="43"/>
      <c r="AM2825" s="43"/>
      <c r="AN2825" s="43"/>
      <c r="AO2825" s="43"/>
      <c r="AP2825" s="43"/>
      <c r="AQ2825" s="43"/>
      <c r="AR2825" s="43"/>
      <c r="AS2825" s="43"/>
      <c r="AT2825" s="43"/>
      <c r="AU2825" s="43"/>
      <c r="AV2825" s="43"/>
      <c r="AW2825" s="43"/>
      <c r="AX2825" s="43"/>
      <c r="AY2825" s="43"/>
      <c r="AZ2825" s="43"/>
      <c r="BA2825" s="43"/>
      <c r="BB2825" s="43"/>
      <c r="BC2825" s="43"/>
      <c r="BD2825" s="43"/>
      <c r="BE2825" s="43"/>
      <c r="BF2825" s="43"/>
      <c r="BG2825" s="43"/>
      <c r="BH2825" s="43"/>
      <c r="BI2825" s="43"/>
      <c r="BJ2825" s="43"/>
      <c r="BK2825" s="43"/>
      <c r="BL2825" s="43"/>
      <c r="BM2825" s="43"/>
      <c r="BN2825" s="43"/>
      <c r="BO2825" s="43"/>
      <c r="BP2825" s="43"/>
      <c r="BQ2825" s="43"/>
      <c r="BR2825" s="43"/>
      <c r="BS2825" s="43"/>
      <c r="BT2825" s="43"/>
      <c r="BU2825" s="43"/>
      <c r="BV2825" s="43"/>
      <c r="BW2825" s="43"/>
      <c r="BX2825" s="43"/>
      <c r="BY2825" s="43"/>
      <c r="BZ2825" s="43"/>
      <c r="CA2825" s="43"/>
      <c r="CB2825" s="43"/>
      <c r="CC2825" s="43"/>
      <c r="CD2825" s="43"/>
      <c r="CE2825" s="43"/>
      <c r="CF2825" s="43"/>
      <c r="CG2825" s="43"/>
    </row>
    <row r="2826" spans="10:85" x14ac:dyDescent="0.2"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43"/>
      <c r="AI2826" s="43"/>
      <c r="AJ2826" s="43"/>
      <c r="AK2826" s="43"/>
      <c r="AL2826" s="43"/>
      <c r="AM2826" s="43"/>
      <c r="AN2826" s="43"/>
      <c r="AO2826" s="43"/>
      <c r="AP2826" s="43"/>
      <c r="AQ2826" s="43"/>
      <c r="AR2826" s="43"/>
      <c r="AS2826" s="43"/>
      <c r="AT2826" s="43"/>
      <c r="AU2826" s="43"/>
      <c r="AV2826" s="43"/>
      <c r="AW2826" s="43"/>
      <c r="AX2826" s="43"/>
      <c r="AY2826" s="43"/>
      <c r="AZ2826" s="43"/>
      <c r="BA2826" s="43"/>
      <c r="BB2826" s="43"/>
      <c r="BC2826" s="43"/>
      <c r="BD2826" s="43"/>
      <c r="BE2826" s="43"/>
      <c r="BF2826" s="43"/>
      <c r="BG2826" s="43"/>
      <c r="BH2826" s="43"/>
      <c r="BI2826" s="43"/>
      <c r="BJ2826" s="43"/>
      <c r="BK2826" s="43"/>
      <c r="BL2826" s="43"/>
      <c r="BM2826" s="43"/>
      <c r="BN2826" s="43"/>
      <c r="BO2826" s="43"/>
      <c r="BP2826" s="43"/>
      <c r="BQ2826" s="43"/>
      <c r="BR2826" s="43"/>
      <c r="BS2826" s="43"/>
      <c r="BT2826" s="43"/>
      <c r="BU2826" s="43"/>
      <c r="BV2826" s="43"/>
      <c r="BW2826" s="43"/>
      <c r="BX2826" s="43"/>
      <c r="BY2826" s="43"/>
      <c r="BZ2826" s="43"/>
      <c r="CA2826" s="43"/>
      <c r="CB2826" s="43"/>
      <c r="CC2826" s="43"/>
      <c r="CD2826" s="43"/>
      <c r="CE2826" s="43"/>
      <c r="CF2826" s="43"/>
      <c r="CG2826" s="43"/>
    </row>
    <row r="2827" spans="10:85" x14ac:dyDescent="0.2"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43"/>
      <c r="AI2827" s="43"/>
      <c r="AJ2827" s="43"/>
      <c r="AK2827" s="43"/>
      <c r="AL2827" s="43"/>
      <c r="AM2827" s="43"/>
      <c r="AN2827" s="43"/>
      <c r="AO2827" s="43"/>
      <c r="AP2827" s="43"/>
      <c r="AQ2827" s="43"/>
      <c r="AR2827" s="43"/>
      <c r="AS2827" s="43"/>
      <c r="AT2827" s="43"/>
      <c r="AU2827" s="43"/>
      <c r="AV2827" s="43"/>
      <c r="AW2827" s="43"/>
      <c r="AX2827" s="43"/>
      <c r="AY2827" s="43"/>
      <c r="AZ2827" s="43"/>
      <c r="BA2827" s="43"/>
      <c r="BB2827" s="43"/>
      <c r="BC2827" s="43"/>
      <c r="BD2827" s="43"/>
      <c r="BE2827" s="43"/>
      <c r="BF2827" s="43"/>
      <c r="BG2827" s="43"/>
      <c r="BH2827" s="43"/>
      <c r="BI2827" s="43"/>
      <c r="BJ2827" s="43"/>
      <c r="BK2827" s="43"/>
      <c r="BL2827" s="43"/>
      <c r="BM2827" s="43"/>
      <c r="BN2827" s="43"/>
      <c r="BO2827" s="43"/>
      <c r="BP2827" s="43"/>
      <c r="BQ2827" s="43"/>
      <c r="BR2827" s="43"/>
      <c r="BS2827" s="43"/>
      <c r="BT2827" s="43"/>
      <c r="BU2827" s="43"/>
      <c r="BV2827" s="43"/>
      <c r="BW2827" s="43"/>
      <c r="BX2827" s="43"/>
      <c r="BY2827" s="43"/>
      <c r="BZ2827" s="43"/>
      <c r="CA2827" s="43"/>
      <c r="CB2827" s="43"/>
      <c r="CC2827" s="43"/>
      <c r="CD2827" s="43"/>
      <c r="CE2827" s="43"/>
      <c r="CF2827" s="43"/>
      <c r="CG2827" s="43"/>
    </row>
    <row r="2828" spans="10:85" x14ac:dyDescent="0.2"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43"/>
      <c r="AI2828" s="43"/>
      <c r="AJ2828" s="43"/>
      <c r="AK2828" s="43"/>
      <c r="AL2828" s="43"/>
      <c r="AM2828" s="43"/>
      <c r="AN2828" s="43"/>
      <c r="AO2828" s="43"/>
      <c r="AP2828" s="43"/>
      <c r="AQ2828" s="43"/>
      <c r="AR2828" s="43"/>
      <c r="AS2828" s="43"/>
      <c r="AT2828" s="43"/>
      <c r="AU2828" s="43"/>
      <c r="AV2828" s="43"/>
      <c r="AW2828" s="43"/>
      <c r="AX2828" s="43"/>
      <c r="AY2828" s="43"/>
      <c r="AZ2828" s="43"/>
      <c r="BA2828" s="43"/>
      <c r="BB2828" s="43"/>
      <c r="BC2828" s="43"/>
      <c r="BD2828" s="43"/>
      <c r="BE2828" s="43"/>
      <c r="BF2828" s="43"/>
      <c r="BG2828" s="43"/>
      <c r="BH2828" s="43"/>
      <c r="BI2828" s="43"/>
      <c r="BJ2828" s="43"/>
      <c r="BK2828" s="43"/>
      <c r="BL2828" s="43"/>
      <c r="BM2828" s="43"/>
      <c r="BN2828" s="43"/>
      <c r="BO2828" s="43"/>
      <c r="BP2828" s="43"/>
      <c r="BQ2828" s="43"/>
      <c r="BR2828" s="43"/>
      <c r="BS2828" s="43"/>
      <c r="BT2828" s="43"/>
      <c r="BU2828" s="43"/>
      <c r="BV2828" s="43"/>
      <c r="BW2828" s="43"/>
      <c r="BX2828" s="43"/>
      <c r="BY2828" s="43"/>
      <c r="BZ2828" s="43"/>
      <c r="CA2828" s="43"/>
      <c r="CB2828" s="43"/>
      <c r="CC2828" s="43"/>
      <c r="CD2828" s="43"/>
      <c r="CE2828" s="43"/>
      <c r="CF2828" s="43"/>
      <c r="CG2828" s="43"/>
    </row>
    <row r="2829" spans="10:85" x14ac:dyDescent="0.2"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43"/>
      <c r="AI2829" s="43"/>
      <c r="AJ2829" s="43"/>
      <c r="AK2829" s="43"/>
      <c r="AL2829" s="43"/>
      <c r="AM2829" s="43"/>
      <c r="AN2829" s="43"/>
      <c r="AO2829" s="43"/>
      <c r="AP2829" s="43"/>
      <c r="AQ2829" s="43"/>
      <c r="AR2829" s="43"/>
      <c r="AS2829" s="43"/>
      <c r="AT2829" s="43"/>
      <c r="AU2829" s="43"/>
      <c r="AV2829" s="43"/>
      <c r="AW2829" s="43"/>
      <c r="AX2829" s="43"/>
      <c r="AY2829" s="43"/>
      <c r="AZ2829" s="43"/>
      <c r="BA2829" s="43"/>
      <c r="BB2829" s="43"/>
      <c r="BC2829" s="43"/>
      <c r="BD2829" s="43"/>
      <c r="BE2829" s="43"/>
      <c r="BF2829" s="43"/>
      <c r="BG2829" s="43"/>
      <c r="BH2829" s="43"/>
      <c r="BI2829" s="43"/>
      <c r="BJ2829" s="43"/>
      <c r="BK2829" s="43"/>
      <c r="BL2829" s="43"/>
      <c r="BM2829" s="43"/>
      <c r="BN2829" s="43"/>
      <c r="BO2829" s="43"/>
      <c r="BP2829" s="43"/>
      <c r="BQ2829" s="43"/>
      <c r="BR2829" s="43"/>
      <c r="BS2829" s="43"/>
      <c r="BT2829" s="43"/>
      <c r="BU2829" s="43"/>
      <c r="BV2829" s="43"/>
      <c r="BW2829" s="43"/>
      <c r="BX2829" s="43"/>
      <c r="BY2829" s="43"/>
      <c r="BZ2829" s="43"/>
      <c r="CA2829" s="43"/>
      <c r="CB2829" s="43"/>
      <c r="CC2829" s="43"/>
      <c r="CD2829" s="43"/>
      <c r="CE2829" s="43"/>
      <c r="CF2829" s="43"/>
      <c r="CG2829" s="43"/>
    </row>
    <row r="2830" spans="10:85" x14ac:dyDescent="0.2"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43"/>
      <c r="AI2830" s="43"/>
      <c r="AJ2830" s="43"/>
      <c r="AK2830" s="43"/>
      <c r="AL2830" s="43"/>
      <c r="AM2830" s="43"/>
      <c r="AN2830" s="43"/>
      <c r="AO2830" s="43"/>
      <c r="AP2830" s="43"/>
      <c r="AQ2830" s="43"/>
      <c r="AR2830" s="43"/>
      <c r="AS2830" s="43"/>
      <c r="AT2830" s="43"/>
      <c r="AU2830" s="43"/>
      <c r="AV2830" s="43"/>
      <c r="AW2830" s="43"/>
      <c r="AX2830" s="43"/>
      <c r="AY2830" s="43"/>
      <c r="AZ2830" s="43"/>
      <c r="BA2830" s="43"/>
      <c r="BB2830" s="43"/>
      <c r="BC2830" s="43"/>
      <c r="BD2830" s="43"/>
      <c r="BE2830" s="43"/>
      <c r="BF2830" s="43"/>
      <c r="BG2830" s="43"/>
      <c r="BH2830" s="43"/>
      <c r="BI2830" s="43"/>
      <c r="BJ2830" s="43"/>
      <c r="BK2830" s="43"/>
      <c r="BL2830" s="43"/>
      <c r="BM2830" s="43"/>
      <c r="BN2830" s="43"/>
      <c r="BO2830" s="43"/>
      <c r="BP2830" s="43"/>
      <c r="BQ2830" s="43"/>
      <c r="BR2830" s="43"/>
      <c r="BS2830" s="43"/>
      <c r="BT2830" s="43"/>
      <c r="BU2830" s="43"/>
      <c r="BV2830" s="43"/>
      <c r="BW2830" s="43"/>
      <c r="BX2830" s="43"/>
      <c r="BY2830" s="43"/>
      <c r="BZ2830" s="43"/>
      <c r="CA2830" s="43"/>
      <c r="CB2830" s="43"/>
      <c r="CC2830" s="43"/>
      <c r="CD2830" s="43"/>
      <c r="CE2830" s="43"/>
      <c r="CF2830" s="43"/>
      <c r="CG2830" s="43"/>
    </row>
    <row r="2831" spans="10:85" x14ac:dyDescent="0.2"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43"/>
      <c r="AI2831" s="43"/>
      <c r="AJ2831" s="43"/>
      <c r="AK2831" s="43"/>
      <c r="AL2831" s="43"/>
      <c r="AM2831" s="43"/>
      <c r="AN2831" s="43"/>
      <c r="AO2831" s="43"/>
      <c r="AP2831" s="43"/>
      <c r="AQ2831" s="43"/>
      <c r="AR2831" s="43"/>
      <c r="AS2831" s="43"/>
      <c r="AT2831" s="43"/>
      <c r="AU2831" s="43"/>
      <c r="AV2831" s="43"/>
      <c r="AW2831" s="43"/>
      <c r="AX2831" s="43"/>
      <c r="AY2831" s="43"/>
      <c r="AZ2831" s="43"/>
      <c r="BA2831" s="43"/>
      <c r="BB2831" s="43"/>
      <c r="BC2831" s="43"/>
      <c r="BD2831" s="43"/>
      <c r="BE2831" s="43"/>
      <c r="BF2831" s="43"/>
      <c r="BG2831" s="43"/>
      <c r="BH2831" s="43"/>
      <c r="BI2831" s="43"/>
      <c r="BJ2831" s="43"/>
      <c r="BK2831" s="43"/>
      <c r="BL2831" s="43"/>
      <c r="BM2831" s="43"/>
      <c r="BN2831" s="43"/>
      <c r="BO2831" s="43"/>
      <c r="BP2831" s="43"/>
      <c r="BQ2831" s="43"/>
      <c r="BR2831" s="43"/>
      <c r="BS2831" s="43"/>
      <c r="BT2831" s="43"/>
      <c r="BU2831" s="43"/>
      <c r="BV2831" s="43"/>
      <c r="BW2831" s="43"/>
      <c r="BX2831" s="43"/>
      <c r="BY2831" s="43"/>
      <c r="BZ2831" s="43"/>
      <c r="CA2831" s="43"/>
      <c r="CB2831" s="43"/>
      <c r="CC2831" s="43"/>
      <c r="CD2831" s="43"/>
      <c r="CE2831" s="43"/>
      <c r="CF2831" s="43"/>
      <c r="CG2831" s="43"/>
    </row>
    <row r="2832" spans="10:85" x14ac:dyDescent="0.2"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43"/>
      <c r="AI2832" s="43"/>
      <c r="AJ2832" s="43"/>
      <c r="AK2832" s="43"/>
      <c r="AL2832" s="43"/>
      <c r="AM2832" s="43"/>
      <c r="AN2832" s="43"/>
      <c r="AO2832" s="43"/>
      <c r="AP2832" s="43"/>
      <c r="AQ2832" s="43"/>
      <c r="AR2832" s="43"/>
      <c r="AS2832" s="43"/>
      <c r="AT2832" s="43"/>
      <c r="AU2832" s="43"/>
      <c r="AV2832" s="43"/>
      <c r="AW2832" s="43"/>
      <c r="AX2832" s="43"/>
      <c r="AY2832" s="43"/>
      <c r="AZ2832" s="43"/>
      <c r="BA2832" s="43"/>
      <c r="BB2832" s="43"/>
      <c r="BC2832" s="43"/>
      <c r="BD2832" s="43"/>
      <c r="BE2832" s="43"/>
      <c r="BF2832" s="43"/>
      <c r="BG2832" s="43"/>
      <c r="BH2832" s="43"/>
      <c r="BI2832" s="43"/>
      <c r="BJ2832" s="43"/>
      <c r="BK2832" s="43"/>
      <c r="BL2832" s="43"/>
      <c r="BM2832" s="43"/>
      <c r="BN2832" s="43"/>
      <c r="BO2832" s="43"/>
      <c r="BP2832" s="43"/>
      <c r="BQ2832" s="43"/>
      <c r="BR2832" s="43"/>
      <c r="BS2832" s="43"/>
      <c r="BT2832" s="43"/>
      <c r="BU2832" s="43"/>
      <c r="BV2832" s="43"/>
      <c r="BW2832" s="43"/>
      <c r="BX2832" s="43"/>
      <c r="BY2832" s="43"/>
      <c r="BZ2832" s="43"/>
      <c r="CA2832" s="43"/>
      <c r="CB2832" s="43"/>
      <c r="CC2832" s="43"/>
      <c r="CD2832" s="43"/>
      <c r="CE2832" s="43"/>
      <c r="CF2832" s="43"/>
      <c r="CG2832" s="43"/>
    </row>
    <row r="2833" spans="10:85" x14ac:dyDescent="0.2"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43"/>
      <c r="AI2833" s="43"/>
      <c r="AJ2833" s="43"/>
      <c r="AK2833" s="43"/>
      <c r="AL2833" s="43"/>
      <c r="AM2833" s="43"/>
      <c r="AN2833" s="43"/>
      <c r="AO2833" s="43"/>
      <c r="AP2833" s="43"/>
      <c r="AQ2833" s="43"/>
      <c r="AR2833" s="43"/>
      <c r="AS2833" s="43"/>
      <c r="AT2833" s="43"/>
      <c r="AU2833" s="43"/>
      <c r="AV2833" s="43"/>
      <c r="AW2833" s="43"/>
      <c r="AX2833" s="43"/>
      <c r="AY2833" s="43"/>
      <c r="AZ2833" s="43"/>
      <c r="BA2833" s="43"/>
      <c r="BB2833" s="43"/>
      <c r="BC2833" s="43"/>
      <c r="BD2833" s="43"/>
      <c r="BE2833" s="43"/>
      <c r="BF2833" s="43"/>
      <c r="BG2833" s="43"/>
      <c r="BH2833" s="43"/>
      <c r="BI2833" s="43"/>
      <c r="BJ2833" s="43"/>
      <c r="BK2833" s="43"/>
      <c r="BL2833" s="43"/>
      <c r="BM2833" s="43"/>
      <c r="BN2833" s="43"/>
      <c r="BO2833" s="43"/>
      <c r="BP2833" s="43"/>
      <c r="BQ2833" s="43"/>
      <c r="BR2833" s="43"/>
      <c r="BS2833" s="43"/>
      <c r="BT2833" s="43"/>
      <c r="BU2833" s="43"/>
      <c r="BV2833" s="43"/>
      <c r="BW2833" s="43"/>
      <c r="BX2833" s="43"/>
      <c r="BY2833" s="43"/>
      <c r="BZ2833" s="43"/>
      <c r="CA2833" s="43"/>
      <c r="CB2833" s="43"/>
      <c r="CC2833" s="43"/>
      <c r="CD2833" s="43"/>
      <c r="CE2833" s="43"/>
      <c r="CF2833" s="43"/>
      <c r="CG2833" s="43"/>
    </row>
    <row r="2834" spans="10:85" x14ac:dyDescent="0.2"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43"/>
      <c r="AI2834" s="43"/>
      <c r="AJ2834" s="43"/>
      <c r="AK2834" s="43"/>
      <c r="AL2834" s="43"/>
      <c r="AM2834" s="43"/>
      <c r="AN2834" s="43"/>
      <c r="AO2834" s="43"/>
      <c r="AP2834" s="43"/>
      <c r="AQ2834" s="43"/>
      <c r="AR2834" s="43"/>
      <c r="AS2834" s="43"/>
      <c r="AT2834" s="43"/>
      <c r="AU2834" s="43"/>
      <c r="AV2834" s="43"/>
      <c r="AW2834" s="43"/>
      <c r="AX2834" s="43"/>
      <c r="AY2834" s="43"/>
      <c r="AZ2834" s="43"/>
      <c r="BA2834" s="43"/>
      <c r="BB2834" s="43"/>
      <c r="BC2834" s="43"/>
      <c r="BD2834" s="43"/>
      <c r="BE2834" s="43"/>
      <c r="BF2834" s="43"/>
      <c r="BG2834" s="43"/>
      <c r="BH2834" s="43"/>
      <c r="BI2834" s="43"/>
      <c r="BJ2834" s="43"/>
      <c r="BK2834" s="43"/>
      <c r="BL2834" s="43"/>
      <c r="BM2834" s="43"/>
      <c r="BN2834" s="43"/>
      <c r="BO2834" s="43"/>
      <c r="BP2834" s="43"/>
      <c r="BQ2834" s="43"/>
      <c r="BR2834" s="43"/>
      <c r="BS2834" s="43"/>
      <c r="BT2834" s="43"/>
      <c r="BU2834" s="43"/>
      <c r="BV2834" s="43"/>
      <c r="BW2834" s="43"/>
      <c r="BX2834" s="43"/>
      <c r="BY2834" s="43"/>
      <c r="BZ2834" s="43"/>
      <c r="CA2834" s="43"/>
      <c r="CB2834" s="43"/>
      <c r="CC2834" s="43"/>
      <c r="CD2834" s="43"/>
      <c r="CE2834" s="43"/>
      <c r="CF2834" s="43"/>
      <c r="CG2834" s="43"/>
    </row>
    <row r="2835" spans="10:85" x14ac:dyDescent="0.2"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43"/>
      <c r="AI2835" s="43"/>
      <c r="AJ2835" s="43"/>
      <c r="AK2835" s="43"/>
      <c r="AL2835" s="43"/>
      <c r="AM2835" s="43"/>
      <c r="AN2835" s="43"/>
      <c r="AO2835" s="43"/>
      <c r="AP2835" s="43"/>
      <c r="AQ2835" s="43"/>
      <c r="AR2835" s="43"/>
      <c r="AS2835" s="43"/>
      <c r="AT2835" s="43"/>
      <c r="AU2835" s="43"/>
      <c r="AV2835" s="43"/>
      <c r="AW2835" s="43"/>
      <c r="AX2835" s="43"/>
      <c r="AY2835" s="43"/>
      <c r="AZ2835" s="43"/>
      <c r="BA2835" s="43"/>
      <c r="BB2835" s="43"/>
      <c r="BC2835" s="43"/>
      <c r="BD2835" s="43"/>
      <c r="BE2835" s="43"/>
      <c r="BF2835" s="43"/>
      <c r="BG2835" s="43"/>
      <c r="BH2835" s="43"/>
      <c r="BI2835" s="43"/>
      <c r="BJ2835" s="43"/>
      <c r="BK2835" s="43"/>
      <c r="BL2835" s="43"/>
      <c r="BM2835" s="43"/>
      <c r="BN2835" s="43"/>
      <c r="BO2835" s="43"/>
      <c r="BP2835" s="43"/>
      <c r="BQ2835" s="43"/>
      <c r="BR2835" s="43"/>
      <c r="BS2835" s="43"/>
      <c r="BT2835" s="43"/>
      <c r="BU2835" s="43"/>
      <c r="BV2835" s="43"/>
      <c r="BW2835" s="43"/>
      <c r="BX2835" s="43"/>
      <c r="BY2835" s="43"/>
      <c r="BZ2835" s="43"/>
      <c r="CA2835" s="43"/>
      <c r="CB2835" s="43"/>
      <c r="CC2835" s="43"/>
      <c r="CD2835" s="43"/>
      <c r="CE2835" s="43"/>
      <c r="CF2835" s="43"/>
      <c r="CG2835" s="43"/>
    </row>
    <row r="2836" spans="10:85" x14ac:dyDescent="0.2"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43"/>
      <c r="AI2836" s="43"/>
      <c r="AJ2836" s="43"/>
      <c r="AK2836" s="43"/>
      <c r="AL2836" s="43"/>
      <c r="AM2836" s="43"/>
      <c r="AN2836" s="43"/>
      <c r="AO2836" s="43"/>
      <c r="AP2836" s="43"/>
      <c r="AQ2836" s="43"/>
      <c r="AR2836" s="43"/>
      <c r="AS2836" s="43"/>
      <c r="AT2836" s="43"/>
      <c r="AU2836" s="43"/>
      <c r="AV2836" s="43"/>
      <c r="AW2836" s="43"/>
      <c r="AX2836" s="43"/>
      <c r="AY2836" s="43"/>
      <c r="AZ2836" s="43"/>
      <c r="BA2836" s="43"/>
      <c r="BB2836" s="43"/>
      <c r="BC2836" s="43"/>
      <c r="BD2836" s="43"/>
      <c r="BE2836" s="43"/>
      <c r="BF2836" s="43"/>
      <c r="BG2836" s="43"/>
      <c r="BH2836" s="43"/>
      <c r="BI2836" s="43"/>
      <c r="BJ2836" s="43"/>
      <c r="BK2836" s="43"/>
      <c r="BL2836" s="43"/>
      <c r="BM2836" s="43"/>
      <c r="BN2836" s="43"/>
      <c r="BO2836" s="43"/>
      <c r="BP2836" s="43"/>
      <c r="BQ2836" s="43"/>
      <c r="BR2836" s="43"/>
      <c r="BS2836" s="43"/>
      <c r="BT2836" s="43"/>
      <c r="BU2836" s="43"/>
      <c r="BV2836" s="43"/>
      <c r="BW2836" s="43"/>
      <c r="BX2836" s="43"/>
      <c r="BY2836" s="43"/>
      <c r="BZ2836" s="43"/>
      <c r="CA2836" s="43"/>
      <c r="CB2836" s="43"/>
      <c r="CC2836" s="43"/>
      <c r="CD2836" s="43"/>
      <c r="CE2836" s="43"/>
      <c r="CF2836" s="43"/>
      <c r="CG2836" s="43"/>
    </row>
    <row r="2837" spans="10:85" x14ac:dyDescent="0.2"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43"/>
      <c r="AI2837" s="43"/>
      <c r="AJ2837" s="43"/>
      <c r="AK2837" s="43"/>
      <c r="AL2837" s="43"/>
      <c r="AM2837" s="43"/>
      <c r="AN2837" s="43"/>
      <c r="AO2837" s="43"/>
      <c r="AP2837" s="43"/>
      <c r="AQ2837" s="43"/>
      <c r="AR2837" s="43"/>
      <c r="AS2837" s="43"/>
      <c r="AT2837" s="43"/>
      <c r="AU2837" s="43"/>
      <c r="AV2837" s="43"/>
      <c r="AW2837" s="43"/>
      <c r="AX2837" s="43"/>
      <c r="AY2837" s="43"/>
      <c r="AZ2837" s="43"/>
      <c r="BA2837" s="43"/>
      <c r="BB2837" s="43"/>
      <c r="BC2837" s="43"/>
      <c r="BD2837" s="43"/>
      <c r="BE2837" s="43"/>
      <c r="BF2837" s="43"/>
      <c r="BG2837" s="43"/>
      <c r="BH2837" s="43"/>
      <c r="BI2837" s="43"/>
      <c r="BJ2837" s="43"/>
      <c r="BK2837" s="43"/>
      <c r="BL2837" s="43"/>
      <c r="BM2837" s="43"/>
      <c r="BN2837" s="43"/>
      <c r="BO2837" s="43"/>
      <c r="BP2837" s="43"/>
      <c r="BQ2837" s="43"/>
      <c r="BR2837" s="43"/>
      <c r="BS2837" s="43"/>
      <c r="BT2837" s="43"/>
      <c r="BU2837" s="43"/>
      <c r="BV2837" s="43"/>
      <c r="BW2837" s="43"/>
      <c r="BX2837" s="43"/>
      <c r="BY2837" s="43"/>
      <c r="BZ2837" s="43"/>
      <c r="CA2837" s="43"/>
      <c r="CB2837" s="43"/>
      <c r="CC2837" s="43"/>
      <c r="CD2837" s="43"/>
      <c r="CE2837" s="43"/>
      <c r="CF2837" s="43"/>
      <c r="CG2837" s="43"/>
    </row>
    <row r="2838" spans="10:85" x14ac:dyDescent="0.2"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43"/>
      <c r="AI2838" s="43"/>
      <c r="AJ2838" s="43"/>
      <c r="AK2838" s="43"/>
      <c r="AL2838" s="43"/>
      <c r="AM2838" s="43"/>
      <c r="AN2838" s="43"/>
      <c r="AO2838" s="43"/>
      <c r="AP2838" s="43"/>
      <c r="AQ2838" s="43"/>
      <c r="AR2838" s="43"/>
      <c r="AS2838" s="43"/>
      <c r="AT2838" s="43"/>
      <c r="AU2838" s="43"/>
      <c r="AV2838" s="43"/>
      <c r="AW2838" s="43"/>
      <c r="AX2838" s="43"/>
      <c r="AY2838" s="43"/>
      <c r="AZ2838" s="43"/>
      <c r="BA2838" s="43"/>
      <c r="BB2838" s="43"/>
      <c r="BC2838" s="43"/>
      <c r="BD2838" s="43"/>
      <c r="BE2838" s="43"/>
      <c r="BF2838" s="43"/>
      <c r="BG2838" s="43"/>
      <c r="BH2838" s="43"/>
      <c r="BI2838" s="43"/>
      <c r="BJ2838" s="43"/>
      <c r="BK2838" s="43"/>
      <c r="BL2838" s="43"/>
      <c r="BM2838" s="43"/>
      <c r="BN2838" s="43"/>
      <c r="BO2838" s="43"/>
      <c r="BP2838" s="43"/>
      <c r="BQ2838" s="43"/>
      <c r="BR2838" s="43"/>
      <c r="BS2838" s="43"/>
      <c r="BT2838" s="43"/>
      <c r="BU2838" s="43"/>
      <c r="BV2838" s="43"/>
      <c r="BW2838" s="43"/>
      <c r="BX2838" s="43"/>
      <c r="BY2838" s="43"/>
      <c r="BZ2838" s="43"/>
      <c r="CA2838" s="43"/>
      <c r="CB2838" s="43"/>
      <c r="CC2838" s="43"/>
      <c r="CD2838" s="43"/>
      <c r="CE2838" s="43"/>
      <c r="CF2838" s="43"/>
      <c r="CG2838" s="43"/>
    </row>
    <row r="2839" spans="10:85" x14ac:dyDescent="0.2"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43"/>
      <c r="AI2839" s="43"/>
      <c r="AJ2839" s="43"/>
      <c r="AK2839" s="43"/>
      <c r="AL2839" s="43"/>
      <c r="AM2839" s="43"/>
      <c r="AN2839" s="43"/>
      <c r="AO2839" s="43"/>
      <c r="AP2839" s="43"/>
      <c r="AQ2839" s="43"/>
      <c r="AR2839" s="43"/>
      <c r="AS2839" s="43"/>
      <c r="AT2839" s="43"/>
      <c r="AU2839" s="43"/>
      <c r="AV2839" s="43"/>
      <c r="AW2839" s="43"/>
      <c r="AX2839" s="43"/>
      <c r="AY2839" s="43"/>
      <c r="AZ2839" s="43"/>
      <c r="BA2839" s="43"/>
      <c r="BB2839" s="43"/>
      <c r="BC2839" s="43"/>
      <c r="BD2839" s="43"/>
      <c r="BE2839" s="43"/>
      <c r="BF2839" s="43"/>
      <c r="BG2839" s="43"/>
      <c r="BH2839" s="43"/>
      <c r="BI2839" s="43"/>
      <c r="BJ2839" s="43"/>
      <c r="BK2839" s="43"/>
      <c r="BL2839" s="43"/>
      <c r="BM2839" s="43"/>
      <c r="BN2839" s="43"/>
      <c r="BO2839" s="43"/>
      <c r="BP2839" s="43"/>
      <c r="BQ2839" s="43"/>
      <c r="BR2839" s="43"/>
      <c r="BS2839" s="43"/>
      <c r="BT2839" s="43"/>
      <c r="BU2839" s="43"/>
      <c r="BV2839" s="43"/>
      <c r="BW2839" s="43"/>
      <c r="BX2839" s="43"/>
      <c r="BY2839" s="43"/>
      <c r="BZ2839" s="43"/>
      <c r="CA2839" s="43"/>
      <c r="CB2839" s="43"/>
      <c r="CC2839" s="43"/>
      <c r="CD2839" s="43"/>
      <c r="CE2839" s="43"/>
      <c r="CF2839" s="43"/>
      <c r="CG2839" s="43"/>
    </row>
    <row r="2840" spans="10:85" x14ac:dyDescent="0.2"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43"/>
      <c r="AI2840" s="43"/>
      <c r="AJ2840" s="43"/>
      <c r="AK2840" s="43"/>
      <c r="AL2840" s="43"/>
      <c r="AM2840" s="43"/>
      <c r="AN2840" s="43"/>
      <c r="AO2840" s="43"/>
      <c r="AP2840" s="43"/>
      <c r="AQ2840" s="43"/>
      <c r="AR2840" s="43"/>
      <c r="AS2840" s="43"/>
      <c r="AT2840" s="43"/>
      <c r="AU2840" s="43"/>
      <c r="AV2840" s="43"/>
      <c r="AW2840" s="43"/>
      <c r="AX2840" s="43"/>
      <c r="AY2840" s="43"/>
      <c r="AZ2840" s="43"/>
      <c r="BA2840" s="43"/>
      <c r="BB2840" s="43"/>
      <c r="BC2840" s="43"/>
      <c r="BD2840" s="43"/>
      <c r="BE2840" s="43"/>
      <c r="BF2840" s="43"/>
      <c r="BG2840" s="43"/>
      <c r="BH2840" s="43"/>
      <c r="BI2840" s="43"/>
      <c r="BJ2840" s="43"/>
      <c r="BK2840" s="43"/>
      <c r="BL2840" s="43"/>
      <c r="BM2840" s="43"/>
      <c r="BN2840" s="43"/>
      <c r="BO2840" s="43"/>
      <c r="BP2840" s="43"/>
      <c r="BQ2840" s="43"/>
      <c r="BR2840" s="43"/>
      <c r="BS2840" s="43"/>
      <c r="BT2840" s="43"/>
      <c r="BU2840" s="43"/>
      <c r="BV2840" s="43"/>
      <c r="BW2840" s="43"/>
      <c r="BX2840" s="43"/>
      <c r="BY2840" s="43"/>
      <c r="BZ2840" s="43"/>
      <c r="CA2840" s="43"/>
      <c r="CB2840" s="43"/>
      <c r="CC2840" s="43"/>
      <c r="CD2840" s="43"/>
      <c r="CE2840" s="43"/>
      <c r="CF2840" s="43"/>
      <c r="CG2840" s="43"/>
    </row>
    <row r="2841" spans="10:85" x14ac:dyDescent="0.2"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43"/>
      <c r="AI2841" s="43"/>
      <c r="AJ2841" s="43"/>
      <c r="AK2841" s="43"/>
      <c r="AL2841" s="43"/>
      <c r="AM2841" s="43"/>
      <c r="AN2841" s="43"/>
      <c r="AO2841" s="43"/>
      <c r="AP2841" s="43"/>
      <c r="AQ2841" s="43"/>
      <c r="AR2841" s="43"/>
      <c r="AS2841" s="43"/>
      <c r="AT2841" s="43"/>
      <c r="AU2841" s="43"/>
      <c r="AV2841" s="43"/>
      <c r="AW2841" s="43"/>
      <c r="AX2841" s="43"/>
      <c r="AY2841" s="43"/>
      <c r="AZ2841" s="43"/>
      <c r="BA2841" s="43"/>
      <c r="BB2841" s="43"/>
      <c r="BC2841" s="43"/>
      <c r="BD2841" s="43"/>
      <c r="BE2841" s="43"/>
      <c r="BF2841" s="43"/>
      <c r="BG2841" s="43"/>
      <c r="BH2841" s="43"/>
      <c r="BI2841" s="43"/>
      <c r="BJ2841" s="43"/>
      <c r="BK2841" s="43"/>
      <c r="BL2841" s="43"/>
      <c r="BM2841" s="43"/>
      <c r="BN2841" s="43"/>
      <c r="BO2841" s="43"/>
      <c r="BP2841" s="43"/>
      <c r="BQ2841" s="43"/>
      <c r="BR2841" s="43"/>
      <c r="BS2841" s="43"/>
      <c r="BT2841" s="43"/>
      <c r="BU2841" s="43"/>
      <c r="BV2841" s="43"/>
      <c r="BW2841" s="43"/>
      <c r="BX2841" s="43"/>
      <c r="BY2841" s="43"/>
      <c r="BZ2841" s="43"/>
      <c r="CA2841" s="43"/>
      <c r="CB2841" s="43"/>
      <c r="CC2841" s="43"/>
      <c r="CD2841" s="43"/>
      <c r="CE2841" s="43"/>
      <c r="CF2841" s="43"/>
      <c r="CG2841" s="43"/>
    </row>
    <row r="2842" spans="10:85" x14ac:dyDescent="0.2"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43"/>
      <c r="AI2842" s="43"/>
      <c r="AJ2842" s="43"/>
      <c r="AK2842" s="43"/>
      <c r="AL2842" s="43"/>
      <c r="AM2842" s="43"/>
      <c r="AN2842" s="43"/>
      <c r="AO2842" s="43"/>
      <c r="AP2842" s="43"/>
      <c r="AQ2842" s="43"/>
      <c r="AR2842" s="43"/>
      <c r="AS2842" s="43"/>
      <c r="AT2842" s="43"/>
      <c r="AU2842" s="43"/>
      <c r="AV2842" s="43"/>
      <c r="AW2842" s="43"/>
      <c r="AX2842" s="43"/>
      <c r="AY2842" s="43"/>
      <c r="AZ2842" s="43"/>
      <c r="BA2842" s="43"/>
      <c r="BB2842" s="43"/>
      <c r="BC2842" s="43"/>
      <c r="BD2842" s="43"/>
      <c r="BE2842" s="43"/>
      <c r="BF2842" s="43"/>
      <c r="BG2842" s="43"/>
      <c r="BH2842" s="43"/>
      <c r="BI2842" s="43"/>
      <c r="BJ2842" s="43"/>
      <c r="BK2842" s="43"/>
      <c r="BL2842" s="43"/>
      <c r="BM2842" s="43"/>
      <c r="BN2842" s="43"/>
      <c r="BO2842" s="43"/>
      <c r="BP2842" s="43"/>
      <c r="BQ2842" s="43"/>
      <c r="BR2842" s="43"/>
      <c r="BS2842" s="43"/>
      <c r="BT2842" s="43"/>
      <c r="BU2842" s="43"/>
      <c r="BV2842" s="43"/>
      <c r="BW2842" s="43"/>
      <c r="BX2842" s="43"/>
      <c r="BY2842" s="43"/>
      <c r="BZ2842" s="43"/>
      <c r="CA2842" s="43"/>
      <c r="CB2842" s="43"/>
      <c r="CC2842" s="43"/>
      <c r="CD2842" s="43"/>
      <c r="CE2842" s="43"/>
      <c r="CF2842" s="43"/>
      <c r="CG2842" s="43"/>
    </row>
    <row r="2843" spans="10:85" x14ac:dyDescent="0.2"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43"/>
      <c r="AI2843" s="43"/>
      <c r="AJ2843" s="43"/>
      <c r="AK2843" s="43"/>
      <c r="AL2843" s="43"/>
      <c r="AM2843" s="43"/>
      <c r="AN2843" s="43"/>
      <c r="AO2843" s="43"/>
      <c r="AP2843" s="43"/>
      <c r="AQ2843" s="43"/>
      <c r="AR2843" s="43"/>
      <c r="AS2843" s="43"/>
      <c r="AT2843" s="43"/>
      <c r="AU2843" s="43"/>
      <c r="AV2843" s="43"/>
      <c r="AW2843" s="43"/>
      <c r="AX2843" s="43"/>
      <c r="AY2843" s="43"/>
      <c r="AZ2843" s="43"/>
      <c r="BA2843" s="43"/>
      <c r="BB2843" s="43"/>
      <c r="BC2843" s="43"/>
      <c r="BD2843" s="43"/>
      <c r="BE2843" s="43"/>
      <c r="BF2843" s="43"/>
      <c r="BG2843" s="43"/>
      <c r="BH2843" s="43"/>
      <c r="BI2843" s="43"/>
      <c r="BJ2843" s="43"/>
      <c r="BK2843" s="43"/>
      <c r="BL2843" s="43"/>
      <c r="BM2843" s="43"/>
      <c r="BN2843" s="43"/>
      <c r="BO2843" s="43"/>
      <c r="BP2843" s="43"/>
      <c r="BQ2843" s="43"/>
      <c r="BR2843" s="43"/>
      <c r="BS2843" s="43"/>
      <c r="BT2843" s="43"/>
      <c r="BU2843" s="43"/>
      <c r="BV2843" s="43"/>
      <c r="BW2843" s="43"/>
      <c r="BX2843" s="43"/>
      <c r="BY2843" s="43"/>
      <c r="BZ2843" s="43"/>
      <c r="CA2843" s="43"/>
      <c r="CB2843" s="43"/>
      <c r="CC2843" s="43"/>
      <c r="CD2843" s="43"/>
      <c r="CE2843" s="43"/>
      <c r="CF2843" s="43"/>
      <c r="CG2843" s="43"/>
    </row>
    <row r="2844" spans="10:85" x14ac:dyDescent="0.2"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43"/>
      <c r="AI2844" s="43"/>
      <c r="AJ2844" s="43"/>
      <c r="AK2844" s="43"/>
      <c r="AL2844" s="43"/>
      <c r="AM2844" s="43"/>
      <c r="AN2844" s="43"/>
      <c r="AO2844" s="43"/>
      <c r="AP2844" s="43"/>
      <c r="AQ2844" s="43"/>
      <c r="AR2844" s="43"/>
      <c r="AS2844" s="43"/>
      <c r="AT2844" s="43"/>
      <c r="AU2844" s="43"/>
      <c r="AV2844" s="43"/>
      <c r="AW2844" s="43"/>
      <c r="AX2844" s="43"/>
      <c r="AY2844" s="43"/>
      <c r="AZ2844" s="43"/>
      <c r="BA2844" s="43"/>
      <c r="BB2844" s="43"/>
      <c r="BC2844" s="43"/>
      <c r="BD2844" s="43"/>
      <c r="BE2844" s="43"/>
      <c r="BF2844" s="43"/>
      <c r="BG2844" s="43"/>
      <c r="BH2844" s="43"/>
      <c r="BI2844" s="43"/>
      <c r="BJ2844" s="43"/>
      <c r="BK2844" s="43"/>
      <c r="BL2844" s="43"/>
      <c r="BM2844" s="43"/>
      <c r="BN2844" s="43"/>
      <c r="BO2844" s="43"/>
      <c r="BP2844" s="43"/>
      <c r="BQ2844" s="43"/>
      <c r="BR2844" s="43"/>
      <c r="BS2844" s="43"/>
      <c r="BT2844" s="43"/>
      <c r="BU2844" s="43"/>
      <c r="BV2844" s="43"/>
      <c r="BW2844" s="43"/>
      <c r="BX2844" s="43"/>
      <c r="BY2844" s="43"/>
      <c r="BZ2844" s="43"/>
      <c r="CA2844" s="43"/>
      <c r="CB2844" s="43"/>
      <c r="CC2844" s="43"/>
      <c r="CD2844" s="43"/>
      <c r="CE2844" s="43"/>
      <c r="CF2844" s="43"/>
      <c r="CG2844" s="43"/>
    </row>
    <row r="2845" spans="10:85" x14ac:dyDescent="0.2"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43"/>
      <c r="AI2845" s="43"/>
      <c r="AJ2845" s="43"/>
      <c r="AK2845" s="43"/>
      <c r="AL2845" s="43"/>
      <c r="AM2845" s="43"/>
      <c r="AN2845" s="43"/>
      <c r="AO2845" s="43"/>
      <c r="AP2845" s="43"/>
      <c r="AQ2845" s="43"/>
      <c r="AR2845" s="43"/>
      <c r="AS2845" s="43"/>
      <c r="AT2845" s="43"/>
      <c r="AU2845" s="43"/>
      <c r="AV2845" s="43"/>
      <c r="AW2845" s="43"/>
      <c r="AX2845" s="43"/>
      <c r="AY2845" s="43"/>
      <c r="AZ2845" s="43"/>
      <c r="BA2845" s="43"/>
      <c r="BB2845" s="43"/>
      <c r="BC2845" s="43"/>
      <c r="BD2845" s="43"/>
      <c r="BE2845" s="43"/>
      <c r="BF2845" s="43"/>
      <c r="BG2845" s="43"/>
      <c r="BH2845" s="43"/>
      <c r="BI2845" s="43"/>
      <c r="BJ2845" s="43"/>
      <c r="BK2845" s="43"/>
      <c r="BL2845" s="43"/>
      <c r="BM2845" s="43"/>
      <c r="BN2845" s="43"/>
      <c r="BO2845" s="43"/>
      <c r="BP2845" s="43"/>
      <c r="BQ2845" s="43"/>
      <c r="BR2845" s="43"/>
      <c r="BS2845" s="43"/>
      <c r="BT2845" s="43"/>
      <c r="BU2845" s="43"/>
      <c r="BV2845" s="43"/>
      <c r="BW2845" s="43"/>
      <c r="BX2845" s="43"/>
      <c r="BY2845" s="43"/>
      <c r="BZ2845" s="43"/>
      <c r="CA2845" s="43"/>
      <c r="CB2845" s="43"/>
      <c r="CC2845" s="43"/>
      <c r="CD2845" s="43"/>
      <c r="CE2845" s="43"/>
      <c r="CF2845" s="43"/>
      <c r="CG2845" s="43"/>
    </row>
    <row r="2846" spans="10:85" x14ac:dyDescent="0.2"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43"/>
      <c r="AI2846" s="43"/>
      <c r="AJ2846" s="43"/>
      <c r="AK2846" s="43"/>
      <c r="AL2846" s="43"/>
      <c r="AM2846" s="43"/>
      <c r="AN2846" s="43"/>
      <c r="AO2846" s="43"/>
      <c r="AP2846" s="43"/>
      <c r="AQ2846" s="43"/>
      <c r="AR2846" s="43"/>
      <c r="AS2846" s="43"/>
      <c r="AT2846" s="43"/>
      <c r="AU2846" s="43"/>
      <c r="AV2846" s="43"/>
      <c r="AW2846" s="43"/>
      <c r="AX2846" s="43"/>
      <c r="AY2846" s="43"/>
      <c r="AZ2846" s="43"/>
      <c r="BA2846" s="43"/>
      <c r="BB2846" s="43"/>
      <c r="BC2846" s="43"/>
      <c r="BD2846" s="43"/>
      <c r="BE2846" s="43"/>
      <c r="BF2846" s="43"/>
      <c r="BG2846" s="43"/>
      <c r="BH2846" s="43"/>
      <c r="BI2846" s="43"/>
      <c r="BJ2846" s="43"/>
      <c r="BK2846" s="43"/>
      <c r="BL2846" s="43"/>
      <c r="BM2846" s="43"/>
      <c r="BN2846" s="43"/>
      <c r="BO2846" s="43"/>
      <c r="BP2846" s="43"/>
      <c r="BQ2846" s="43"/>
      <c r="BR2846" s="43"/>
      <c r="BS2846" s="43"/>
      <c r="BT2846" s="43"/>
      <c r="BU2846" s="43"/>
      <c r="BV2846" s="43"/>
      <c r="BW2846" s="43"/>
      <c r="BX2846" s="43"/>
      <c r="BY2846" s="43"/>
      <c r="BZ2846" s="43"/>
      <c r="CA2846" s="43"/>
      <c r="CB2846" s="43"/>
      <c r="CC2846" s="43"/>
      <c r="CD2846" s="43"/>
      <c r="CE2846" s="43"/>
      <c r="CF2846" s="43"/>
      <c r="CG2846" s="43"/>
    </row>
    <row r="2847" spans="10:85" x14ac:dyDescent="0.2"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43"/>
      <c r="AI2847" s="43"/>
      <c r="AJ2847" s="43"/>
      <c r="AK2847" s="43"/>
      <c r="AL2847" s="43"/>
      <c r="AM2847" s="43"/>
      <c r="AN2847" s="43"/>
      <c r="AO2847" s="43"/>
      <c r="AP2847" s="43"/>
      <c r="AQ2847" s="43"/>
      <c r="AR2847" s="43"/>
      <c r="AS2847" s="43"/>
      <c r="AT2847" s="43"/>
      <c r="AU2847" s="43"/>
      <c r="AV2847" s="43"/>
      <c r="AW2847" s="43"/>
      <c r="AX2847" s="43"/>
      <c r="AY2847" s="43"/>
      <c r="AZ2847" s="43"/>
      <c r="BA2847" s="43"/>
      <c r="BB2847" s="43"/>
      <c r="BC2847" s="43"/>
      <c r="BD2847" s="43"/>
      <c r="BE2847" s="43"/>
      <c r="BF2847" s="43"/>
      <c r="BG2847" s="43"/>
      <c r="BH2847" s="43"/>
      <c r="BI2847" s="43"/>
      <c r="BJ2847" s="43"/>
      <c r="BK2847" s="43"/>
      <c r="BL2847" s="43"/>
      <c r="BM2847" s="43"/>
      <c r="BN2847" s="43"/>
      <c r="BO2847" s="43"/>
      <c r="BP2847" s="43"/>
      <c r="BQ2847" s="43"/>
      <c r="BR2847" s="43"/>
      <c r="BS2847" s="43"/>
      <c r="BT2847" s="43"/>
      <c r="BU2847" s="43"/>
      <c r="BV2847" s="43"/>
      <c r="BW2847" s="43"/>
      <c r="BX2847" s="43"/>
      <c r="BY2847" s="43"/>
      <c r="BZ2847" s="43"/>
      <c r="CA2847" s="43"/>
      <c r="CB2847" s="43"/>
      <c r="CC2847" s="43"/>
      <c r="CD2847" s="43"/>
      <c r="CE2847" s="43"/>
      <c r="CF2847" s="43"/>
      <c r="CG2847" s="43"/>
    </row>
    <row r="2848" spans="10:85" x14ac:dyDescent="0.2"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43"/>
      <c r="AI2848" s="43"/>
      <c r="AJ2848" s="43"/>
      <c r="AK2848" s="43"/>
      <c r="AL2848" s="43"/>
      <c r="AM2848" s="43"/>
      <c r="AN2848" s="43"/>
      <c r="AO2848" s="43"/>
      <c r="AP2848" s="43"/>
      <c r="AQ2848" s="43"/>
      <c r="AR2848" s="43"/>
      <c r="AS2848" s="43"/>
      <c r="AT2848" s="43"/>
      <c r="AU2848" s="43"/>
      <c r="AV2848" s="43"/>
      <c r="AW2848" s="43"/>
      <c r="AX2848" s="43"/>
      <c r="AY2848" s="43"/>
      <c r="AZ2848" s="43"/>
      <c r="BA2848" s="43"/>
      <c r="BB2848" s="43"/>
      <c r="BC2848" s="43"/>
      <c r="BD2848" s="43"/>
      <c r="BE2848" s="43"/>
      <c r="BF2848" s="43"/>
      <c r="BG2848" s="43"/>
      <c r="BH2848" s="43"/>
      <c r="BI2848" s="43"/>
      <c r="BJ2848" s="43"/>
      <c r="BK2848" s="43"/>
      <c r="BL2848" s="43"/>
      <c r="BM2848" s="43"/>
      <c r="BN2848" s="43"/>
      <c r="BO2848" s="43"/>
      <c r="BP2848" s="43"/>
      <c r="BQ2848" s="43"/>
      <c r="BR2848" s="43"/>
      <c r="BS2848" s="43"/>
      <c r="BT2848" s="43"/>
      <c r="BU2848" s="43"/>
      <c r="BV2848" s="43"/>
      <c r="BW2848" s="43"/>
      <c r="BX2848" s="43"/>
      <c r="BY2848" s="43"/>
      <c r="BZ2848" s="43"/>
      <c r="CA2848" s="43"/>
      <c r="CB2848" s="43"/>
      <c r="CC2848" s="43"/>
      <c r="CD2848" s="43"/>
      <c r="CE2848" s="43"/>
      <c r="CF2848" s="43"/>
      <c r="CG2848" s="43"/>
    </row>
    <row r="2849" spans="10:85" x14ac:dyDescent="0.2"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43"/>
      <c r="AI2849" s="43"/>
      <c r="AJ2849" s="43"/>
      <c r="AK2849" s="43"/>
      <c r="AL2849" s="43"/>
      <c r="AM2849" s="43"/>
      <c r="AN2849" s="43"/>
      <c r="AO2849" s="43"/>
      <c r="AP2849" s="43"/>
      <c r="AQ2849" s="43"/>
      <c r="AR2849" s="43"/>
      <c r="AS2849" s="43"/>
      <c r="AT2849" s="43"/>
      <c r="AU2849" s="43"/>
      <c r="AV2849" s="43"/>
      <c r="AW2849" s="43"/>
      <c r="AX2849" s="43"/>
      <c r="AY2849" s="43"/>
      <c r="AZ2849" s="43"/>
      <c r="BA2849" s="43"/>
      <c r="BB2849" s="43"/>
      <c r="BC2849" s="43"/>
      <c r="BD2849" s="43"/>
      <c r="BE2849" s="43"/>
      <c r="BF2849" s="43"/>
      <c r="BG2849" s="43"/>
      <c r="BH2849" s="43"/>
      <c r="BI2849" s="43"/>
      <c r="BJ2849" s="43"/>
      <c r="BK2849" s="43"/>
      <c r="BL2849" s="43"/>
      <c r="BM2849" s="43"/>
      <c r="BN2849" s="43"/>
      <c r="BO2849" s="43"/>
      <c r="BP2849" s="43"/>
      <c r="BQ2849" s="43"/>
      <c r="BR2849" s="43"/>
      <c r="BS2849" s="43"/>
      <c r="BT2849" s="43"/>
      <c r="BU2849" s="43"/>
      <c r="BV2849" s="43"/>
      <c r="BW2849" s="43"/>
      <c r="BX2849" s="43"/>
      <c r="BY2849" s="43"/>
      <c r="BZ2849" s="43"/>
      <c r="CA2849" s="43"/>
      <c r="CB2849" s="43"/>
      <c r="CC2849" s="43"/>
      <c r="CD2849" s="43"/>
      <c r="CE2849" s="43"/>
      <c r="CF2849" s="43"/>
      <c r="CG2849" s="43"/>
    </row>
    <row r="2850" spans="10:85" x14ac:dyDescent="0.2"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43"/>
      <c r="AI2850" s="43"/>
      <c r="AJ2850" s="43"/>
      <c r="AK2850" s="43"/>
      <c r="AL2850" s="43"/>
      <c r="AM2850" s="43"/>
      <c r="AN2850" s="43"/>
      <c r="AO2850" s="43"/>
      <c r="AP2850" s="43"/>
      <c r="AQ2850" s="43"/>
      <c r="AR2850" s="43"/>
      <c r="AS2850" s="43"/>
      <c r="AT2850" s="43"/>
      <c r="AU2850" s="43"/>
      <c r="AV2850" s="43"/>
      <c r="AW2850" s="43"/>
      <c r="AX2850" s="43"/>
      <c r="AY2850" s="43"/>
      <c r="AZ2850" s="43"/>
      <c r="BA2850" s="43"/>
      <c r="BB2850" s="43"/>
      <c r="BC2850" s="43"/>
      <c r="BD2850" s="43"/>
      <c r="BE2850" s="43"/>
      <c r="BF2850" s="43"/>
      <c r="BG2850" s="43"/>
      <c r="BH2850" s="43"/>
      <c r="BI2850" s="43"/>
      <c r="BJ2850" s="43"/>
      <c r="BK2850" s="43"/>
      <c r="BL2850" s="43"/>
      <c r="BM2850" s="43"/>
      <c r="BN2850" s="43"/>
      <c r="BO2850" s="43"/>
      <c r="BP2850" s="43"/>
      <c r="BQ2850" s="43"/>
      <c r="BR2850" s="43"/>
      <c r="BS2850" s="43"/>
      <c r="BT2850" s="43"/>
      <c r="BU2850" s="43"/>
      <c r="BV2850" s="43"/>
      <c r="BW2850" s="43"/>
      <c r="BX2850" s="43"/>
      <c r="BY2850" s="43"/>
      <c r="BZ2850" s="43"/>
      <c r="CA2850" s="43"/>
      <c r="CB2850" s="43"/>
      <c r="CC2850" s="43"/>
      <c r="CD2850" s="43"/>
      <c r="CE2850" s="43"/>
      <c r="CF2850" s="43"/>
      <c r="CG2850" s="43"/>
    </row>
    <row r="2851" spans="10:85" x14ac:dyDescent="0.2"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43"/>
      <c r="AI2851" s="43"/>
      <c r="AJ2851" s="43"/>
      <c r="AK2851" s="43"/>
      <c r="AL2851" s="43"/>
      <c r="AM2851" s="43"/>
      <c r="AN2851" s="43"/>
      <c r="AO2851" s="43"/>
      <c r="AP2851" s="43"/>
      <c r="AQ2851" s="43"/>
      <c r="AR2851" s="43"/>
      <c r="AS2851" s="43"/>
      <c r="AT2851" s="43"/>
      <c r="AU2851" s="43"/>
      <c r="AV2851" s="43"/>
      <c r="AW2851" s="43"/>
      <c r="AX2851" s="43"/>
      <c r="AY2851" s="43"/>
      <c r="AZ2851" s="43"/>
      <c r="BA2851" s="43"/>
      <c r="BB2851" s="43"/>
      <c r="BC2851" s="43"/>
      <c r="BD2851" s="43"/>
      <c r="BE2851" s="43"/>
      <c r="BF2851" s="43"/>
      <c r="BG2851" s="43"/>
      <c r="BH2851" s="43"/>
      <c r="BI2851" s="43"/>
      <c r="BJ2851" s="43"/>
      <c r="BK2851" s="43"/>
      <c r="BL2851" s="43"/>
      <c r="BM2851" s="43"/>
      <c r="BN2851" s="43"/>
      <c r="BO2851" s="43"/>
      <c r="BP2851" s="43"/>
      <c r="BQ2851" s="43"/>
      <c r="BR2851" s="43"/>
      <c r="BS2851" s="43"/>
      <c r="BT2851" s="43"/>
      <c r="BU2851" s="43"/>
      <c r="BV2851" s="43"/>
      <c r="BW2851" s="43"/>
      <c r="BX2851" s="43"/>
      <c r="BY2851" s="43"/>
      <c r="BZ2851" s="43"/>
      <c r="CA2851" s="43"/>
      <c r="CB2851" s="43"/>
      <c r="CC2851" s="43"/>
      <c r="CD2851" s="43"/>
      <c r="CE2851" s="43"/>
      <c r="CF2851" s="43"/>
      <c r="CG2851" s="43"/>
    </row>
    <row r="2852" spans="10:85" x14ac:dyDescent="0.2"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43"/>
      <c r="AI2852" s="43"/>
      <c r="AJ2852" s="43"/>
      <c r="AK2852" s="43"/>
      <c r="AL2852" s="43"/>
      <c r="AM2852" s="43"/>
      <c r="AN2852" s="43"/>
      <c r="AO2852" s="43"/>
      <c r="AP2852" s="43"/>
      <c r="AQ2852" s="43"/>
      <c r="AR2852" s="43"/>
      <c r="AS2852" s="43"/>
      <c r="AT2852" s="43"/>
      <c r="AU2852" s="43"/>
      <c r="AV2852" s="43"/>
      <c r="AW2852" s="43"/>
      <c r="AX2852" s="43"/>
      <c r="AY2852" s="43"/>
      <c r="AZ2852" s="43"/>
      <c r="BA2852" s="43"/>
      <c r="BB2852" s="43"/>
      <c r="BC2852" s="43"/>
      <c r="BD2852" s="43"/>
      <c r="BE2852" s="43"/>
      <c r="BF2852" s="43"/>
      <c r="BG2852" s="43"/>
      <c r="BH2852" s="43"/>
      <c r="BI2852" s="43"/>
      <c r="BJ2852" s="43"/>
      <c r="BK2852" s="43"/>
      <c r="BL2852" s="43"/>
      <c r="BM2852" s="43"/>
      <c r="BN2852" s="43"/>
      <c r="BO2852" s="43"/>
      <c r="BP2852" s="43"/>
      <c r="BQ2852" s="43"/>
      <c r="BR2852" s="43"/>
      <c r="BS2852" s="43"/>
      <c r="BT2852" s="43"/>
      <c r="BU2852" s="43"/>
      <c r="BV2852" s="43"/>
      <c r="BW2852" s="43"/>
      <c r="BX2852" s="43"/>
      <c r="BY2852" s="43"/>
      <c r="BZ2852" s="43"/>
      <c r="CA2852" s="43"/>
      <c r="CB2852" s="43"/>
      <c r="CC2852" s="43"/>
      <c r="CD2852" s="43"/>
      <c r="CE2852" s="43"/>
      <c r="CF2852" s="43"/>
      <c r="CG2852" s="43"/>
    </row>
    <row r="2853" spans="10:85" x14ac:dyDescent="0.2"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43"/>
      <c r="AI2853" s="43"/>
      <c r="AJ2853" s="43"/>
      <c r="AK2853" s="43"/>
      <c r="AL2853" s="43"/>
      <c r="AM2853" s="43"/>
      <c r="AN2853" s="43"/>
      <c r="AO2853" s="43"/>
      <c r="AP2853" s="43"/>
      <c r="AQ2853" s="43"/>
      <c r="AR2853" s="43"/>
      <c r="AS2853" s="43"/>
      <c r="AT2853" s="43"/>
      <c r="AU2853" s="43"/>
      <c r="AV2853" s="43"/>
      <c r="AW2853" s="43"/>
      <c r="AX2853" s="43"/>
      <c r="AY2853" s="43"/>
      <c r="AZ2853" s="43"/>
      <c r="BA2853" s="43"/>
      <c r="BB2853" s="43"/>
      <c r="BC2853" s="43"/>
      <c r="BD2853" s="43"/>
      <c r="BE2853" s="43"/>
      <c r="BF2853" s="43"/>
      <c r="BG2853" s="43"/>
      <c r="BH2853" s="43"/>
      <c r="BI2853" s="43"/>
      <c r="BJ2853" s="43"/>
      <c r="BK2853" s="43"/>
      <c r="BL2853" s="43"/>
      <c r="BM2853" s="43"/>
      <c r="BN2853" s="43"/>
      <c r="BO2853" s="43"/>
      <c r="BP2853" s="43"/>
      <c r="BQ2853" s="43"/>
      <c r="BR2853" s="43"/>
      <c r="BS2853" s="43"/>
      <c r="BT2853" s="43"/>
      <c r="BU2853" s="43"/>
      <c r="BV2853" s="43"/>
      <c r="BW2853" s="43"/>
      <c r="BX2853" s="43"/>
      <c r="BY2853" s="43"/>
      <c r="BZ2853" s="43"/>
      <c r="CA2853" s="43"/>
      <c r="CB2853" s="43"/>
      <c r="CC2853" s="43"/>
      <c r="CD2853" s="43"/>
      <c r="CE2853" s="43"/>
      <c r="CF2853" s="43"/>
      <c r="CG2853" s="43"/>
    </row>
    <row r="2854" spans="10:85" x14ac:dyDescent="0.2"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43"/>
      <c r="AI2854" s="43"/>
      <c r="AJ2854" s="43"/>
      <c r="AK2854" s="43"/>
      <c r="AL2854" s="43"/>
      <c r="AM2854" s="43"/>
      <c r="AN2854" s="43"/>
      <c r="AO2854" s="43"/>
      <c r="AP2854" s="43"/>
      <c r="AQ2854" s="43"/>
      <c r="AR2854" s="43"/>
      <c r="AS2854" s="43"/>
      <c r="AT2854" s="43"/>
      <c r="AU2854" s="43"/>
      <c r="AV2854" s="43"/>
      <c r="AW2854" s="43"/>
      <c r="AX2854" s="43"/>
      <c r="AY2854" s="43"/>
      <c r="AZ2854" s="43"/>
      <c r="BA2854" s="43"/>
      <c r="BB2854" s="43"/>
      <c r="BC2854" s="43"/>
      <c r="BD2854" s="43"/>
      <c r="BE2854" s="43"/>
      <c r="BF2854" s="43"/>
      <c r="BG2854" s="43"/>
      <c r="BH2854" s="43"/>
      <c r="BI2854" s="43"/>
      <c r="BJ2854" s="43"/>
      <c r="BK2854" s="43"/>
      <c r="BL2854" s="43"/>
      <c r="BM2854" s="43"/>
      <c r="BN2854" s="43"/>
      <c r="BO2854" s="43"/>
      <c r="BP2854" s="43"/>
      <c r="BQ2854" s="43"/>
      <c r="BR2854" s="43"/>
      <c r="BS2854" s="43"/>
      <c r="BT2854" s="43"/>
      <c r="BU2854" s="43"/>
      <c r="BV2854" s="43"/>
      <c r="BW2854" s="43"/>
      <c r="BX2854" s="43"/>
      <c r="BY2854" s="43"/>
      <c r="BZ2854" s="43"/>
      <c r="CA2854" s="43"/>
      <c r="CB2854" s="43"/>
      <c r="CC2854" s="43"/>
      <c r="CD2854" s="43"/>
      <c r="CE2854" s="43"/>
      <c r="CF2854" s="43"/>
      <c r="CG2854" s="43"/>
    </row>
    <row r="2855" spans="10:85" x14ac:dyDescent="0.2"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43"/>
      <c r="AI2855" s="43"/>
      <c r="AJ2855" s="43"/>
      <c r="AK2855" s="43"/>
      <c r="AL2855" s="43"/>
      <c r="AM2855" s="43"/>
      <c r="AN2855" s="43"/>
      <c r="AO2855" s="43"/>
      <c r="AP2855" s="43"/>
      <c r="AQ2855" s="43"/>
      <c r="AR2855" s="43"/>
      <c r="AS2855" s="43"/>
      <c r="AT2855" s="43"/>
      <c r="AU2855" s="43"/>
      <c r="AV2855" s="43"/>
      <c r="AW2855" s="43"/>
      <c r="AX2855" s="43"/>
      <c r="AY2855" s="43"/>
      <c r="AZ2855" s="43"/>
      <c r="BA2855" s="43"/>
      <c r="BB2855" s="43"/>
      <c r="BC2855" s="43"/>
      <c r="BD2855" s="43"/>
      <c r="BE2855" s="43"/>
      <c r="BF2855" s="43"/>
      <c r="BG2855" s="43"/>
      <c r="BH2855" s="43"/>
      <c r="BI2855" s="43"/>
      <c r="BJ2855" s="43"/>
      <c r="BK2855" s="43"/>
      <c r="BL2855" s="43"/>
      <c r="BM2855" s="43"/>
      <c r="BN2855" s="43"/>
      <c r="BO2855" s="43"/>
      <c r="BP2855" s="43"/>
      <c r="BQ2855" s="43"/>
      <c r="BR2855" s="43"/>
      <c r="BS2855" s="43"/>
      <c r="BT2855" s="43"/>
      <c r="BU2855" s="43"/>
      <c r="BV2855" s="43"/>
      <c r="BW2855" s="43"/>
      <c r="BX2855" s="43"/>
      <c r="BY2855" s="43"/>
      <c r="BZ2855" s="43"/>
      <c r="CA2855" s="43"/>
      <c r="CB2855" s="43"/>
      <c r="CC2855" s="43"/>
      <c r="CD2855" s="43"/>
      <c r="CE2855" s="43"/>
      <c r="CF2855" s="43"/>
      <c r="CG2855" s="43"/>
    </row>
    <row r="2856" spans="10:85" x14ac:dyDescent="0.2"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43"/>
      <c r="AI2856" s="43"/>
      <c r="AJ2856" s="43"/>
      <c r="AK2856" s="43"/>
      <c r="AL2856" s="43"/>
      <c r="AM2856" s="43"/>
      <c r="AN2856" s="43"/>
      <c r="AO2856" s="43"/>
      <c r="AP2856" s="43"/>
      <c r="AQ2856" s="43"/>
      <c r="AR2856" s="43"/>
      <c r="AS2856" s="43"/>
      <c r="AT2856" s="43"/>
      <c r="AU2856" s="43"/>
      <c r="AV2856" s="43"/>
      <c r="AW2856" s="43"/>
      <c r="AX2856" s="43"/>
      <c r="AY2856" s="43"/>
      <c r="AZ2856" s="43"/>
      <c r="BA2856" s="43"/>
      <c r="BB2856" s="43"/>
      <c r="BC2856" s="43"/>
      <c r="BD2856" s="43"/>
      <c r="BE2856" s="43"/>
      <c r="BF2856" s="43"/>
      <c r="BG2856" s="43"/>
      <c r="BH2856" s="43"/>
      <c r="BI2856" s="43"/>
      <c r="BJ2856" s="43"/>
      <c r="BK2856" s="43"/>
      <c r="BL2856" s="43"/>
      <c r="BM2856" s="43"/>
      <c r="BN2856" s="43"/>
      <c r="BO2856" s="43"/>
      <c r="BP2856" s="43"/>
      <c r="BQ2856" s="43"/>
      <c r="BR2856" s="43"/>
      <c r="BS2856" s="43"/>
      <c r="BT2856" s="43"/>
      <c r="BU2856" s="43"/>
      <c r="BV2856" s="43"/>
      <c r="BW2856" s="43"/>
      <c r="BX2856" s="43"/>
      <c r="BY2856" s="43"/>
      <c r="BZ2856" s="43"/>
      <c r="CA2856" s="43"/>
      <c r="CB2856" s="43"/>
      <c r="CC2856" s="43"/>
      <c r="CD2856" s="43"/>
      <c r="CE2856" s="43"/>
      <c r="CF2856" s="43"/>
      <c r="CG2856" s="43"/>
    </row>
    <row r="2857" spans="10:85" x14ac:dyDescent="0.2"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  <c r="AK2857" s="43"/>
      <c r="AL2857" s="43"/>
      <c r="AM2857" s="43"/>
      <c r="AN2857" s="43"/>
      <c r="AO2857" s="43"/>
      <c r="AP2857" s="43"/>
      <c r="AQ2857" s="43"/>
      <c r="AR2857" s="43"/>
      <c r="AS2857" s="43"/>
      <c r="AT2857" s="43"/>
      <c r="AU2857" s="43"/>
      <c r="AV2857" s="43"/>
      <c r="AW2857" s="43"/>
      <c r="AX2857" s="43"/>
      <c r="AY2857" s="43"/>
      <c r="AZ2857" s="43"/>
      <c r="BA2857" s="43"/>
      <c r="BB2857" s="43"/>
      <c r="BC2857" s="43"/>
      <c r="BD2857" s="43"/>
      <c r="BE2857" s="43"/>
      <c r="BF2857" s="43"/>
      <c r="BG2857" s="43"/>
      <c r="BH2857" s="43"/>
      <c r="BI2857" s="43"/>
      <c r="BJ2857" s="43"/>
      <c r="BK2857" s="43"/>
      <c r="BL2857" s="43"/>
      <c r="BM2857" s="43"/>
      <c r="BN2857" s="43"/>
      <c r="BO2857" s="43"/>
      <c r="BP2857" s="43"/>
      <c r="BQ2857" s="43"/>
      <c r="BR2857" s="43"/>
      <c r="BS2857" s="43"/>
      <c r="BT2857" s="43"/>
      <c r="BU2857" s="43"/>
      <c r="BV2857" s="43"/>
      <c r="BW2857" s="43"/>
      <c r="BX2857" s="43"/>
      <c r="BY2857" s="43"/>
      <c r="BZ2857" s="43"/>
      <c r="CA2857" s="43"/>
      <c r="CB2857" s="43"/>
      <c r="CC2857" s="43"/>
      <c r="CD2857" s="43"/>
      <c r="CE2857" s="43"/>
      <c r="CF2857" s="43"/>
      <c r="CG2857" s="43"/>
    </row>
    <row r="2858" spans="10:85" x14ac:dyDescent="0.2"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  <c r="AK2858" s="43"/>
      <c r="AL2858" s="43"/>
      <c r="AM2858" s="43"/>
      <c r="AN2858" s="43"/>
      <c r="AO2858" s="43"/>
      <c r="AP2858" s="43"/>
      <c r="AQ2858" s="43"/>
      <c r="AR2858" s="43"/>
      <c r="AS2858" s="43"/>
      <c r="AT2858" s="43"/>
      <c r="AU2858" s="43"/>
      <c r="AV2858" s="43"/>
      <c r="AW2858" s="43"/>
      <c r="AX2858" s="43"/>
      <c r="AY2858" s="43"/>
      <c r="AZ2858" s="43"/>
      <c r="BA2858" s="43"/>
      <c r="BB2858" s="43"/>
      <c r="BC2858" s="43"/>
      <c r="BD2858" s="43"/>
      <c r="BE2858" s="43"/>
      <c r="BF2858" s="43"/>
      <c r="BG2858" s="43"/>
      <c r="BH2858" s="43"/>
      <c r="BI2858" s="43"/>
      <c r="BJ2858" s="43"/>
      <c r="BK2858" s="43"/>
      <c r="BL2858" s="43"/>
      <c r="BM2858" s="43"/>
      <c r="BN2858" s="43"/>
      <c r="BO2858" s="43"/>
      <c r="BP2858" s="43"/>
      <c r="BQ2858" s="43"/>
      <c r="BR2858" s="43"/>
      <c r="BS2858" s="43"/>
      <c r="BT2858" s="43"/>
      <c r="BU2858" s="43"/>
      <c r="BV2858" s="43"/>
      <c r="BW2858" s="43"/>
      <c r="BX2858" s="43"/>
      <c r="BY2858" s="43"/>
      <c r="BZ2858" s="43"/>
      <c r="CA2858" s="43"/>
      <c r="CB2858" s="43"/>
      <c r="CC2858" s="43"/>
      <c r="CD2858" s="43"/>
      <c r="CE2858" s="43"/>
      <c r="CF2858" s="43"/>
      <c r="CG2858" s="43"/>
    </row>
    <row r="2859" spans="10:85" x14ac:dyDescent="0.2"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  <c r="AK2859" s="43"/>
      <c r="AL2859" s="43"/>
      <c r="AM2859" s="43"/>
      <c r="AN2859" s="43"/>
      <c r="AO2859" s="43"/>
      <c r="AP2859" s="43"/>
      <c r="AQ2859" s="43"/>
      <c r="AR2859" s="43"/>
      <c r="AS2859" s="43"/>
      <c r="AT2859" s="43"/>
      <c r="AU2859" s="43"/>
      <c r="AV2859" s="43"/>
      <c r="AW2859" s="43"/>
      <c r="AX2859" s="43"/>
      <c r="AY2859" s="43"/>
      <c r="AZ2859" s="43"/>
      <c r="BA2859" s="43"/>
      <c r="BB2859" s="43"/>
      <c r="BC2859" s="43"/>
      <c r="BD2859" s="43"/>
      <c r="BE2859" s="43"/>
      <c r="BF2859" s="43"/>
      <c r="BG2859" s="43"/>
      <c r="BH2859" s="43"/>
      <c r="BI2859" s="43"/>
      <c r="BJ2859" s="43"/>
      <c r="BK2859" s="43"/>
      <c r="BL2859" s="43"/>
      <c r="BM2859" s="43"/>
      <c r="BN2859" s="43"/>
      <c r="BO2859" s="43"/>
      <c r="BP2859" s="43"/>
      <c r="BQ2859" s="43"/>
      <c r="BR2859" s="43"/>
      <c r="BS2859" s="43"/>
      <c r="BT2859" s="43"/>
      <c r="BU2859" s="43"/>
      <c r="BV2859" s="43"/>
      <c r="BW2859" s="43"/>
      <c r="BX2859" s="43"/>
      <c r="BY2859" s="43"/>
      <c r="BZ2859" s="43"/>
      <c r="CA2859" s="43"/>
      <c r="CB2859" s="43"/>
      <c r="CC2859" s="43"/>
      <c r="CD2859" s="43"/>
      <c r="CE2859" s="43"/>
      <c r="CF2859" s="43"/>
      <c r="CG2859" s="43"/>
    </row>
    <row r="2860" spans="10:85" x14ac:dyDescent="0.2"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  <c r="AK2860" s="43"/>
      <c r="AL2860" s="43"/>
      <c r="AM2860" s="43"/>
      <c r="AN2860" s="43"/>
      <c r="AO2860" s="43"/>
      <c r="AP2860" s="43"/>
      <c r="AQ2860" s="43"/>
      <c r="AR2860" s="43"/>
      <c r="AS2860" s="43"/>
      <c r="AT2860" s="43"/>
      <c r="AU2860" s="43"/>
      <c r="AV2860" s="43"/>
      <c r="AW2860" s="43"/>
      <c r="AX2860" s="43"/>
      <c r="AY2860" s="43"/>
      <c r="AZ2860" s="43"/>
      <c r="BA2860" s="43"/>
      <c r="BB2860" s="43"/>
      <c r="BC2860" s="43"/>
      <c r="BD2860" s="43"/>
      <c r="BE2860" s="43"/>
      <c r="BF2860" s="43"/>
      <c r="BG2860" s="43"/>
      <c r="BH2860" s="43"/>
      <c r="BI2860" s="43"/>
      <c r="BJ2860" s="43"/>
      <c r="BK2860" s="43"/>
      <c r="BL2860" s="43"/>
      <c r="BM2860" s="43"/>
      <c r="BN2860" s="43"/>
      <c r="BO2860" s="43"/>
      <c r="BP2860" s="43"/>
      <c r="BQ2860" s="43"/>
      <c r="BR2860" s="43"/>
      <c r="BS2860" s="43"/>
      <c r="BT2860" s="43"/>
      <c r="BU2860" s="43"/>
      <c r="BV2860" s="43"/>
      <c r="BW2860" s="43"/>
      <c r="BX2860" s="43"/>
      <c r="BY2860" s="43"/>
      <c r="BZ2860" s="43"/>
      <c r="CA2860" s="43"/>
      <c r="CB2860" s="43"/>
      <c r="CC2860" s="43"/>
      <c r="CD2860" s="43"/>
      <c r="CE2860" s="43"/>
      <c r="CF2860" s="43"/>
      <c r="CG2860" s="43"/>
    </row>
    <row r="2861" spans="10:85" x14ac:dyDescent="0.2"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  <c r="AK2861" s="43"/>
      <c r="AL2861" s="43"/>
      <c r="AM2861" s="43"/>
      <c r="AN2861" s="43"/>
      <c r="AO2861" s="43"/>
      <c r="AP2861" s="43"/>
      <c r="AQ2861" s="43"/>
      <c r="AR2861" s="43"/>
      <c r="AS2861" s="43"/>
      <c r="AT2861" s="43"/>
      <c r="AU2861" s="43"/>
      <c r="AV2861" s="43"/>
      <c r="AW2861" s="43"/>
      <c r="AX2861" s="43"/>
      <c r="AY2861" s="43"/>
      <c r="AZ2861" s="43"/>
      <c r="BA2861" s="43"/>
      <c r="BB2861" s="43"/>
      <c r="BC2861" s="43"/>
      <c r="BD2861" s="43"/>
      <c r="BE2861" s="43"/>
      <c r="BF2861" s="43"/>
      <c r="BG2861" s="43"/>
      <c r="BH2861" s="43"/>
      <c r="BI2861" s="43"/>
      <c r="BJ2861" s="43"/>
      <c r="BK2861" s="43"/>
      <c r="BL2861" s="43"/>
      <c r="BM2861" s="43"/>
      <c r="BN2861" s="43"/>
      <c r="BO2861" s="43"/>
      <c r="BP2861" s="43"/>
      <c r="BQ2861" s="43"/>
      <c r="BR2861" s="43"/>
      <c r="BS2861" s="43"/>
      <c r="BT2861" s="43"/>
      <c r="BU2861" s="43"/>
      <c r="BV2861" s="43"/>
      <c r="BW2861" s="43"/>
      <c r="BX2861" s="43"/>
      <c r="BY2861" s="43"/>
      <c r="BZ2861" s="43"/>
      <c r="CA2861" s="43"/>
      <c r="CB2861" s="43"/>
      <c r="CC2861" s="43"/>
      <c r="CD2861" s="43"/>
      <c r="CE2861" s="43"/>
      <c r="CF2861" s="43"/>
      <c r="CG2861" s="43"/>
    </row>
    <row r="2862" spans="10:85" x14ac:dyDescent="0.2"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  <c r="AK2862" s="43"/>
      <c r="AL2862" s="43"/>
      <c r="AM2862" s="43"/>
      <c r="AN2862" s="43"/>
      <c r="AO2862" s="43"/>
      <c r="AP2862" s="43"/>
      <c r="AQ2862" s="43"/>
      <c r="AR2862" s="43"/>
      <c r="AS2862" s="43"/>
      <c r="AT2862" s="43"/>
      <c r="AU2862" s="43"/>
      <c r="AV2862" s="43"/>
      <c r="AW2862" s="43"/>
      <c r="AX2862" s="43"/>
      <c r="AY2862" s="43"/>
      <c r="AZ2862" s="43"/>
      <c r="BA2862" s="43"/>
      <c r="BB2862" s="43"/>
      <c r="BC2862" s="43"/>
      <c r="BD2862" s="43"/>
      <c r="BE2862" s="43"/>
      <c r="BF2862" s="43"/>
      <c r="BG2862" s="43"/>
      <c r="BH2862" s="43"/>
      <c r="BI2862" s="43"/>
      <c r="BJ2862" s="43"/>
      <c r="BK2862" s="43"/>
      <c r="BL2862" s="43"/>
      <c r="BM2862" s="43"/>
      <c r="BN2862" s="43"/>
      <c r="BO2862" s="43"/>
      <c r="BP2862" s="43"/>
      <c r="BQ2862" s="43"/>
      <c r="BR2862" s="43"/>
      <c r="BS2862" s="43"/>
      <c r="BT2862" s="43"/>
      <c r="BU2862" s="43"/>
      <c r="BV2862" s="43"/>
      <c r="BW2862" s="43"/>
      <c r="BX2862" s="43"/>
      <c r="BY2862" s="43"/>
      <c r="BZ2862" s="43"/>
      <c r="CA2862" s="43"/>
      <c r="CB2862" s="43"/>
      <c r="CC2862" s="43"/>
      <c r="CD2862" s="43"/>
      <c r="CE2862" s="43"/>
      <c r="CF2862" s="43"/>
      <c r="CG2862" s="43"/>
    </row>
    <row r="2863" spans="10:85" x14ac:dyDescent="0.2"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  <c r="AK2863" s="43"/>
      <c r="AL2863" s="43"/>
      <c r="AM2863" s="43"/>
      <c r="AN2863" s="43"/>
      <c r="AO2863" s="43"/>
      <c r="AP2863" s="43"/>
      <c r="AQ2863" s="43"/>
      <c r="AR2863" s="43"/>
      <c r="AS2863" s="43"/>
      <c r="AT2863" s="43"/>
      <c r="AU2863" s="43"/>
      <c r="AV2863" s="43"/>
      <c r="AW2863" s="43"/>
      <c r="AX2863" s="43"/>
      <c r="AY2863" s="43"/>
      <c r="AZ2863" s="43"/>
      <c r="BA2863" s="43"/>
      <c r="BB2863" s="43"/>
      <c r="BC2863" s="43"/>
      <c r="BD2863" s="43"/>
      <c r="BE2863" s="43"/>
      <c r="BF2863" s="43"/>
      <c r="BG2863" s="43"/>
      <c r="BH2863" s="43"/>
      <c r="BI2863" s="43"/>
      <c r="BJ2863" s="43"/>
      <c r="BK2863" s="43"/>
      <c r="BL2863" s="43"/>
      <c r="BM2863" s="43"/>
      <c r="BN2863" s="43"/>
      <c r="BO2863" s="43"/>
      <c r="BP2863" s="43"/>
      <c r="BQ2863" s="43"/>
      <c r="BR2863" s="43"/>
      <c r="BS2863" s="43"/>
      <c r="BT2863" s="43"/>
      <c r="BU2863" s="43"/>
      <c r="BV2863" s="43"/>
      <c r="BW2863" s="43"/>
      <c r="BX2863" s="43"/>
      <c r="BY2863" s="43"/>
      <c r="BZ2863" s="43"/>
      <c r="CA2863" s="43"/>
      <c r="CB2863" s="43"/>
      <c r="CC2863" s="43"/>
      <c r="CD2863" s="43"/>
      <c r="CE2863" s="43"/>
      <c r="CF2863" s="43"/>
      <c r="CG2863" s="43"/>
    </row>
    <row r="2864" spans="10:85" x14ac:dyDescent="0.2"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  <c r="AK2864" s="43"/>
      <c r="AL2864" s="43"/>
      <c r="AM2864" s="43"/>
      <c r="AN2864" s="43"/>
      <c r="AO2864" s="43"/>
      <c r="AP2864" s="43"/>
      <c r="AQ2864" s="43"/>
      <c r="AR2864" s="43"/>
      <c r="AS2864" s="43"/>
      <c r="AT2864" s="43"/>
      <c r="AU2864" s="43"/>
      <c r="AV2864" s="43"/>
      <c r="AW2864" s="43"/>
      <c r="AX2864" s="43"/>
      <c r="AY2864" s="43"/>
      <c r="AZ2864" s="43"/>
      <c r="BA2864" s="43"/>
      <c r="BB2864" s="43"/>
      <c r="BC2864" s="43"/>
      <c r="BD2864" s="43"/>
      <c r="BE2864" s="43"/>
      <c r="BF2864" s="43"/>
      <c r="BG2864" s="43"/>
      <c r="BH2864" s="43"/>
      <c r="BI2864" s="43"/>
      <c r="BJ2864" s="43"/>
      <c r="BK2864" s="43"/>
      <c r="BL2864" s="43"/>
      <c r="BM2864" s="43"/>
      <c r="BN2864" s="43"/>
      <c r="BO2864" s="43"/>
      <c r="BP2864" s="43"/>
      <c r="BQ2864" s="43"/>
      <c r="BR2864" s="43"/>
      <c r="BS2864" s="43"/>
      <c r="BT2864" s="43"/>
      <c r="BU2864" s="43"/>
      <c r="BV2864" s="43"/>
      <c r="BW2864" s="43"/>
      <c r="BX2864" s="43"/>
      <c r="BY2864" s="43"/>
      <c r="BZ2864" s="43"/>
      <c r="CA2864" s="43"/>
      <c r="CB2864" s="43"/>
      <c r="CC2864" s="43"/>
      <c r="CD2864" s="43"/>
      <c r="CE2864" s="43"/>
      <c r="CF2864" s="43"/>
      <c r="CG2864" s="43"/>
    </row>
    <row r="2865" spans="10:85" x14ac:dyDescent="0.2"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  <c r="AK2865" s="43"/>
      <c r="AL2865" s="43"/>
      <c r="AM2865" s="43"/>
      <c r="AN2865" s="43"/>
      <c r="AO2865" s="43"/>
      <c r="AP2865" s="43"/>
      <c r="AQ2865" s="43"/>
      <c r="AR2865" s="43"/>
      <c r="AS2865" s="43"/>
      <c r="AT2865" s="43"/>
      <c r="AU2865" s="43"/>
      <c r="AV2865" s="43"/>
      <c r="AW2865" s="43"/>
      <c r="AX2865" s="43"/>
      <c r="AY2865" s="43"/>
      <c r="AZ2865" s="43"/>
      <c r="BA2865" s="43"/>
      <c r="BB2865" s="43"/>
      <c r="BC2865" s="43"/>
      <c r="BD2865" s="43"/>
      <c r="BE2865" s="43"/>
      <c r="BF2865" s="43"/>
      <c r="BG2865" s="43"/>
      <c r="BH2865" s="43"/>
      <c r="BI2865" s="43"/>
      <c r="BJ2865" s="43"/>
      <c r="BK2865" s="43"/>
      <c r="BL2865" s="43"/>
      <c r="BM2865" s="43"/>
      <c r="BN2865" s="43"/>
      <c r="BO2865" s="43"/>
      <c r="BP2865" s="43"/>
      <c r="BQ2865" s="43"/>
      <c r="BR2865" s="43"/>
      <c r="BS2865" s="43"/>
      <c r="BT2865" s="43"/>
      <c r="BU2865" s="43"/>
      <c r="BV2865" s="43"/>
      <c r="BW2865" s="43"/>
      <c r="BX2865" s="43"/>
      <c r="BY2865" s="43"/>
      <c r="BZ2865" s="43"/>
      <c r="CA2865" s="43"/>
      <c r="CB2865" s="43"/>
      <c r="CC2865" s="43"/>
      <c r="CD2865" s="43"/>
      <c r="CE2865" s="43"/>
      <c r="CF2865" s="43"/>
      <c r="CG2865" s="43"/>
    </row>
    <row r="2866" spans="10:85" x14ac:dyDescent="0.2"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  <c r="AK2866" s="43"/>
      <c r="AL2866" s="43"/>
      <c r="AM2866" s="43"/>
      <c r="AN2866" s="43"/>
      <c r="AO2866" s="43"/>
      <c r="AP2866" s="43"/>
      <c r="AQ2866" s="43"/>
      <c r="AR2866" s="43"/>
      <c r="AS2866" s="43"/>
      <c r="AT2866" s="43"/>
      <c r="AU2866" s="43"/>
      <c r="AV2866" s="43"/>
      <c r="AW2866" s="43"/>
      <c r="AX2866" s="43"/>
      <c r="AY2866" s="43"/>
      <c r="AZ2866" s="43"/>
      <c r="BA2866" s="43"/>
      <c r="BB2866" s="43"/>
      <c r="BC2866" s="43"/>
      <c r="BD2866" s="43"/>
      <c r="BE2866" s="43"/>
      <c r="BF2866" s="43"/>
      <c r="BG2866" s="43"/>
      <c r="BH2866" s="43"/>
      <c r="BI2866" s="43"/>
      <c r="BJ2866" s="43"/>
      <c r="BK2866" s="43"/>
      <c r="BL2866" s="43"/>
      <c r="BM2866" s="43"/>
      <c r="BN2866" s="43"/>
      <c r="BO2866" s="43"/>
      <c r="BP2866" s="43"/>
      <c r="BQ2866" s="43"/>
      <c r="BR2866" s="43"/>
      <c r="BS2866" s="43"/>
      <c r="BT2866" s="43"/>
      <c r="BU2866" s="43"/>
      <c r="BV2866" s="43"/>
      <c r="BW2866" s="43"/>
      <c r="BX2866" s="43"/>
      <c r="BY2866" s="43"/>
      <c r="BZ2866" s="43"/>
      <c r="CA2866" s="43"/>
      <c r="CB2866" s="43"/>
      <c r="CC2866" s="43"/>
      <c r="CD2866" s="43"/>
      <c r="CE2866" s="43"/>
      <c r="CF2866" s="43"/>
      <c r="CG2866" s="43"/>
    </row>
    <row r="2867" spans="10:85" x14ac:dyDescent="0.2"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  <c r="AK2867" s="43"/>
      <c r="AL2867" s="43"/>
      <c r="AM2867" s="43"/>
      <c r="AN2867" s="43"/>
      <c r="AO2867" s="43"/>
      <c r="AP2867" s="43"/>
      <c r="AQ2867" s="43"/>
      <c r="AR2867" s="43"/>
      <c r="AS2867" s="43"/>
      <c r="AT2867" s="43"/>
      <c r="AU2867" s="43"/>
      <c r="AV2867" s="43"/>
      <c r="AW2867" s="43"/>
      <c r="AX2867" s="43"/>
      <c r="AY2867" s="43"/>
      <c r="AZ2867" s="43"/>
      <c r="BA2867" s="43"/>
      <c r="BB2867" s="43"/>
      <c r="BC2867" s="43"/>
      <c r="BD2867" s="43"/>
      <c r="BE2867" s="43"/>
      <c r="BF2867" s="43"/>
      <c r="BG2867" s="43"/>
      <c r="BH2867" s="43"/>
      <c r="BI2867" s="43"/>
      <c r="BJ2867" s="43"/>
      <c r="BK2867" s="43"/>
      <c r="BL2867" s="43"/>
      <c r="BM2867" s="43"/>
      <c r="BN2867" s="43"/>
      <c r="BO2867" s="43"/>
      <c r="BP2867" s="43"/>
      <c r="BQ2867" s="43"/>
      <c r="BR2867" s="43"/>
      <c r="BS2867" s="43"/>
      <c r="BT2867" s="43"/>
      <c r="BU2867" s="43"/>
      <c r="BV2867" s="43"/>
      <c r="BW2867" s="43"/>
      <c r="BX2867" s="43"/>
      <c r="BY2867" s="43"/>
      <c r="BZ2867" s="43"/>
      <c r="CA2867" s="43"/>
      <c r="CB2867" s="43"/>
      <c r="CC2867" s="43"/>
      <c r="CD2867" s="43"/>
      <c r="CE2867" s="43"/>
      <c r="CF2867" s="43"/>
      <c r="CG2867" s="43"/>
    </row>
    <row r="2868" spans="10:85" x14ac:dyDescent="0.2"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  <c r="AK2868" s="43"/>
      <c r="AL2868" s="43"/>
      <c r="AM2868" s="43"/>
      <c r="AN2868" s="43"/>
      <c r="AO2868" s="43"/>
      <c r="AP2868" s="43"/>
      <c r="AQ2868" s="43"/>
      <c r="AR2868" s="43"/>
      <c r="AS2868" s="43"/>
      <c r="AT2868" s="43"/>
      <c r="AU2868" s="43"/>
      <c r="AV2868" s="43"/>
      <c r="AW2868" s="43"/>
      <c r="AX2868" s="43"/>
      <c r="AY2868" s="43"/>
      <c r="AZ2868" s="43"/>
      <c r="BA2868" s="43"/>
      <c r="BB2868" s="43"/>
      <c r="BC2868" s="43"/>
      <c r="BD2868" s="43"/>
      <c r="BE2868" s="43"/>
      <c r="BF2868" s="43"/>
      <c r="BG2868" s="43"/>
      <c r="BH2868" s="43"/>
      <c r="BI2868" s="43"/>
      <c r="BJ2868" s="43"/>
      <c r="BK2868" s="43"/>
      <c r="BL2868" s="43"/>
      <c r="BM2868" s="43"/>
      <c r="BN2868" s="43"/>
      <c r="BO2868" s="43"/>
      <c r="BP2868" s="43"/>
      <c r="BQ2868" s="43"/>
      <c r="BR2868" s="43"/>
      <c r="BS2868" s="43"/>
      <c r="BT2868" s="43"/>
      <c r="BU2868" s="43"/>
      <c r="BV2868" s="43"/>
      <c r="BW2868" s="43"/>
      <c r="BX2868" s="43"/>
      <c r="BY2868" s="43"/>
      <c r="BZ2868" s="43"/>
      <c r="CA2868" s="43"/>
      <c r="CB2868" s="43"/>
      <c r="CC2868" s="43"/>
      <c r="CD2868" s="43"/>
      <c r="CE2868" s="43"/>
      <c r="CF2868" s="43"/>
      <c r="CG2868" s="43"/>
    </row>
    <row r="2869" spans="10:85" x14ac:dyDescent="0.2"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  <c r="AK2869" s="43"/>
      <c r="AL2869" s="43"/>
      <c r="AM2869" s="43"/>
      <c r="AN2869" s="43"/>
      <c r="AO2869" s="43"/>
      <c r="AP2869" s="43"/>
      <c r="AQ2869" s="43"/>
      <c r="AR2869" s="43"/>
      <c r="AS2869" s="43"/>
      <c r="AT2869" s="43"/>
      <c r="AU2869" s="43"/>
      <c r="AV2869" s="43"/>
      <c r="AW2869" s="43"/>
      <c r="AX2869" s="43"/>
      <c r="AY2869" s="43"/>
      <c r="AZ2869" s="43"/>
      <c r="BA2869" s="43"/>
      <c r="BB2869" s="43"/>
      <c r="BC2869" s="43"/>
      <c r="BD2869" s="43"/>
      <c r="BE2869" s="43"/>
      <c r="BF2869" s="43"/>
      <c r="BG2869" s="43"/>
      <c r="BH2869" s="43"/>
      <c r="BI2869" s="43"/>
      <c r="BJ2869" s="43"/>
      <c r="BK2869" s="43"/>
      <c r="BL2869" s="43"/>
      <c r="BM2869" s="43"/>
      <c r="BN2869" s="43"/>
      <c r="BO2869" s="43"/>
      <c r="BP2869" s="43"/>
      <c r="BQ2869" s="43"/>
      <c r="BR2869" s="43"/>
      <c r="BS2869" s="43"/>
      <c r="BT2869" s="43"/>
      <c r="BU2869" s="43"/>
      <c r="BV2869" s="43"/>
      <c r="BW2869" s="43"/>
      <c r="BX2869" s="43"/>
      <c r="BY2869" s="43"/>
      <c r="BZ2869" s="43"/>
      <c r="CA2869" s="43"/>
      <c r="CB2869" s="43"/>
      <c r="CC2869" s="43"/>
      <c r="CD2869" s="43"/>
      <c r="CE2869" s="43"/>
      <c r="CF2869" s="43"/>
      <c r="CG2869" s="43"/>
    </row>
    <row r="2870" spans="10:85" x14ac:dyDescent="0.2"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  <c r="AK2870" s="43"/>
      <c r="AL2870" s="43"/>
      <c r="AM2870" s="43"/>
      <c r="AN2870" s="43"/>
      <c r="AO2870" s="43"/>
      <c r="AP2870" s="43"/>
      <c r="AQ2870" s="43"/>
      <c r="AR2870" s="43"/>
      <c r="AS2870" s="43"/>
      <c r="AT2870" s="43"/>
      <c r="AU2870" s="43"/>
      <c r="AV2870" s="43"/>
      <c r="AW2870" s="43"/>
      <c r="AX2870" s="43"/>
      <c r="AY2870" s="43"/>
      <c r="AZ2870" s="43"/>
      <c r="BA2870" s="43"/>
      <c r="BB2870" s="43"/>
      <c r="BC2870" s="43"/>
      <c r="BD2870" s="43"/>
      <c r="BE2870" s="43"/>
      <c r="BF2870" s="43"/>
      <c r="BG2870" s="43"/>
      <c r="BH2870" s="43"/>
      <c r="BI2870" s="43"/>
      <c r="BJ2870" s="43"/>
      <c r="BK2870" s="43"/>
      <c r="BL2870" s="43"/>
      <c r="BM2870" s="43"/>
      <c r="BN2870" s="43"/>
      <c r="BO2870" s="43"/>
      <c r="BP2870" s="43"/>
      <c r="BQ2870" s="43"/>
      <c r="BR2870" s="43"/>
      <c r="BS2870" s="43"/>
      <c r="BT2870" s="43"/>
      <c r="BU2870" s="43"/>
      <c r="BV2870" s="43"/>
      <c r="BW2870" s="43"/>
      <c r="BX2870" s="43"/>
      <c r="BY2870" s="43"/>
      <c r="BZ2870" s="43"/>
      <c r="CA2870" s="43"/>
      <c r="CB2870" s="43"/>
      <c r="CC2870" s="43"/>
      <c r="CD2870" s="43"/>
      <c r="CE2870" s="43"/>
      <c r="CF2870" s="43"/>
      <c r="CG2870" s="43"/>
    </row>
    <row r="2871" spans="10:85" x14ac:dyDescent="0.2"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  <c r="AK2871" s="43"/>
      <c r="AL2871" s="43"/>
      <c r="AM2871" s="43"/>
      <c r="AN2871" s="43"/>
      <c r="AO2871" s="43"/>
      <c r="AP2871" s="43"/>
      <c r="AQ2871" s="43"/>
      <c r="AR2871" s="43"/>
      <c r="AS2871" s="43"/>
      <c r="AT2871" s="43"/>
      <c r="AU2871" s="43"/>
      <c r="AV2871" s="43"/>
      <c r="AW2871" s="43"/>
      <c r="AX2871" s="43"/>
      <c r="AY2871" s="43"/>
      <c r="AZ2871" s="43"/>
      <c r="BA2871" s="43"/>
      <c r="BB2871" s="43"/>
      <c r="BC2871" s="43"/>
      <c r="BD2871" s="43"/>
      <c r="BE2871" s="43"/>
      <c r="BF2871" s="43"/>
      <c r="BG2871" s="43"/>
      <c r="BH2871" s="43"/>
      <c r="BI2871" s="43"/>
      <c r="BJ2871" s="43"/>
      <c r="BK2871" s="43"/>
      <c r="BL2871" s="43"/>
      <c r="BM2871" s="43"/>
      <c r="BN2871" s="43"/>
      <c r="BO2871" s="43"/>
      <c r="BP2871" s="43"/>
      <c r="BQ2871" s="43"/>
      <c r="BR2871" s="43"/>
      <c r="BS2871" s="43"/>
      <c r="BT2871" s="43"/>
      <c r="BU2871" s="43"/>
      <c r="BV2871" s="43"/>
      <c r="BW2871" s="43"/>
      <c r="BX2871" s="43"/>
      <c r="BY2871" s="43"/>
      <c r="BZ2871" s="43"/>
      <c r="CA2871" s="43"/>
      <c r="CB2871" s="43"/>
      <c r="CC2871" s="43"/>
      <c r="CD2871" s="43"/>
      <c r="CE2871" s="43"/>
      <c r="CF2871" s="43"/>
      <c r="CG2871" s="43"/>
    </row>
    <row r="2872" spans="10:85" x14ac:dyDescent="0.2"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  <c r="AK2872" s="43"/>
      <c r="AL2872" s="43"/>
      <c r="AM2872" s="43"/>
      <c r="AN2872" s="43"/>
      <c r="AO2872" s="43"/>
      <c r="AP2872" s="43"/>
      <c r="AQ2872" s="43"/>
      <c r="AR2872" s="43"/>
      <c r="AS2872" s="43"/>
      <c r="AT2872" s="43"/>
      <c r="AU2872" s="43"/>
      <c r="AV2872" s="43"/>
      <c r="AW2872" s="43"/>
      <c r="AX2872" s="43"/>
      <c r="AY2872" s="43"/>
      <c r="AZ2872" s="43"/>
      <c r="BA2872" s="43"/>
      <c r="BB2872" s="43"/>
      <c r="BC2872" s="43"/>
      <c r="BD2872" s="43"/>
      <c r="BE2872" s="43"/>
      <c r="BF2872" s="43"/>
      <c r="BG2872" s="43"/>
      <c r="BH2872" s="43"/>
      <c r="BI2872" s="43"/>
      <c r="BJ2872" s="43"/>
      <c r="BK2872" s="43"/>
      <c r="BL2872" s="43"/>
      <c r="BM2872" s="43"/>
      <c r="BN2872" s="43"/>
      <c r="BO2872" s="43"/>
      <c r="BP2872" s="43"/>
      <c r="BQ2872" s="43"/>
      <c r="BR2872" s="43"/>
      <c r="BS2872" s="43"/>
      <c r="BT2872" s="43"/>
      <c r="BU2872" s="43"/>
      <c r="BV2872" s="43"/>
      <c r="BW2872" s="43"/>
      <c r="BX2872" s="43"/>
      <c r="BY2872" s="43"/>
      <c r="BZ2872" s="43"/>
      <c r="CA2872" s="43"/>
      <c r="CB2872" s="43"/>
      <c r="CC2872" s="43"/>
      <c r="CD2872" s="43"/>
      <c r="CE2872" s="43"/>
      <c r="CF2872" s="43"/>
      <c r="CG2872" s="43"/>
    </row>
    <row r="2873" spans="10:85" x14ac:dyDescent="0.2"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  <c r="AK2873" s="43"/>
      <c r="AL2873" s="43"/>
      <c r="AM2873" s="43"/>
      <c r="AN2873" s="43"/>
      <c r="AO2873" s="43"/>
      <c r="AP2873" s="43"/>
      <c r="AQ2873" s="43"/>
      <c r="AR2873" s="43"/>
      <c r="AS2873" s="43"/>
      <c r="AT2873" s="43"/>
      <c r="AU2873" s="43"/>
      <c r="AV2873" s="43"/>
      <c r="AW2873" s="43"/>
      <c r="AX2873" s="43"/>
      <c r="AY2873" s="43"/>
      <c r="AZ2873" s="43"/>
      <c r="BA2873" s="43"/>
      <c r="BB2873" s="43"/>
      <c r="BC2873" s="43"/>
      <c r="BD2873" s="43"/>
      <c r="BE2873" s="43"/>
      <c r="BF2873" s="43"/>
      <c r="BG2873" s="43"/>
      <c r="BH2873" s="43"/>
      <c r="BI2873" s="43"/>
      <c r="BJ2873" s="43"/>
      <c r="BK2873" s="43"/>
      <c r="BL2873" s="43"/>
      <c r="BM2873" s="43"/>
      <c r="BN2873" s="43"/>
      <c r="BO2873" s="43"/>
      <c r="BP2873" s="43"/>
      <c r="BQ2873" s="43"/>
      <c r="BR2873" s="43"/>
      <c r="BS2873" s="43"/>
      <c r="BT2873" s="43"/>
      <c r="BU2873" s="43"/>
      <c r="BV2873" s="43"/>
      <c r="BW2873" s="43"/>
      <c r="BX2873" s="43"/>
      <c r="BY2873" s="43"/>
      <c r="BZ2873" s="43"/>
      <c r="CA2873" s="43"/>
      <c r="CB2873" s="43"/>
      <c r="CC2873" s="43"/>
      <c r="CD2873" s="43"/>
      <c r="CE2873" s="43"/>
      <c r="CF2873" s="43"/>
      <c r="CG2873" s="43"/>
    </row>
    <row r="2874" spans="10:85" x14ac:dyDescent="0.2"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  <c r="AK2874" s="43"/>
      <c r="AL2874" s="43"/>
      <c r="AM2874" s="43"/>
      <c r="AN2874" s="43"/>
      <c r="AO2874" s="43"/>
      <c r="AP2874" s="43"/>
      <c r="AQ2874" s="43"/>
      <c r="AR2874" s="43"/>
      <c r="AS2874" s="43"/>
      <c r="AT2874" s="43"/>
      <c r="AU2874" s="43"/>
      <c r="AV2874" s="43"/>
      <c r="AW2874" s="43"/>
      <c r="AX2874" s="43"/>
      <c r="AY2874" s="43"/>
      <c r="AZ2874" s="43"/>
      <c r="BA2874" s="43"/>
      <c r="BB2874" s="43"/>
      <c r="BC2874" s="43"/>
      <c r="BD2874" s="43"/>
      <c r="BE2874" s="43"/>
      <c r="BF2874" s="43"/>
      <c r="BG2874" s="43"/>
      <c r="BH2874" s="43"/>
      <c r="BI2874" s="43"/>
      <c r="BJ2874" s="43"/>
      <c r="BK2874" s="43"/>
      <c r="BL2874" s="43"/>
      <c r="BM2874" s="43"/>
      <c r="BN2874" s="43"/>
      <c r="BO2874" s="43"/>
      <c r="BP2874" s="43"/>
      <c r="BQ2874" s="43"/>
      <c r="BR2874" s="43"/>
      <c r="BS2874" s="43"/>
      <c r="BT2874" s="43"/>
      <c r="BU2874" s="43"/>
      <c r="BV2874" s="43"/>
      <c r="BW2874" s="43"/>
      <c r="BX2874" s="43"/>
      <c r="BY2874" s="43"/>
      <c r="BZ2874" s="43"/>
      <c r="CA2874" s="43"/>
      <c r="CB2874" s="43"/>
      <c r="CC2874" s="43"/>
      <c r="CD2874" s="43"/>
      <c r="CE2874" s="43"/>
      <c r="CF2874" s="43"/>
      <c r="CG2874" s="43"/>
    </row>
    <row r="2875" spans="10:85" x14ac:dyDescent="0.2"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  <c r="AK2875" s="43"/>
      <c r="AL2875" s="43"/>
      <c r="AM2875" s="43"/>
      <c r="AN2875" s="43"/>
      <c r="AO2875" s="43"/>
      <c r="AP2875" s="43"/>
      <c r="AQ2875" s="43"/>
      <c r="AR2875" s="43"/>
      <c r="AS2875" s="43"/>
      <c r="AT2875" s="43"/>
      <c r="AU2875" s="43"/>
      <c r="AV2875" s="43"/>
      <c r="AW2875" s="43"/>
      <c r="AX2875" s="43"/>
      <c r="AY2875" s="43"/>
      <c r="AZ2875" s="43"/>
      <c r="BA2875" s="43"/>
      <c r="BB2875" s="43"/>
      <c r="BC2875" s="43"/>
      <c r="BD2875" s="43"/>
      <c r="BE2875" s="43"/>
      <c r="BF2875" s="43"/>
      <c r="BG2875" s="43"/>
      <c r="BH2875" s="43"/>
      <c r="BI2875" s="43"/>
      <c r="BJ2875" s="43"/>
      <c r="BK2875" s="43"/>
      <c r="BL2875" s="43"/>
      <c r="BM2875" s="43"/>
      <c r="BN2875" s="43"/>
      <c r="BO2875" s="43"/>
      <c r="BP2875" s="43"/>
      <c r="BQ2875" s="43"/>
      <c r="BR2875" s="43"/>
      <c r="BS2875" s="43"/>
      <c r="BT2875" s="43"/>
      <c r="BU2875" s="43"/>
      <c r="BV2875" s="43"/>
      <c r="BW2875" s="43"/>
      <c r="BX2875" s="43"/>
      <c r="BY2875" s="43"/>
      <c r="BZ2875" s="43"/>
      <c r="CA2875" s="43"/>
      <c r="CB2875" s="43"/>
      <c r="CC2875" s="43"/>
      <c r="CD2875" s="43"/>
      <c r="CE2875" s="43"/>
      <c r="CF2875" s="43"/>
      <c r="CG2875" s="43"/>
    </row>
    <row r="2876" spans="10:85" x14ac:dyDescent="0.2"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  <c r="AK2876" s="43"/>
      <c r="AL2876" s="43"/>
      <c r="AM2876" s="43"/>
      <c r="AN2876" s="43"/>
      <c r="AO2876" s="43"/>
      <c r="AP2876" s="43"/>
      <c r="AQ2876" s="43"/>
      <c r="AR2876" s="43"/>
      <c r="AS2876" s="43"/>
      <c r="AT2876" s="43"/>
      <c r="AU2876" s="43"/>
      <c r="AV2876" s="43"/>
      <c r="AW2876" s="43"/>
      <c r="AX2876" s="43"/>
      <c r="AY2876" s="43"/>
      <c r="AZ2876" s="43"/>
      <c r="BA2876" s="43"/>
      <c r="BB2876" s="43"/>
      <c r="BC2876" s="43"/>
      <c r="BD2876" s="43"/>
      <c r="BE2876" s="43"/>
      <c r="BF2876" s="43"/>
      <c r="BG2876" s="43"/>
      <c r="BH2876" s="43"/>
      <c r="BI2876" s="43"/>
      <c r="BJ2876" s="43"/>
      <c r="BK2876" s="43"/>
      <c r="BL2876" s="43"/>
      <c r="BM2876" s="43"/>
      <c r="BN2876" s="43"/>
      <c r="BO2876" s="43"/>
      <c r="BP2876" s="43"/>
      <c r="BQ2876" s="43"/>
      <c r="BR2876" s="43"/>
      <c r="BS2876" s="43"/>
      <c r="BT2876" s="43"/>
      <c r="BU2876" s="43"/>
      <c r="BV2876" s="43"/>
      <c r="BW2876" s="43"/>
      <c r="BX2876" s="43"/>
      <c r="BY2876" s="43"/>
      <c r="BZ2876" s="43"/>
      <c r="CA2876" s="43"/>
      <c r="CB2876" s="43"/>
      <c r="CC2876" s="43"/>
      <c r="CD2876" s="43"/>
      <c r="CE2876" s="43"/>
      <c r="CF2876" s="43"/>
      <c r="CG2876" s="43"/>
    </row>
    <row r="2877" spans="10:85" x14ac:dyDescent="0.2"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  <c r="AK2877" s="43"/>
      <c r="AL2877" s="43"/>
      <c r="AM2877" s="43"/>
      <c r="AN2877" s="43"/>
      <c r="AO2877" s="43"/>
      <c r="AP2877" s="43"/>
      <c r="AQ2877" s="43"/>
      <c r="AR2877" s="43"/>
      <c r="AS2877" s="43"/>
      <c r="AT2877" s="43"/>
      <c r="AU2877" s="43"/>
      <c r="AV2877" s="43"/>
      <c r="AW2877" s="43"/>
      <c r="AX2877" s="43"/>
      <c r="AY2877" s="43"/>
      <c r="AZ2877" s="43"/>
      <c r="BA2877" s="43"/>
      <c r="BB2877" s="43"/>
      <c r="BC2877" s="43"/>
      <c r="BD2877" s="43"/>
      <c r="BE2877" s="43"/>
      <c r="BF2877" s="43"/>
      <c r="BG2877" s="43"/>
      <c r="BH2877" s="43"/>
      <c r="BI2877" s="43"/>
      <c r="BJ2877" s="43"/>
      <c r="BK2877" s="43"/>
      <c r="BL2877" s="43"/>
      <c r="BM2877" s="43"/>
      <c r="BN2877" s="43"/>
      <c r="BO2877" s="43"/>
      <c r="BP2877" s="43"/>
      <c r="BQ2877" s="43"/>
      <c r="BR2877" s="43"/>
      <c r="BS2877" s="43"/>
      <c r="BT2877" s="43"/>
      <c r="BU2877" s="43"/>
      <c r="BV2877" s="43"/>
      <c r="BW2877" s="43"/>
      <c r="BX2877" s="43"/>
      <c r="BY2877" s="43"/>
      <c r="BZ2877" s="43"/>
      <c r="CA2877" s="43"/>
      <c r="CB2877" s="43"/>
      <c r="CC2877" s="43"/>
      <c r="CD2877" s="43"/>
      <c r="CE2877" s="43"/>
      <c r="CF2877" s="43"/>
      <c r="CG2877" s="43"/>
    </row>
    <row r="2878" spans="10:85" x14ac:dyDescent="0.2"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  <c r="AK2878" s="43"/>
      <c r="AL2878" s="43"/>
      <c r="AM2878" s="43"/>
      <c r="AN2878" s="43"/>
      <c r="AO2878" s="43"/>
      <c r="AP2878" s="43"/>
      <c r="AQ2878" s="43"/>
      <c r="AR2878" s="43"/>
      <c r="AS2878" s="43"/>
      <c r="AT2878" s="43"/>
      <c r="AU2878" s="43"/>
      <c r="AV2878" s="43"/>
      <c r="AW2878" s="43"/>
      <c r="AX2878" s="43"/>
      <c r="AY2878" s="43"/>
      <c r="AZ2878" s="43"/>
      <c r="BA2878" s="43"/>
      <c r="BB2878" s="43"/>
      <c r="BC2878" s="43"/>
      <c r="BD2878" s="43"/>
      <c r="BE2878" s="43"/>
      <c r="BF2878" s="43"/>
      <c r="BG2878" s="43"/>
      <c r="BH2878" s="43"/>
      <c r="BI2878" s="43"/>
      <c r="BJ2878" s="43"/>
      <c r="BK2878" s="43"/>
      <c r="BL2878" s="43"/>
      <c r="BM2878" s="43"/>
      <c r="BN2878" s="43"/>
      <c r="BO2878" s="43"/>
      <c r="BP2878" s="43"/>
      <c r="BQ2878" s="43"/>
      <c r="BR2878" s="43"/>
      <c r="BS2878" s="43"/>
      <c r="BT2878" s="43"/>
      <c r="BU2878" s="43"/>
      <c r="BV2878" s="43"/>
      <c r="BW2878" s="43"/>
      <c r="BX2878" s="43"/>
      <c r="BY2878" s="43"/>
      <c r="BZ2878" s="43"/>
      <c r="CA2878" s="43"/>
      <c r="CB2878" s="43"/>
      <c r="CC2878" s="43"/>
      <c r="CD2878" s="43"/>
      <c r="CE2878" s="43"/>
      <c r="CF2878" s="43"/>
      <c r="CG2878" s="43"/>
    </row>
    <row r="2879" spans="10:85" x14ac:dyDescent="0.2"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  <c r="AK2879" s="43"/>
      <c r="AL2879" s="43"/>
      <c r="AM2879" s="43"/>
      <c r="AN2879" s="43"/>
      <c r="AO2879" s="43"/>
      <c r="AP2879" s="43"/>
      <c r="AQ2879" s="43"/>
      <c r="AR2879" s="43"/>
      <c r="AS2879" s="43"/>
      <c r="AT2879" s="43"/>
      <c r="AU2879" s="43"/>
      <c r="AV2879" s="43"/>
      <c r="AW2879" s="43"/>
      <c r="AX2879" s="43"/>
      <c r="AY2879" s="43"/>
      <c r="AZ2879" s="43"/>
      <c r="BA2879" s="43"/>
      <c r="BB2879" s="43"/>
      <c r="BC2879" s="43"/>
      <c r="BD2879" s="43"/>
      <c r="BE2879" s="43"/>
      <c r="BF2879" s="43"/>
      <c r="BG2879" s="43"/>
      <c r="BH2879" s="43"/>
      <c r="BI2879" s="43"/>
      <c r="BJ2879" s="43"/>
      <c r="BK2879" s="43"/>
      <c r="BL2879" s="43"/>
      <c r="BM2879" s="43"/>
      <c r="BN2879" s="43"/>
      <c r="BO2879" s="43"/>
      <c r="BP2879" s="43"/>
      <c r="BQ2879" s="43"/>
      <c r="BR2879" s="43"/>
      <c r="BS2879" s="43"/>
      <c r="BT2879" s="43"/>
      <c r="BU2879" s="43"/>
      <c r="BV2879" s="43"/>
      <c r="BW2879" s="43"/>
      <c r="BX2879" s="43"/>
      <c r="BY2879" s="43"/>
      <c r="BZ2879" s="43"/>
      <c r="CA2879" s="43"/>
      <c r="CB2879" s="43"/>
      <c r="CC2879" s="43"/>
      <c r="CD2879" s="43"/>
      <c r="CE2879" s="43"/>
      <c r="CF2879" s="43"/>
      <c r="CG2879" s="43"/>
    </row>
    <row r="2880" spans="10:85" x14ac:dyDescent="0.2"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  <c r="AK2880" s="43"/>
      <c r="AL2880" s="43"/>
      <c r="AM2880" s="43"/>
      <c r="AN2880" s="43"/>
      <c r="AO2880" s="43"/>
      <c r="AP2880" s="43"/>
      <c r="AQ2880" s="43"/>
      <c r="AR2880" s="43"/>
      <c r="AS2880" s="43"/>
      <c r="AT2880" s="43"/>
      <c r="AU2880" s="43"/>
      <c r="AV2880" s="43"/>
      <c r="AW2880" s="43"/>
      <c r="AX2880" s="43"/>
      <c r="AY2880" s="43"/>
      <c r="AZ2880" s="43"/>
      <c r="BA2880" s="43"/>
      <c r="BB2880" s="43"/>
      <c r="BC2880" s="43"/>
      <c r="BD2880" s="43"/>
      <c r="BE2880" s="43"/>
      <c r="BF2880" s="43"/>
      <c r="BG2880" s="43"/>
      <c r="BH2880" s="43"/>
      <c r="BI2880" s="43"/>
      <c r="BJ2880" s="43"/>
      <c r="BK2880" s="43"/>
      <c r="BL2880" s="43"/>
      <c r="BM2880" s="43"/>
      <c r="BN2880" s="43"/>
      <c r="BO2880" s="43"/>
      <c r="BP2880" s="43"/>
      <c r="BQ2880" s="43"/>
      <c r="BR2880" s="43"/>
      <c r="BS2880" s="43"/>
      <c r="BT2880" s="43"/>
      <c r="BU2880" s="43"/>
      <c r="BV2880" s="43"/>
      <c r="BW2880" s="43"/>
      <c r="BX2880" s="43"/>
      <c r="BY2880" s="43"/>
      <c r="BZ2880" s="43"/>
      <c r="CA2880" s="43"/>
      <c r="CB2880" s="43"/>
      <c r="CC2880" s="43"/>
      <c r="CD2880" s="43"/>
      <c r="CE2880" s="43"/>
      <c r="CF2880" s="43"/>
      <c r="CG2880" s="43"/>
    </row>
    <row r="2881" spans="10:85" x14ac:dyDescent="0.2"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  <c r="AK2881" s="43"/>
      <c r="AL2881" s="43"/>
      <c r="AM2881" s="43"/>
      <c r="AN2881" s="43"/>
      <c r="AO2881" s="43"/>
      <c r="AP2881" s="43"/>
      <c r="AQ2881" s="43"/>
      <c r="AR2881" s="43"/>
      <c r="AS2881" s="43"/>
      <c r="AT2881" s="43"/>
      <c r="AU2881" s="43"/>
      <c r="AV2881" s="43"/>
      <c r="AW2881" s="43"/>
      <c r="AX2881" s="43"/>
      <c r="AY2881" s="43"/>
      <c r="AZ2881" s="43"/>
      <c r="BA2881" s="43"/>
      <c r="BB2881" s="43"/>
      <c r="BC2881" s="43"/>
      <c r="BD2881" s="43"/>
      <c r="BE2881" s="43"/>
      <c r="BF2881" s="43"/>
      <c r="BG2881" s="43"/>
      <c r="BH2881" s="43"/>
      <c r="BI2881" s="43"/>
      <c r="BJ2881" s="43"/>
      <c r="BK2881" s="43"/>
      <c r="BL2881" s="43"/>
      <c r="BM2881" s="43"/>
      <c r="BN2881" s="43"/>
      <c r="BO2881" s="43"/>
      <c r="BP2881" s="43"/>
      <c r="BQ2881" s="43"/>
      <c r="BR2881" s="43"/>
      <c r="BS2881" s="43"/>
      <c r="BT2881" s="43"/>
      <c r="BU2881" s="43"/>
      <c r="BV2881" s="43"/>
      <c r="BW2881" s="43"/>
      <c r="BX2881" s="43"/>
      <c r="BY2881" s="43"/>
      <c r="BZ2881" s="43"/>
      <c r="CA2881" s="43"/>
      <c r="CB2881" s="43"/>
      <c r="CC2881" s="43"/>
      <c r="CD2881" s="43"/>
      <c r="CE2881" s="43"/>
      <c r="CF2881" s="43"/>
      <c r="CG2881" s="43"/>
    </row>
    <row r="2882" spans="10:85" x14ac:dyDescent="0.2"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  <c r="AK2882" s="43"/>
      <c r="AL2882" s="43"/>
      <c r="AM2882" s="43"/>
      <c r="AN2882" s="43"/>
      <c r="AO2882" s="43"/>
      <c r="AP2882" s="43"/>
      <c r="AQ2882" s="43"/>
      <c r="AR2882" s="43"/>
      <c r="AS2882" s="43"/>
      <c r="AT2882" s="43"/>
      <c r="AU2882" s="43"/>
      <c r="AV2882" s="43"/>
      <c r="AW2882" s="43"/>
      <c r="AX2882" s="43"/>
      <c r="AY2882" s="43"/>
      <c r="AZ2882" s="43"/>
      <c r="BA2882" s="43"/>
      <c r="BB2882" s="43"/>
      <c r="BC2882" s="43"/>
      <c r="BD2882" s="43"/>
      <c r="BE2882" s="43"/>
      <c r="BF2882" s="43"/>
      <c r="BG2882" s="43"/>
      <c r="BH2882" s="43"/>
      <c r="BI2882" s="43"/>
      <c r="BJ2882" s="43"/>
      <c r="BK2882" s="43"/>
      <c r="BL2882" s="43"/>
      <c r="BM2882" s="43"/>
      <c r="BN2882" s="43"/>
      <c r="BO2882" s="43"/>
      <c r="BP2882" s="43"/>
      <c r="BQ2882" s="43"/>
      <c r="BR2882" s="43"/>
      <c r="BS2882" s="43"/>
      <c r="BT2882" s="43"/>
      <c r="BU2882" s="43"/>
      <c r="BV2882" s="43"/>
      <c r="BW2882" s="43"/>
      <c r="BX2882" s="43"/>
      <c r="BY2882" s="43"/>
      <c r="BZ2882" s="43"/>
      <c r="CA2882" s="43"/>
      <c r="CB2882" s="43"/>
      <c r="CC2882" s="43"/>
      <c r="CD2882" s="43"/>
      <c r="CE2882" s="43"/>
      <c r="CF2882" s="43"/>
      <c r="CG2882" s="43"/>
    </row>
    <row r="2883" spans="10:85" x14ac:dyDescent="0.2"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  <c r="AK2883" s="43"/>
      <c r="AL2883" s="43"/>
      <c r="AM2883" s="43"/>
      <c r="AN2883" s="43"/>
      <c r="AO2883" s="43"/>
      <c r="AP2883" s="43"/>
      <c r="AQ2883" s="43"/>
      <c r="AR2883" s="43"/>
      <c r="AS2883" s="43"/>
      <c r="AT2883" s="43"/>
      <c r="AU2883" s="43"/>
      <c r="AV2883" s="43"/>
      <c r="AW2883" s="43"/>
      <c r="AX2883" s="43"/>
      <c r="AY2883" s="43"/>
      <c r="AZ2883" s="43"/>
      <c r="BA2883" s="43"/>
      <c r="BB2883" s="43"/>
      <c r="BC2883" s="43"/>
      <c r="BD2883" s="43"/>
      <c r="BE2883" s="43"/>
      <c r="BF2883" s="43"/>
      <c r="BG2883" s="43"/>
      <c r="BH2883" s="43"/>
      <c r="BI2883" s="43"/>
      <c r="BJ2883" s="43"/>
      <c r="BK2883" s="43"/>
      <c r="BL2883" s="43"/>
      <c r="BM2883" s="43"/>
      <c r="BN2883" s="43"/>
      <c r="BO2883" s="43"/>
      <c r="BP2883" s="43"/>
      <c r="BQ2883" s="43"/>
      <c r="BR2883" s="43"/>
      <c r="BS2883" s="43"/>
      <c r="BT2883" s="43"/>
      <c r="BU2883" s="43"/>
      <c r="BV2883" s="43"/>
      <c r="BW2883" s="43"/>
      <c r="BX2883" s="43"/>
      <c r="BY2883" s="43"/>
      <c r="BZ2883" s="43"/>
      <c r="CA2883" s="43"/>
      <c r="CB2883" s="43"/>
      <c r="CC2883" s="43"/>
      <c r="CD2883" s="43"/>
      <c r="CE2883" s="43"/>
      <c r="CF2883" s="43"/>
      <c r="CG2883" s="43"/>
    </row>
    <row r="2884" spans="10:85" x14ac:dyDescent="0.2"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  <c r="AK2884" s="43"/>
      <c r="AL2884" s="43"/>
      <c r="AM2884" s="43"/>
      <c r="AN2884" s="43"/>
      <c r="AO2884" s="43"/>
      <c r="AP2884" s="43"/>
      <c r="AQ2884" s="43"/>
      <c r="AR2884" s="43"/>
      <c r="AS2884" s="43"/>
      <c r="AT2884" s="43"/>
      <c r="AU2884" s="43"/>
      <c r="AV2884" s="43"/>
      <c r="AW2884" s="43"/>
      <c r="AX2884" s="43"/>
      <c r="AY2884" s="43"/>
      <c r="AZ2884" s="43"/>
      <c r="BA2884" s="43"/>
      <c r="BB2884" s="43"/>
      <c r="BC2884" s="43"/>
      <c r="BD2884" s="43"/>
      <c r="BE2884" s="43"/>
      <c r="BF2884" s="43"/>
      <c r="BG2884" s="43"/>
      <c r="BH2884" s="43"/>
      <c r="BI2884" s="43"/>
      <c r="BJ2884" s="43"/>
      <c r="BK2884" s="43"/>
      <c r="BL2884" s="43"/>
      <c r="BM2884" s="43"/>
      <c r="BN2884" s="43"/>
      <c r="BO2884" s="43"/>
      <c r="BP2884" s="43"/>
      <c r="BQ2884" s="43"/>
      <c r="BR2884" s="43"/>
      <c r="BS2884" s="43"/>
      <c r="BT2884" s="43"/>
      <c r="BU2884" s="43"/>
      <c r="BV2884" s="43"/>
      <c r="BW2884" s="43"/>
      <c r="BX2884" s="43"/>
      <c r="BY2884" s="43"/>
      <c r="BZ2884" s="43"/>
      <c r="CA2884" s="43"/>
      <c r="CB2884" s="43"/>
      <c r="CC2884" s="43"/>
      <c r="CD2884" s="43"/>
      <c r="CE2884" s="43"/>
      <c r="CF2884" s="43"/>
      <c r="CG2884" s="43"/>
    </row>
    <row r="2885" spans="10:85" x14ac:dyDescent="0.2"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  <c r="AK2885" s="43"/>
      <c r="AL2885" s="43"/>
      <c r="AM2885" s="43"/>
      <c r="AN2885" s="43"/>
      <c r="AO2885" s="43"/>
      <c r="AP2885" s="43"/>
      <c r="AQ2885" s="43"/>
      <c r="AR2885" s="43"/>
      <c r="AS2885" s="43"/>
      <c r="AT2885" s="43"/>
      <c r="AU2885" s="43"/>
      <c r="AV2885" s="43"/>
      <c r="AW2885" s="43"/>
      <c r="AX2885" s="43"/>
      <c r="AY2885" s="43"/>
      <c r="AZ2885" s="43"/>
      <c r="BA2885" s="43"/>
      <c r="BB2885" s="43"/>
      <c r="BC2885" s="43"/>
      <c r="BD2885" s="43"/>
      <c r="BE2885" s="43"/>
      <c r="BF2885" s="43"/>
      <c r="BG2885" s="43"/>
      <c r="BH2885" s="43"/>
      <c r="BI2885" s="43"/>
      <c r="BJ2885" s="43"/>
      <c r="BK2885" s="43"/>
      <c r="BL2885" s="43"/>
      <c r="BM2885" s="43"/>
      <c r="BN2885" s="43"/>
      <c r="BO2885" s="43"/>
      <c r="BP2885" s="43"/>
      <c r="BQ2885" s="43"/>
      <c r="BR2885" s="43"/>
      <c r="BS2885" s="43"/>
      <c r="BT2885" s="43"/>
      <c r="BU2885" s="43"/>
      <c r="BV2885" s="43"/>
      <c r="BW2885" s="43"/>
      <c r="BX2885" s="43"/>
      <c r="BY2885" s="43"/>
      <c r="BZ2885" s="43"/>
      <c r="CA2885" s="43"/>
      <c r="CB2885" s="43"/>
      <c r="CC2885" s="43"/>
      <c r="CD2885" s="43"/>
      <c r="CE2885" s="43"/>
      <c r="CF2885" s="43"/>
      <c r="CG2885" s="43"/>
    </row>
    <row r="2886" spans="10:85" x14ac:dyDescent="0.2"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  <c r="AK2886" s="43"/>
      <c r="AL2886" s="43"/>
      <c r="AM2886" s="43"/>
      <c r="AN2886" s="43"/>
      <c r="AO2886" s="43"/>
      <c r="AP2886" s="43"/>
      <c r="AQ2886" s="43"/>
      <c r="AR2886" s="43"/>
      <c r="AS2886" s="43"/>
      <c r="AT2886" s="43"/>
      <c r="AU2886" s="43"/>
      <c r="AV2886" s="43"/>
      <c r="AW2886" s="43"/>
      <c r="AX2886" s="43"/>
      <c r="AY2886" s="43"/>
      <c r="AZ2886" s="43"/>
      <c r="BA2886" s="43"/>
      <c r="BB2886" s="43"/>
      <c r="BC2886" s="43"/>
      <c r="BD2886" s="43"/>
      <c r="BE2886" s="43"/>
      <c r="BF2886" s="43"/>
      <c r="BG2886" s="43"/>
      <c r="BH2886" s="43"/>
      <c r="BI2886" s="43"/>
      <c r="BJ2886" s="43"/>
      <c r="BK2886" s="43"/>
      <c r="BL2886" s="43"/>
      <c r="BM2886" s="43"/>
      <c r="BN2886" s="43"/>
      <c r="BO2886" s="43"/>
      <c r="BP2886" s="43"/>
      <c r="BQ2886" s="43"/>
      <c r="BR2886" s="43"/>
      <c r="BS2886" s="43"/>
      <c r="BT2886" s="43"/>
      <c r="BU2886" s="43"/>
      <c r="BV2886" s="43"/>
      <c r="BW2886" s="43"/>
      <c r="BX2886" s="43"/>
      <c r="BY2886" s="43"/>
      <c r="BZ2886" s="43"/>
      <c r="CA2886" s="43"/>
      <c r="CB2886" s="43"/>
      <c r="CC2886" s="43"/>
      <c r="CD2886" s="43"/>
      <c r="CE2886" s="43"/>
      <c r="CF2886" s="43"/>
      <c r="CG2886" s="43"/>
    </row>
    <row r="2887" spans="10:85" x14ac:dyDescent="0.2"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  <c r="AK2887" s="43"/>
      <c r="AL2887" s="43"/>
      <c r="AM2887" s="43"/>
      <c r="AN2887" s="43"/>
      <c r="AO2887" s="43"/>
      <c r="AP2887" s="43"/>
      <c r="AQ2887" s="43"/>
      <c r="AR2887" s="43"/>
      <c r="AS2887" s="43"/>
      <c r="AT2887" s="43"/>
      <c r="AU2887" s="43"/>
      <c r="AV2887" s="43"/>
      <c r="AW2887" s="43"/>
      <c r="AX2887" s="43"/>
      <c r="AY2887" s="43"/>
      <c r="AZ2887" s="43"/>
      <c r="BA2887" s="43"/>
      <c r="BB2887" s="43"/>
      <c r="BC2887" s="43"/>
      <c r="BD2887" s="43"/>
      <c r="BE2887" s="43"/>
      <c r="BF2887" s="43"/>
      <c r="BG2887" s="43"/>
      <c r="BH2887" s="43"/>
      <c r="BI2887" s="43"/>
      <c r="BJ2887" s="43"/>
      <c r="BK2887" s="43"/>
      <c r="BL2887" s="43"/>
      <c r="BM2887" s="43"/>
      <c r="BN2887" s="43"/>
      <c r="BO2887" s="43"/>
      <c r="BP2887" s="43"/>
      <c r="BQ2887" s="43"/>
      <c r="BR2887" s="43"/>
      <c r="BS2887" s="43"/>
      <c r="BT2887" s="43"/>
      <c r="BU2887" s="43"/>
      <c r="BV2887" s="43"/>
      <c r="BW2887" s="43"/>
      <c r="BX2887" s="43"/>
      <c r="BY2887" s="43"/>
      <c r="BZ2887" s="43"/>
      <c r="CA2887" s="43"/>
      <c r="CB2887" s="43"/>
      <c r="CC2887" s="43"/>
      <c r="CD2887" s="43"/>
      <c r="CE2887" s="43"/>
      <c r="CF2887" s="43"/>
      <c r="CG2887" s="43"/>
    </row>
    <row r="2888" spans="10:85" x14ac:dyDescent="0.2"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  <c r="AK2888" s="43"/>
      <c r="AL2888" s="43"/>
      <c r="AM2888" s="43"/>
      <c r="AN2888" s="43"/>
      <c r="AO2888" s="43"/>
      <c r="AP2888" s="43"/>
      <c r="AQ2888" s="43"/>
      <c r="AR2888" s="43"/>
      <c r="AS2888" s="43"/>
      <c r="AT2888" s="43"/>
      <c r="AU2888" s="43"/>
      <c r="AV2888" s="43"/>
      <c r="AW2888" s="43"/>
      <c r="AX2888" s="43"/>
      <c r="AY2888" s="43"/>
      <c r="AZ2888" s="43"/>
      <c r="BA2888" s="43"/>
      <c r="BB2888" s="43"/>
      <c r="BC2888" s="43"/>
      <c r="BD2888" s="43"/>
      <c r="BE2888" s="43"/>
      <c r="BF2888" s="43"/>
      <c r="BG2888" s="43"/>
      <c r="BH2888" s="43"/>
      <c r="BI2888" s="43"/>
      <c r="BJ2888" s="43"/>
      <c r="BK2888" s="43"/>
      <c r="BL2888" s="43"/>
      <c r="BM2888" s="43"/>
      <c r="BN2888" s="43"/>
      <c r="BO2888" s="43"/>
      <c r="BP2888" s="43"/>
      <c r="BQ2888" s="43"/>
      <c r="BR2888" s="43"/>
      <c r="BS2888" s="43"/>
      <c r="BT2888" s="43"/>
      <c r="BU2888" s="43"/>
      <c r="BV2888" s="43"/>
      <c r="BW2888" s="43"/>
      <c r="BX2888" s="43"/>
      <c r="BY2888" s="43"/>
      <c r="BZ2888" s="43"/>
      <c r="CA2888" s="43"/>
      <c r="CB2888" s="43"/>
      <c r="CC2888" s="43"/>
      <c r="CD2888" s="43"/>
      <c r="CE2888" s="43"/>
      <c r="CF2888" s="43"/>
      <c r="CG2888" s="43"/>
    </row>
    <row r="2889" spans="10:85" x14ac:dyDescent="0.2"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  <c r="AK2889" s="43"/>
      <c r="AL2889" s="43"/>
      <c r="AM2889" s="43"/>
      <c r="AN2889" s="43"/>
      <c r="AO2889" s="43"/>
      <c r="AP2889" s="43"/>
      <c r="AQ2889" s="43"/>
      <c r="AR2889" s="43"/>
      <c r="AS2889" s="43"/>
      <c r="AT2889" s="43"/>
      <c r="AU2889" s="43"/>
      <c r="AV2889" s="43"/>
      <c r="AW2889" s="43"/>
      <c r="AX2889" s="43"/>
      <c r="AY2889" s="43"/>
      <c r="AZ2889" s="43"/>
      <c r="BA2889" s="43"/>
      <c r="BB2889" s="43"/>
      <c r="BC2889" s="43"/>
      <c r="BD2889" s="43"/>
      <c r="BE2889" s="43"/>
      <c r="BF2889" s="43"/>
      <c r="BG2889" s="43"/>
      <c r="BH2889" s="43"/>
      <c r="BI2889" s="43"/>
      <c r="BJ2889" s="43"/>
      <c r="BK2889" s="43"/>
      <c r="BL2889" s="43"/>
      <c r="BM2889" s="43"/>
      <c r="BN2889" s="43"/>
      <c r="BO2889" s="43"/>
      <c r="BP2889" s="43"/>
      <c r="BQ2889" s="43"/>
      <c r="BR2889" s="43"/>
      <c r="BS2889" s="43"/>
      <c r="BT2889" s="43"/>
      <c r="BU2889" s="43"/>
      <c r="BV2889" s="43"/>
      <c r="BW2889" s="43"/>
      <c r="BX2889" s="43"/>
      <c r="BY2889" s="43"/>
      <c r="BZ2889" s="43"/>
      <c r="CA2889" s="43"/>
      <c r="CB2889" s="43"/>
      <c r="CC2889" s="43"/>
      <c r="CD2889" s="43"/>
      <c r="CE2889" s="43"/>
      <c r="CF2889" s="43"/>
      <c r="CG2889" s="43"/>
    </row>
    <row r="2890" spans="10:85" x14ac:dyDescent="0.2"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  <c r="AK2890" s="43"/>
      <c r="AL2890" s="43"/>
      <c r="AM2890" s="43"/>
      <c r="AN2890" s="43"/>
      <c r="AO2890" s="43"/>
      <c r="AP2890" s="43"/>
      <c r="AQ2890" s="43"/>
      <c r="AR2890" s="43"/>
      <c r="AS2890" s="43"/>
      <c r="AT2890" s="43"/>
      <c r="AU2890" s="43"/>
      <c r="AV2890" s="43"/>
      <c r="AW2890" s="43"/>
      <c r="AX2890" s="43"/>
      <c r="AY2890" s="43"/>
      <c r="AZ2890" s="43"/>
      <c r="BA2890" s="43"/>
      <c r="BB2890" s="43"/>
      <c r="BC2890" s="43"/>
      <c r="BD2890" s="43"/>
      <c r="BE2890" s="43"/>
      <c r="BF2890" s="43"/>
      <c r="BG2890" s="43"/>
      <c r="BH2890" s="43"/>
      <c r="BI2890" s="43"/>
      <c r="BJ2890" s="43"/>
      <c r="BK2890" s="43"/>
      <c r="BL2890" s="43"/>
      <c r="BM2890" s="43"/>
      <c r="BN2890" s="43"/>
      <c r="BO2890" s="43"/>
      <c r="BP2890" s="43"/>
      <c r="BQ2890" s="43"/>
      <c r="BR2890" s="43"/>
      <c r="BS2890" s="43"/>
      <c r="BT2890" s="43"/>
      <c r="BU2890" s="43"/>
      <c r="BV2890" s="43"/>
      <c r="BW2890" s="43"/>
      <c r="BX2890" s="43"/>
      <c r="BY2890" s="43"/>
      <c r="BZ2890" s="43"/>
      <c r="CA2890" s="43"/>
      <c r="CB2890" s="43"/>
      <c r="CC2890" s="43"/>
      <c r="CD2890" s="43"/>
      <c r="CE2890" s="43"/>
      <c r="CF2890" s="43"/>
      <c r="CG2890" s="43"/>
    </row>
    <row r="2891" spans="10:85" x14ac:dyDescent="0.2"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  <c r="AK2891" s="43"/>
      <c r="AL2891" s="43"/>
      <c r="AM2891" s="43"/>
      <c r="AN2891" s="43"/>
      <c r="AO2891" s="43"/>
      <c r="AP2891" s="43"/>
      <c r="AQ2891" s="43"/>
      <c r="AR2891" s="43"/>
      <c r="AS2891" s="43"/>
      <c r="AT2891" s="43"/>
      <c r="AU2891" s="43"/>
      <c r="AV2891" s="43"/>
      <c r="AW2891" s="43"/>
      <c r="AX2891" s="43"/>
      <c r="AY2891" s="43"/>
      <c r="AZ2891" s="43"/>
      <c r="BA2891" s="43"/>
      <c r="BB2891" s="43"/>
      <c r="BC2891" s="43"/>
      <c r="BD2891" s="43"/>
      <c r="BE2891" s="43"/>
      <c r="BF2891" s="43"/>
      <c r="BG2891" s="43"/>
      <c r="BH2891" s="43"/>
      <c r="BI2891" s="43"/>
      <c r="BJ2891" s="43"/>
      <c r="BK2891" s="43"/>
      <c r="BL2891" s="43"/>
      <c r="BM2891" s="43"/>
      <c r="BN2891" s="43"/>
      <c r="BO2891" s="43"/>
      <c r="BP2891" s="43"/>
      <c r="BQ2891" s="43"/>
      <c r="BR2891" s="43"/>
      <c r="BS2891" s="43"/>
      <c r="BT2891" s="43"/>
      <c r="BU2891" s="43"/>
      <c r="BV2891" s="43"/>
      <c r="BW2891" s="43"/>
      <c r="BX2891" s="43"/>
      <c r="BY2891" s="43"/>
      <c r="BZ2891" s="43"/>
      <c r="CA2891" s="43"/>
      <c r="CB2891" s="43"/>
      <c r="CC2891" s="43"/>
      <c r="CD2891" s="43"/>
      <c r="CE2891" s="43"/>
      <c r="CF2891" s="43"/>
      <c r="CG2891" s="43"/>
    </row>
    <row r="2892" spans="10:85" x14ac:dyDescent="0.2"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  <c r="AK2892" s="43"/>
      <c r="AL2892" s="43"/>
      <c r="AM2892" s="43"/>
      <c r="AN2892" s="43"/>
      <c r="AO2892" s="43"/>
      <c r="AP2892" s="43"/>
      <c r="AQ2892" s="43"/>
      <c r="AR2892" s="43"/>
      <c r="AS2892" s="43"/>
      <c r="AT2892" s="43"/>
      <c r="AU2892" s="43"/>
      <c r="AV2892" s="43"/>
      <c r="AW2892" s="43"/>
      <c r="AX2892" s="43"/>
      <c r="AY2892" s="43"/>
      <c r="AZ2892" s="43"/>
      <c r="BA2892" s="43"/>
      <c r="BB2892" s="43"/>
      <c r="BC2892" s="43"/>
      <c r="BD2892" s="43"/>
      <c r="BE2892" s="43"/>
      <c r="BF2892" s="43"/>
      <c r="BG2892" s="43"/>
      <c r="BH2892" s="43"/>
      <c r="BI2892" s="43"/>
      <c r="BJ2892" s="43"/>
      <c r="BK2892" s="43"/>
      <c r="BL2892" s="43"/>
      <c r="BM2892" s="43"/>
      <c r="BN2892" s="43"/>
      <c r="BO2892" s="43"/>
      <c r="BP2892" s="43"/>
      <c r="BQ2892" s="43"/>
      <c r="BR2892" s="43"/>
      <c r="BS2892" s="43"/>
      <c r="BT2892" s="43"/>
      <c r="BU2892" s="43"/>
      <c r="BV2892" s="43"/>
      <c r="BW2892" s="43"/>
      <c r="BX2892" s="43"/>
      <c r="BY2892" s="43"/>
      <c r="BZ2892" s="43"/>
      <c r="CA2892" s="43"/>
      <c r="CB2892" s="43"/>
      <c r="CC2892" s="43"/>
      <c r="CD2892" s="43"/>
      <c r="CE2892" s="43"/>
      <c r="CF2892" s="43"/>
      <c r="CG2892" s="43"/>
    </row>
    <row r="2893" spans="10:85" x14ac:dyDescent="0.2"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  <c r="AK2893" s="43"/>
      <c r="AL2893" s="43"/>
      <c r="AM2893" s="43"/>
      <c r="AN2893" s="43"/>
      <c r="AO2893" s="43"/>
      <c r="AP2893" s="43"/>
      <c r="AQ2893" s="43"/>
      <c r="AR2893" s="43"/>
      <c r="AS2893" s="43"/>
      <c r="AT2893" s="43"/>
      <c r="AU2893" s="43"/>
      <c r="AV2893" s="43"/>
      <c r="AW2893" s="43"/>
      <c r="AX2893" s="43"/>
      <c r="AY2893" s="43"/>
      <c r="AZ2893" s="43"/>
      <c r="BA2893" s="43"/>
      <c r="BB2893" s="43"/>
      <c r="BC2893" s="43"/>
      <c r="BD2893" s="43"/>
      <c r="BE2893" s="43"/>
      <c r="BF2893" s="43"/>
      <c r="BG2893" s="43"/>
      <c r="BH2893" s="43"/>
      <c r="BI2893" s="43"/>
      <c r="BJ2893" s="43"/>
      <c r="BK2893" s="43"/>
      <c r="BL2893" s="43"/>
      <c r="BM2893" s="43"/>
      <c r="BN2893" s="43"/>
      <c r="BO2893" s="43"/>
      <c r="BP2893" s="43"/>
      <c r="BQ2893" s="43"/>
      <c r="BR2893" s="43"/>
      <c r="BS2893" s="43"/>
      <c r="BT2893" s="43"/>
      <c r="BU2893" s="43"/>
      <c r="BV2893" s="43"/>
      <c r="BW2893" s="43"/>
      <c r="BX2893" s="43"/>
      <c r="BY2893" s="43"/>
      <c r="BZ2893" s="43"/>
      <c r="CA2893" s="43"/>
      <c r="CB2893" s="43"/>
      <c r="CC2893" s="43"/>
      <c r="CD2893" s="43"/>
      <c r="CE2893" s="43"/>
      <c r="CF2893" s="43"/>
      <c r="CG2893" s="43"/>
    </row>
    <row r="2894" spans="10:85" x14ac:dyDescent="0.2"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</row>
    <row r="2895" spans="10:85" x14ac:dyDescent="0.2"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  <c r="AK2895" s="43"/>
      <c r="AL2895" s="43"/>
      <c r="AM2895" s="43"/>
      <c r="AN2895" s="43"/>
      <c r="AO2895" s="43"/>
      <c r="AP2895" s="43"/>
      <c r="AQ2895" s="43"/>
      <c r="AR2895" s="43"/>
      <c r="AS2895" s="43"/>
      <c r="AT2895" s="43"/>
      <c r="AU2895" s="43"/>
      <c r="AV2895" s="43"/>
      <c r="AW2895" s="43"/>
      <c r="AX2895" s="43"/>
      <c r="AY2895" s="43"/>
      <c r="AZ2895" s="43"/>
      <c r="BA2895" s="43"/>
      <c r="BB2895" s="43"/>
      <c r="BC2895" s="43"/>
      <c r="BD2895" s="43"/>
      <c r="BE2895" s="43"/>
      <c r="BF2895" s="43"/>
      <c r="BG2895" s="43"/>
      <c r="BH2895" s="43"/>
      <c r="BI2895" s="43"/>
      <c r="BJ2895" s="43"/>
      <c r="BK2895" s="43"/>
      <c r="BL2895" s="43"/>
      <c r="BM2895" s="43"/>
      <c r="BN2895" s="43"/>
      <c r="BO2895" s="43"/>
      <c r="BP2895" s="43"/>
      <c r="BQ2895" s="43"/>
      <c r="BR2895" s="43"/>
      <c r="BS2895" s="43"/>
      <c r="BT2895" s="43"/>
      <c r="BU2895" s="43"/>
      <c r="BV2895" s="43"/>
      <c r="BW2895" s="43"/>
      <c r="BX2895" s="43"/>
      <c r="BY2895" s="43"/>
      <c r="BZ2895" s="43"/>
      <c r="CA2895" s="43"/>
      <c r="CB2895" s="43"/>
      <c r="CC2895" s="43"/>
      <c r="CD2895" s="43"/>
      <c r="CE2895" s="43"/>
      <c r="CF2895" s="43"/>
      <c r="CG2895" s="43"/>
    </row>
    <row r="2896" spans="10:85" x14ac:dyDescent="0.2"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  <c r="AK2896" s="43"/>
      <c r="AL2896" s="43"/>
      <c r="AM2896" s="43"/>
      <c r="AN2896" s="43"/>
      <c r="AO2896" s="43"/>
      <c r="AP2896" s="43"/>
      <c r="AQ2896" s="43"/>
      <c r="AR2896" s="43"/>
      <c r="AS2896" s="43"/>
      <c r="AT2896" s="43"/>
      <c r="AU2896" s="43"/>
      <c r="AV2896" s="43"/>
      <c r="AW2896" s="43"/>
      <c r="AX2896" s="43"/>
      <c r="AY2896" s="43"/>
      <c r="AZ2896" s="43"/>
      <c r="BA2896" s="43"/>
      <c r="BB2896" s="43"/>
      <c r="BC2896" s="43"/>
      <c r="BD2896" s="43"/>
      <c r="BE2896" s="43"/>
      <c r="BF2896" s="43"/>
      <c r="BG2896" s="43"/>
      <c r="BH2896" s="43"/>
      <c r="BI2896" s="43"/>
      <c r="BJ2896" s="43"/>
      <c r="BK2896" s="43"/>
      <c r="BL2896" s="43"/>
      <c r="BM2896" s="43"/>
      <c r="BN2896" s="43"/>
      <c r="BO2896" s="43"/>
      <c r="BP2896" s="43"/>
      <c r="BQ2896" s="43"/>
      <c r="BR2896" s="43"/>
      <c r="BS2896" s="43"/>
      <c r="BT2896" s="43"/>
      <c r="BU2896" s="43"/>
      <c r="BV2896" s="43"/>
      <c r="BW2896" s="43"/>
      <c r="BX2896" s="43"/>
      <c r="BY2896" s="43"/>
      <c r="BZ2896" s="43"/>
      <c r="CA2896" s="43"/>
      <c r="CB2896" s="43"/>
      <c r="CC2896" s="43"/>
      <c r="CD2896" s="43"/>
      <c r="CE2896" s="43"/>
      <c r="CF2896" s="43"/>
      <c r="CG2896" s="43"/>
    </row>
    <row r="2897" spans="10:85" x14ac:dyDescent="0.2"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  <c r="AK2897" s="43"/>
      <c r="AL2897" s="43"/>
      <c r="AM2897" s="43"/>
      <c r="AN2897" s="43"/>
      <c r="AO2897" s="43"/>
      <c r="AP2897" s="43"/>
      <c r="AQ2897" s="43"/>
      <c r="AR2897" s="43"/>
      <c r="AS2897" s="43"/>
      <c r="AT2897" s="43"/>
      <c r="AU2897" s="43"/>
      <c r="AV2897" s="43"/>
      <c r="AW2897" s="43"/>
      <c r="AX2897" s="43"/>
      <c r="AY2897" s="43"/>
      <c r="AZ2897" s="43"/>
      <c r="BA2897" s="43"/>
      <c r="BB2897" s="43"/>
      <c r="BC2897" s="43"/>
      <c r="BD2897" s="43"/>
      <c r="BE2897" s="43"/>
      <c r="BF2897" s="43"/>
      <c r="BG2897" s="43"/>
      <c r="BH2897" s="43"/>
      <c r="BI2897" s="43"/>
      <c r="BJ2897" s="43"/>
      <c r="BK2897" s="43"/>
      <c r="BL2897" s="43"/>
      <c r="BM2897" s="43"/>
      <c r="BN2897" s="43"/>
      <c r="BO2897" s="43"/>
      <c r="BP2897" s="43"/>
      <c r="BQ2897" s="43"/>
      <c r="BR2897" s="43"/>
      <c r="BS2897" s="43"/>
      <c r="BT2897" s="43"/>
      <c r="BU2897" s="43"/>
      <c r="BV2897" s="43"/>
      <c r="BW2897" s="43"/>
      <c r="BX2897" s="43"/>
      <c r="BY2897" s="43"/>
      <c r="BZ2897" s="43"/>
      <c r="CA2897" s="43"/>
      <c r="CB2897" s="43"/>
      <c r="CC2897" s="43"/>
      <c r="CD2897" s="43"/>
      <c r="CE2897" s="43"/>
      <c r="CF2897" s="43"/>
      <c r="CG2897" s="43"/>
    </row>
    <row r="2898" spans="10:85" x14ac:dyDescent="0.2"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  <c r="AK2898" s="43"/>
      <c r="AL2898" s="43"/>
      <c r="AM2898" s="43"/>
      <c r="AN2898" s="43"/>
      <c r="AO2898" s="43"/>
      <c r="AP2898" s="43"/>
      <c r="AQ2898" s="43"/>
      <c r="AR2898" s="43"/>
      <c r="AS2898" s="43"/>
      <c r="AT2898" s="43"/>
      <c r="AU2898" s="43"/>
      <c r="AV2898" s="43"/>
      <c r="AW2898" s="43"/>
      <c r="AX2898" s="43"/>
      <c r="AY2898" s="43"/>
      <c r="AZ2898" s="43"/>
      <c r="BA2898" s="43"/>
      <c r="BB2898" s="43"/>
      <c r="BC2898" s="43"/>
      <c r="BD2898" s="43"/>
      <c r="BE2898" s="43"/>
      <c r="BF2898" s="43"/>
      <c r="BG2898" s="43"/>
      <c r="BH2898" s="43"/>
      <c r="BI2898" s="43"/>
      <c r="BJ2898" s="43"/>
      <c r="BK2898" s="43"/>
      <c r="BL2898" s="43"/>
      <c r="BM2898" s="43"/>
      <c r="BN2898" s="43"/>
      <c r="BO2898" s="43"/>
      <c r="BP2898" s="43"/>
      <c r="BQ2898" s="43"/>
      <c r="BR2898" s="43"/>
      <c r="BS2898" s="43"/>
      <c r="BT2898" s="43"/>
      <c r="BU2898" s="43"/>
      <c r="BV2898" s="43"/>
      <c r="BW2898" s="43"/>
      <c r="BX2898" s="43"/>
      <c r="BY2898" s="43"/>
      <c r="BZ2898" s="43"/>
      <c r="CA2898" s="43"/>
      <c r="CB2898" s="43"/>
      <c r="CC2898" s="43"/>
      <c r="CD2898" s="43"/>
      <c r="CE2898" s="43"/>
      <c r="CF2898" s="43"/>
      <c r="CG2898" s="43"/>
    </row>
    <row r="2899" spans="10:85" x14ac:dyDescent="0.2"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  <c r="AK2899" s="43"/>
      <c r="AL2899" s="43"/>
      <c r="AM2899" s="43"/>
      <c r="AN2899" s="43"/>
      <c r="AO2899" s="43"/>
      <c r="AP2899" s="43"/>
      <c r="AQ2899" s="43"/>
      <c r="AR2899" s="43"/>
      <c r="AS2899" s="43"/>
      <c r="AT2899" s="43"/>
      <c r="AU2899" s="43"/>
      <c r="AV2899" s="43"/>
      <c r="AW2899" s="43"/>
      <c r="AX2899" s="43"/>
      <c r="AY2899" s="43"/>
      <c r="AZ2899" s="43"/>
      <c r="BA2899" s="43"/>
      <c r="BB2899" s="43"/>
      <c r="BC2899" s="43"/>
      <c r="BD2899" s="43"/>
      <c r="BE2899" s="43"/>
      <c r="BF2899" s="43"/>
      <c r="BG2899" s="43"/>
      <c r="BH2899" s="43"/>
      <c r="BI2899" s="43"/>
      <c r="BJ2899" s="43"/>
      <c r="BK2899" s="43"/>
      <c r="BL2899" s="43"/>
      <c r="BM2899" s="43"/>
      <c r="BN2899" s="43"/>
      <c r="BO2899" s="43"/>
      <c r="BP2899" s="43"/>
      <c r="BQ2899" s="43"/>
      <c r="BR2899" s="43"/>
      <c r="BS2899" s="43"/>
      <c r="BT2899" s="43"/>
      <c r="BU2899" s="43"/>
      <c r="BV2899" s="43"/>
      <c r="BW2899" s="43"/>
      <c r="BX2899" s="43"/>
      <c r="BY2899" s="43"/>
      <c r="BZ2899" s="43"/>
      <c r="CA2899" s="43"/>
      <c r="CB2899" s="43"/>
      <c r="CC2899" s="43"/>
      <c r="CD2899" s="43"/>
      <c r="CE2899" s="43"/>
      <c r="CF2899" s="43"/>
      <c r="CG2899" s="43"/>
    </row>
    <row r="2900" spans="10:85" x14ac:dyDescent="0.2"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  <c r="AK2900" s="43"/>
      <c r="AL2900" s="43"/>
      <c r="AM2900" s="43"/>
      <c r="AN2900" s="43"/>
      <c r="AO2900" s="43"/>
      <c r="AP2900" s="43"/>
      <c r="AQ2900" s="43"/>
      <c r="AR2900" s="43"/>
      <c r="AS2900" s="43"/>
      <c r="AT2900" s="43"/>
      <c r="AU2900" s="43"/>
      <c r="AV2900" s="43"/>
      <c r="AW2900" s="43"/>
      <c r="AX2900" s="43"/>
      <c r="AY2900" s="43"/>
      <c r="AZ2900" s="43"/>
      <c r="BA2900" s="43"/>
      <c r="BB2900" s="43"/>
      <c r="BC2900" s="43"/>
      <c r="BD2900" s="43"/>
      <c r="BE2900" s="43"/>
      <c r="BF2900" s="43"/>
      <c r="BG2900" s="43"/>
      <c r="BH2900" s="43"/>
      <c r="BI2900" s="43"/>
      <c r="BJ2900" s="43"/>
      <c r="BK2900" s="43"/>
      <c r="BL2900" s="43"/>
      <c r="BM2900" s="43"/>
      <c r="BN2900" s="43"/>
      <c r="BO2900" s="43"/>
      <c r="BP2900" s="43"/>
      <c r="BQ2900" s="43"/>
      <c r="BR2900" s="43"/>
      <c r="BS2900" s="43"/>
      <c r="BT2900" s="43"/>
      <c r="BU2900" s="43"/>
      <c r="BV2900" s="43"/>
      <c r="BW2900" s="43"/>
      <c r="BX2900" s="43"/>
      <c r="BY2900" s="43"/>
      <c r="BZ2900" s="43"/>
      <c r="CA2900" s="43"/>
      <c r="CB2900" s="43"/>
      <c r="CC2900" s="43"/>
      <c r="CD2900" s="43"/>
      <c r="CE2900" s="43"/>
      <c r="CF2900" s="43"/>
      <c r="CG2900" s="43"/>
    </row>
    <row r="2901" spans="10:85" x14ac:dyDescent="0.2"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  <c r="AK2901" s="43"/>
      <c r="AL2901" s="43"/>
      <c r="AM2901" s="43"/>
      <c r="AN2901" s="43"/>
      <c r="AO2901" s="43"/>
      <c r="AP2901" s="43"/>
      <c r="AQ2901" s="43"/>
      <c r="AR2901" s="43"/>
      <c r="AS2901" s="43"/>
      <c r="AT2901" s="43"/>
      <c r="AU2901" s="43"/>
      <c r="AV2901" s="43"/>
      <c r="AW2901" s="43"/>
      <c r="AX2901" s="43"/>
      <c r="AY2901" s="43"/>
      <c r="AZ2901" s="43"/>
      <c r="BA2901" s="43"/>
      <c r="BB2901" s="43"/>
      <c r="BC2901" s="43"/>
      <c r="BD2901" s="43"/>
      <c r="BE2901" s="43"/>
      <c r="BF2901" s="43"/>
      <c r="BG2901" s="43"/>
      <c r="BH2901" s="43"/>
      <c r="BI2901" s="43"/>
      <c r="BJ2901" s="43"/>
      <c r="BK2901" s="43"/>
      <c r="BL2901" s="43"/>
      <c r="BM2901" s="43"/>
      <c r="BN2901" s="43"/>
      <c r="BO2901" s="43"/>
      <c r="BP2901" s="43"/>
      <c r="BQ2901" s="43"/>
      <c r="BR2901" s="43"/>
      <c r="BS2901" s="43"/>
      <c r="BT2901" s="43"/>
      <c r="BU2901" s="43"/>
      <c r="BV2901" s="43"/>
      <c r="BW2901" s="43"/>
      <c r="BX2901" s="43"/>
      <c r="BY2901" s="43"/>
      <c r="BZ2901" s="43"/>
      <c r="CA2901" s="43"/>
      <c r="CB2901" s="43"/>
      <c r="CC2901" s="43"/>
      <c r="CD2901" s="43"/>
      <c r="CE2901" s="43"/>
      <c r="CF2901" s="43"/>
      <c r="CG2901" s="43"/>
    </row>
    <row r="2902" spans="10:85" x14ac:dyDescent="0.2"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  <c r="AK2902" s="43"/>
      <c r="AL2902" s="43"/>
      <c r="AM2902" s="43"/>
      <c r="AN2902" s="43"/>
      <c r="AO2902" s="43"/>
      <c r="AP2902" s="43"/>
      <c r="AQ2902" s="43"/>
      <c r="AR2902" s="43"/>
      <c r="AS2902" s="43"/>
      <c r="AT2902" s="43"/>
      <c r="AU2902" s="43"/>
      <c r="AV2902" s="43"/>
      <c r="AW2902" s="43"/>
      <c r="AX2902" s="43"/>
      <c r="AY2902" s="43"/>
      <c r="AZ2902" s="43"/>
      <c r="BA2902" s="43"/>
      <c r="BB2902" s="43"/>
      <c r="BC2902" s="43"/>
      <c r="BD2902" s="43"/>
      <c r="BE2902" s="43"/>
      <c r="BF2902" s="43"/>
      <c r="BG2902" s="43"/>
      <c r="BH2902" s="43"/>
      <c r="BI2902" s="43"/>
      <c r="BJ2902" s="43"/>
      <c r="BK2902" s="43"/>
      <c r="BL2902" s="43"/>
      <c r="BM2902" s="43"/>
      <c r="BN2902" s="43"/>
      <c r="BO2902" s="43"/>
      <c r="BP2902" s="43"/>
      <c r="BQ2902" s="43"/>
      <c r="BR2902" s="43"/>
      <c r="BS2902" s="43"/>
      <c r="BT2902" s="43"/>
      <c r="BU2902" s="43"/>
      <c r="BV2902" s="43"/>
      <c r="BW2902" s="43"/>
      <c r="BX2902" s="43"/>
      <c r="BY2902" s="43"/>
      <c r="BZ2902" s="43"/>
      <c r="CA2902" s="43"/>
      <c r="CB2902" s="43"/>
      <c r="CC2902" s="43"/>
      <c r="CD2902" s="43"/>
      <c r="CE2902" s="43"/>
      <c r="CF2902" s="43"/>
      <c r="CG2902" s="43"/>
    </row>
    <row r="2903" spans="10:85" x14ac:dyDescent="0.2"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  <c r="AK2903" s="43"/>
      <c r="AL2903" s="43"/>
      <c r="AM2903" s="43"/>
      <c r="AN2903" s="43"/>
      <c r="AO2903" s="43"/>
      <c r="AP2903" s="43"/>
      <c r="AQ2903" s="43"/>
      <c r="AR2903" s="43"/>
      <c r="AS2903" s="43"/>
      <c r="AT2903" s="43"/>
      <c r="AU2903" s="43"/>
      <c r="AV2903" s="43"/>
      <c r="AW2903" s="43"/>
      <c r="AX2903" s="43"/>
      <c r="AY2903" s="43"/>
      <c r="AZ2903" s="43"/>
      <c r="BA2903" s="43"/>
      <c r="BB2903" s="43"/>
      <c r="BC2903" s="43"/>
      <c r="BD2903" s="43"/>
      <c r="BE2903" s="43"/>
      <c r="BF2903" s="43"/>
      <c r="BG2903" s="43"/>
      <c r="BH2903" s="43"/>
      <c r="BI2903" s="43"/>
      <c r="BJ2903" s="43"/>
      <c r="BK2903" s="43"/>
      <c r="BL2903" s="43"/>
      <c r="BM2903" s="43"/>
      <c r="BN2903" s="43"/>
      <c r="BO2903" s="43"/>
      <c r="BP2903" s="43"/>
      <c r="BQ2903" s="43"/>
      <c r="BR2903" s="43"/>
      <c r="BS2903" s="43"/>
      <c r="BT2903" s="43"/>
      <c r="BU2903" s="43"/>
      <c r="BV2903" s="43"/>
      <c r="BW2903" s="43"/>
      <c r="BX2903" s="43"/>
      <c r="BY2903" s="43"/>
      <c r="BZ2903" s="43"/>
      <c r="CA2903" s="43"/>
      <c r="CB2903" s="43"/>
      <c r="CC2903" s="43"/>
      <c r="CD2903" s="43"/>
      <c r="CE2903" s="43"/>
      <c r="CF2903" s="43"/>
      <c r="CG2903" s="43"/>
    </row>
    <row r="2904" spans="10:85" x14ac:dyDescent="0.2"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  <c r="AK2904" s="43"/>
      <c r="AL2904" s="43"/>
      <c r="AM2904" s="43"/>
      <c r="AN2904" s="43"/>
      <c r="AO2904" s="43"/>
      <c r="AP2904" s="43"/>
      <c r="AQ2904" s="43"/>
      <c r="AR2904" s="43"/>
      <c r="AS2904" s="43"/>
      <c r="AT2904" s="43"/>
      <c r="AU2904" s="43"/>
      <c r="AV2904" s="43"/>
      <c r="AW2904" s="43"/>
      <c r="AX2904" s="43"/>
      <c r="AY2904" s="43"/>
      <c r="AZ2904" s="43"/>
      <c r="BA2904" s="43"/>
      <c r="BB2904" s="43"/>
      <c r="BC2904" s="43"/>
      <c r="BD2904" s="43"/>
      <c r="BE2904" s="43"/>
      <c r="BF2904" s="43"/>
      <c r="BG2904" s="43"/>
      <c r="BH2904" s="43"/>
      <c r="BI2904" s="43"/>
      <c r="BJ2904" s="43"/>
      <c r="BK2904" s="43"/>
      <c r="BL2904" s="43"/>
      <c r="BM2904" s="43"/>
      <c r="BN2904" s="43"/>
      <c r="BO2904" s="43"/>
      <c r="BP2904" s="43"/>
      <c r="BQ2904" s="43"/>
      <c r="BR2904" s="43"/>
      <c r="BS2904" s="43"/>
      <c r="BT2904" s="43"/>
      <c r="BU2904" s="43"/>
      <c r="BV2904" s="43"/>
      <c r="BW2904" s="43"/>
      <c r="BX2904" s="43"/>
      <c r="BY2904" s="43"/>
      <c r="BZ2904" s="43"/>
      <c r="CA2904" s="43"/>
      <c r="CB2904" s="43"/>
      <c r="CC2904" s="43"/>
      <c r="CD2904" s="43"/>
      <c r="CE2904" s="43"/>
      <c r="CF2904" s="43"/>
      <c r="CG2904" s="43"/>
    </row>
    <row r="2905" spans="10:85" x14ac:dyDescent="0.2"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</row>
    <row r="2906" spans="10:85" x14ac:dyDescent="0.2"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  <c r="AK2906" s="43"/>
      <c r="AL2906" s="43"/>
      <c r="AM2906" s="43"/>
      <c r="AN2906" s="43"/>
      <c r="AO2906" s="43"/>
      <c r="AP2906" s="43"/>
      <c r="AQ2906" s="43"/>
      <c r="AR2906" s="43"/>
      <c r="AS2906" s="43"/>
      <c r="AT2906" s="43"/>
      <c r="AU2906" s="43"/>
      <c r="AV2906" s="43"/>
      <c r="AW2906" s="43"/>
      <c r="AX2906" s="43"/>
      <c r="AY2906" s="43"/>
      <c r="AZ2906" s="43"/>
      <c r="BA2906" s="43"/>
      <c r="BB2906" s="43"/>
      <c r="BC2906" s="43"/>
      <c r="BD2906" s="43"/>
      <c r="BE2906" s="43"/>
      <c r="BF2906" s="43"/>
      <c r="BG2906" s="43"/>
      <c r="BH2906" s="43"/>
      <c r="BI2906" s="43"/>
      <c r="BJ2906" s="43"/>
      <c r="BK2906" s="43"/>
      <c r="BL2906" s="43"/>
      <c r="BM2906" s="43"/>
      <c r="BN2906" s="43"/>
      <c r="BO2906" s="43"/>
      <c r="BP2906" s="43"/>
      <c r="BQ2906" s="43"/>
      <c r="BR2906" s="43"/>
      <c r="BS2906" s="43"/>
      <c r="BT2906" s="43"/>
      <c r="BU2906" s="43"/>
      <c r="BV2906" s="43"/>
      <c r="BW2906" s="43"/>
      <c r="BX2906" s="43"/>
      <c r="BY2906" s="43"/>
      <c r="BZ2906" s="43"/>
      <c r="CA2906" s="43"/>
      <c r="CB2906" s="43"/>
      <c r="CC2906" s="43"/>
      <c r="CD2906" s="43"/>
      <c r="CE2906" s="43"/>
      <c r="CF2906" s="43"/>
      <c r="CG2906" s="43"/>
    </row>
    <row r="2907" spans="10:85" x14ac:dyDescent="0.2"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  <c r="AK2907" s="43"/>
      <c r="AL2907" s="43"/>
      <c r="AM2907" s="43"/>
      <c r="AN2907" s="43"/>
      <c r="AO2907" s="43"/>
      <c r="AP2907" s="43"/>
      <c r="AQ2907" s="43"/>
      <c r="AR2907" s="43"/>
      <c r="AS2907" s="43"/>
      <c r="AT2907" s="43"/>
      <c r="AU2907" s="43"/>
      <c r="AV2907" s="43"/>
      <c r="AW2907" s="43"/>
      <c r="AX2907" s="43"/>
      <c r="AY2907" s="43"/>
      <c r="AZ2907" s="43"/>
      <c r="BA2907" s="43"/>
      <c r="BB2907" s="43"/>
      <c r="BC2907" s="43"/>
      <c r="BD2907" s="43"/>
      <c r="BE2907" s="43"/>
      <c r="BF2907" s="43"/>
      <c r="BG2907" s="43"/>
      <c r="BH2907" s="43"/>
      <c r="BI2907" s="43"/>
      <c r="BJ2907" s="43"/>
      <c r="BK2907" s="43"/>
      <c r="BL2907" s="43"/>
      <c r="BM2907" s="43"/>
      <c r="BN2907" s="43"/>
      <c r="BO2907" s="43"/>
      <c r="BP2907" s="43"/>
      <c r="BQ2907" s="43"/>
      <c r="BR2907" s="43"/>
      <c r="BS2907" s="43"/>
      <c r="BT2907" s="43"/>
      <c r="BU2907" s="43"/>
      <c r="BV2907" s="43"/>
      <c r="BW2907" s="43"/>
      <c r="BX2907" s="43"/>
      <c r="BY2907" s="43"/>
      <c r="BZ2907" s="43"/>
      <c r="CA2907" s="43"/>
      <c r="CB2907" s="43"/>
      <c r="CC2907" s="43"/>
      <c r="CD2907" s="43"/>
      <c r="CE2907" s="43"/>
      <c r="CF2907" s="43"/>
      <c r="CG2907" s="43"/>
    </row>
    <row r="2908" spans="10:85" x14ac:dyDescent="0.2"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  <c r="AK2908" s="43"/>
      <c r="AL2908" s="43"/>
      <c r="AM2908" s="43"/>
      <c r="AN2908" s="43"/>
      <c r="AO2908" s="43"/>
      <c r="AP2908" s="43"/>
      <c r="AQ2908" s="43"/>
      <c r="AR2908" s="43"/>
      <c r="AS2908" s="43"/>
      <c r="AT2908" s="43"/>
      <c r="AU2908" s="43"/>
      <c r="AV2908" s="43"/>
      <c r="AW2908" s="43"/>
      <c r="AX2908" s="43"/>
      <c r="AY2908" s="43"/>
      <c r="AZ2908" s="43"/>
      <c r="BA2908" s="43"/>
      <c r="BB2908" s="43"/>
      <c r="BC2908" s="43"/>
      <c r="BD2908" s="43"/>
      <c r="BE2908" s="43"/>
      <c r="BF2908" s="43"/>
      <c r="BG2908" s="43"/>
      <c r="BH2908" s="43"/>
      <c r="BI2908" s="43"/>
      <c r="BJ2908" s="43"/>
      <c r="BK2908" s="43"/>
      <c r="BL2908" s="43"/>
      <c r="BM2908" s="43"/>
      <c r="BN2908" s="43"/>
      <c r="BO2908" s="43"/>
      <c r="BP2908" s="43"/>
      <c r="BQ2908" s="43"/>
      <c r="BR2908" s="43"/>
      <c r="BS2908" s="43"/>
      <c r="BT2908" s="43"/>
      <c r="BU2908" s="43"/>
      <c r="BV2908" s="43"/>
      <c r="BW2908" s="43"/>
      <c r="BX2908" s="43"/>
      <c r="BY2908" s="43"/>
      <c r="BZ2908" s="43"/>
      <c r="CA2908" s="43"/>
      <c r="CB2908" s="43"/>
      <c r="CC2908" s="43"/>
      <c r="CD2908" s="43"/>
      <c r="CE2908" s="43"/>
      <c r="CF2908" s="43"/>
      <c r="CG2908" s="43"/>
    </row>
    <row r="2909" spans="10:85" x14ac:dyDescent="0.2"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  <c r="AK2909" s="43"/>
      <c r="AL2909" s="43"/>
      <c r="AM2909" s="43"/>
      <c r="AN2909" s="43"/>
      <c r="AO2909" s="43"/>
      <c r="AP2909" s="43"/>
      <c r="AQ2909" s="43"/>
      <c r="AR2909" s="43"/>
      <c r="AS2909" s="43"/>
      <c r="AT2909" s="43"/>
      <c r="AU2909" s="43"/>
      <c r="AV2909" s="43"/>
      <c r="AW2909" s="43"/>
      <c r="AX2909" s="43"/>
      <c r="AY2909" s="43"/>
      <c r="AZ2909" s="43"/>
      <c r="BA2909" s="43"/>
      <c r="BB2909" s="43"/>
      <c r="BC2909" s="43"/>
      <c r="BD2909" s="43"/>
      <c r="BE2909" s="43"/>
      <c r="BF2909" s="43"/>
      <c r="BG2909" s="43"/>
      <c r="BH2909" s="43"/>
      <c r="BI2909" s="43"/>
      <c r="BJ2909" s="43"/>
      <c r="BK2909" s="43"/>
      <c r="BL2909" s="43"/>
      <c r="BM2909" s="43"/>
      <c r="BN2909" s="43"/>
      <c r="BO2909" s="43"/>
      <c r="BP2909" s="43"/>
      <c r="BQ2909" s="43"/>
      <c r="BR2909" s="43"/>
      <c r="BS2909" s="43"/>
      <c r="BT2909" s="43"/>
      <c r="BU2909" s="43"/>
      <c r="BV2909" s="43"/>
      <c r="BW2909" s="43"/>
      <c r="BX2909" s="43"/>
      <c r="BY2909" s="43"/>
      <c r="BZ2909" s="43"/>
      <c r="CA2909" s="43"/>
      <c r="CB2909" s="43"/>
      <c r="CC2909" s="43"/>
      <c r="CD2909" s="43"/>
      <c r="CE2909" s="43"/>
      <c r="CF2909" s="43"/>
      <c r="CG2909" s="43"/>
    </row>
    <row r="2910" spans="10:85" x14ac:dyDescent="0.2"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  <c r="AK2910" s="43"/>
      <c r="AL2910" s="43"/>
      <c r="AM2910" s="43"/>
      <c r="AN2910" s="43"/>
      <c r="AO2910" s="43"/>
      <c r="AP2910" s="43"/>
      <c r="AQ2910" s="43"/>
      <c r="AR2910" s="43"/>
      <c r="AS2910" s="43"/>
      <c r="AT2910" s="43"/>
      <c r="AU2910" s="43"/>
      <c r="AV2910" s="43"/>
      <c r="AW2910" s="43"/>
      <c r="AX2910" s="43"/>
      <c r="AY2910" s="43"/>
      <c r="AZ2910" s="43"/>
      <c r="BA2910" s="43"/>
      <c r="BB2910" s="43"/>
      <c r="BC2910" s="43"/>
      <c r="BD2910" s="43"/>
      <c r="BE2910" s="43"/>
      <c r="BF2910" s="43"/>
      <c r="BG2910" s="43"/>
      <c r="BH2910" s="43"/>
      <c r="BI2910" s="43"/>
      <c r="BJ2910" s="43"/>
      <c r="BK2910" s="43"/>
      <c r="BL2910" s="43"/>
      <c r="BM2910" s="43"/>
      <c r="BN2910" s="43"/>
      <c r="BO2910" s="43"/>
      <c r="BP2910" s="43"/>
      <c r="BQ2910" s="43"/>
      <c r="BR2910" s="43"/>
      <c r="BS2910" s="43"/>
      <c r="BT2910" s="43"/>
      <c r="BU2910" s="43"/>
      <c r="BV2910" s="43"/>
      <c r="BW2910" s="43"/>
      <c r="BX2910" s="43"/>
      <c r="BY2910" s="43"/>
      <c r="BZ2910" s="43"/>
      <c r="CA2910" s="43"/>
      <c r="CB2910" s="43"/>
      <c r="CC2910" s="43"/>
      <c r="CD2910" s="43"/>
      <c r="CE2910" s="43"/>
      <c r="CF2910" s="43"/>
      <c r="CG2910" s="43"/>
    </row>
    <row r="2911" spans="10:85" x14ac:dyDescent="0.2"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  <c r="AK2911" s="43"/>
      <c r="AL2911" s="43"/>
      <c r="AM2911" s="43"/>
      <c r="AN2911" s="43"/>
      <c r="AO2911" s="43"/>
      <c r="AP2911" s="43"/>
      <c r="AQ2911" s="43"/>
      <c r="AR2911" s="43"/>
      <c r="AS2911" s="43"/>
      <c r="AT2911" s="43"/>
      <c r="AU2911" s="43"/>
      <c r="AV2911" s="43"/>
      <c r="AW2911" s="43"/>
      <c r="AX2911" s="43"/>
      <c r="AY2911" s="43"/>
      <c r="AZ2911" s="43"/>
      <c r="BA2911" s="43"/>
      <c r="BB2911" s="43"/>
      <c r="BC2911" s="43"/>
      <c r="BD2911" s="43"/>
      <c r="BE2911" s="43"/>
      <c r="BF2911" s="43"/>
      <c r="BG2911" s="43"/>
      <c r="BH2911" s="43"/>
      <c r="BI2911" s="43"/>
      <c r="BJ2911" s="43"/>
      <c r="BK2911" s="43"/>
      <c r="BL2911" s="43"/>
      <c r="BM2911" s="43"/>
      <c r="BN2911" s="43"/>
      <c r="BO2911" s="43"/>
      <c r="BP2911" s="43"/>
      <c r="BQ2911" s="43"/>
      <c r="BR2911" s="43"/>
      <c r="BS2911" s="43"/>
      <c r="BT2911" s="43"/>
      <c r="BU2911" s="43"/>
      <c r="BV2911" s="43"/>
      <c r="BW2911" s="43"/>
      <c r="BX2911" s="43"/>
      <c r="BY2911" s="43"/>
      <c r="BZ2911" s="43"/>
      <c r="CA2911" s="43"/>
      <c r="CB2911" s="43"/>
      <c r="CC2911" s="43"/>
      <c r="CD2911" s="43"/>
      <c r="CE2911" s="43"/>
      <c r="CF2911" s="43"/>
      <c r="CG2911" s="43"/>
    </row>
    <row r="2912" spans="10:85" x14ac:dyDescent="0.2"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  <c r="AK2912" s="43"/>
      <c r="AL2912" s="43"/>
      <c r="AM2912" s="43"/>
      <c r="AN2912" s="43"/>
      <c r="AO2912" s="43"/>
      <c r="AP2912" s="43"/>
      <c r="AQ2912" s="43"/>
      <c r="AR2912" s="43"/>
      <c r="AS2912" s="43"/>
      <c r="AT2912" s="43"/>
      <c r="AU2912" s="43"/>
      <c r="AV2912" s="43"/>
      <c r="AW2912" s="43"/>
      <c r="AX2912" s="43"/>
      <c r="AY2912" s="43"/>
      <c r="AZ2912" s="43"/>
      <c r="BA2912" s="43"/>
      <c r="BB2912" s="43"/>
      <c r="BC2912" s="43"/>
      <c r="BD2912" s="43"/>
      <c r="BE2912" s="43"/>
      <c r="BF2912" s="43"/>
      <c r="BG2912" s="43"/>
      <c r="BH2912" s="43"/>
      <c r="BI2912" s="43"/>
      <c r="BJ2912" s="43"/>
      <c r="BK2912" s="43"/>
      <c r="BL2912" s="43"/>
      <c r="BM2912" s="43"/>
      <c r="BN2912" s="43"/>
      <c r="BO2912" s="43"/>
      <c r="BP2912" s="43"/>
      <c r="BQ2912" s="43"/>
      <c r="BR2912" s="43"/>
      <c r="BS2912" s="43"/>
      <c r="BT2912" s="43"/>
      <c r="BU2912" s="43"/>
      <c r="BV2912" s="43"/>
      <c r="BW2912" s="43"/>
      <c r="BX2912" s="43"/>
      <c r="BY2912" s="43"/>
      <c r="BZ2912" s="43"/>
      <c r="CA2912" s="43"/>
      <c r="CB2912" s="43"/>
      <c r="CC2912" s="43"/>
      <c r="CD2912" s="43"/>
      <c r="CE2912" s="43"/>
      <c r="CF2912" s="43"/>
      <c r="CG2912" s="43"/>
    </row>
    <row r="2913" spans="10:85" x14ac:dyDescent="0.2"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  <c r="AK2913" s="43"/>
      <c r="AL2913" s="43"/>
      <c r="AM2913" s="43"/>
      <c r="AN2913" s="43"/>
      <c r="AO2913" s="43"/>
      <c r="AP2913" s="43"/>
      <c r="AQ2913" s="43"/>
      <c r="AR2913" s="43"/>
      <c r="AS2913" s="43"/>
      <c r="AT2913" s="43"/>
      <c r="AU2913" s="43"/>
      <c r="AV2913" s="43"/>
      <c r="AW2913" s="43"/>
      <c r="AX2913" s="43"/>
      <c r="AY2913" s="43"/>
      <c r="AZ2913" s="43"/>
      <c r="BA2913" s="43"/>
      <c r="BB2913" s="43"/>
      <c r="BC2913" s="43"/>
      <c r="BD2913" s="43"/>
      <c r="BE2913" s="43"/>
      <c r="BF2913" s="43"/>
      <c r="BG2913" s="43"/>
      <c r="BH2913" s="43"/>
      <c r="BI2913" s="43"/>
      <c r="BJ2913" s="43"/>
      <c r="BK2913" s="43"/>
      <c r="BL2913" s="43"/>
      <c r="BM2913" s="43"/>
      <c r="BN2913" s="43"/>
      <c r="BO2913" s="43"/>
      <c r="BP2913" s="43"/>
      <c r="BQ2913" s="43"/>
      <c r="BR2913" s="43"/>
      <c r="BS2913" s="43"/>
      <c r="BT2913" s="43"/>
      <c r="BU2913" s="43"/>
      <c r="BV2913" s="43"/>
      <c r="BW2913" s="43"/>
      <c r="BX2913" s="43"/>
      <c r="BY2913" s="43"/>
      <c r="BZ2913" s="43"/>
      <c r="CA2913" s="43"/>
      <c r="CB2913" s="43"/>
      <c r="CC2913" s="43"/>
      <c r="CD2913" s="43"/>
      <c r="CE2913" s="43"/>
      <c r="CF2913" s="43"/>
      <c r="CG2913" s="43"/>
    </row>
    <row r="2914" spans="10:85" x14ac:dyDescent="0.2"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  <c r="AK2914" s="43"/>
      <c r="AL2914" s="43"/>
      <c r="AM2914" s="43"/>
      <c r="AN2914" s="43"/>
      <c r="AO2914" s="43"/>
      <c r="AP2914" s="43"/>
      <c r="AQ2914" s="43"/>
      <c r="AR2914" s="43"/>
      <c r="AS2914" s="43"/>
      <c r="AT2914" s="43"/>
      <c r="AU2914" s="43"/>
      <c r="AV2914" s="43"/>
      <c r="AW2914" s="43"/>
      <c r="AX2914" s="43"/>
      <c r="AY2914" s="43"/>
      <c r="AZ2914" s="43"/>
      <c r="BA2914" s="43"/>
      <c r="BB2914" s="43"/>
      <c r="BC2914" s="43"/>
      <c r="BD2914" s="43"/>
      <c r="BE2914" s="43"/>
      <c r="BF2914" s="43"/>
      <c r="BG2914" s="43"/>
      <c r="BH2914" s="43"/>
      <c r="BI2914" s="43"/>
      <c r="BJ2914" s="43"/>
      <c r="BK2914" s="43"/>
      <c r="BL2914" s="43"/>
      <c r="BM2914" s="43"/>
      <c r="BN2914" s="43"/>
      <c r="BO2914" s="43"/>
      <c r="BP2914" s="43"/>
      <c r="BQ2914" s="43"/>
      <c r="BR2914" s="43"/>
      <c r="BS2914" s="43"/>
      <c r="BT2914" s="43"/>
      <c r="BU2914" s="43"/>
      <c r="BV2914" s="43"/>
      <c r="BW2914" s="43"/>
      <c r="BX2914" s="43"/>
      <c r="BY2914" s="43"/>
      <c r="BZ2914" s="43"/>
      <c r="CA2914" s="43"/>
      <c r="CB2914" s="43"/>
      <c r="CC2914" s="43"/>
      <c r="CD2914" s="43"/>
      <c r="CE2914" s="43"/>
      <c r="CF2914" s="43"/>
      <c r="CG2914" s="43"/>
    </row>
    <row r="2915" spans="10:85" x14ac:dyDescent="0.2"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  <c r="AK2915" s="43"/>
      <c r="AL2915" s="43"/>
      <c r="AM2915" s="43"/>
      <c r="AN2915" s="43"/>
      <c r="AO2915" s="43"/>
      <c r="AP2915" s="43"/>
      <c r="AQ2915" s="43"/>
      <c r="AR2915" s="43"/>
      <c r="AS2915" s="43"/>
      <c r="AT2915" s="43"/>
      <c r="AU2915" s="43"/>
      <c r="AV2915" s="43"/>
      <c r="AW2915" s="43"/>
      <c r="AX2915" s="43"/>
      <c r="AY2915" s="43"/>
      <c r="AZ2915" s="43"/>
      <c r="BA2915" s="43"/>
      <c r="BB2915" s="43"/>
      <c r="BC2915" s="43"/>
      <c r="BD2915" s="43"/>
      <c r="BE2915" s="43"/>
      <c r="BF2915" s="43"/>
      <c r="BG2915" s="43"/>
      <c r="BH2915" s="43"/>
      <c r="BI2915" s="43"/>
      <c r="BJ2915" s="43"/>
      <c r="BK2915" s="43"/>
      <c r="BL2915" s="43"/>
      <c r="BM2915" s="43"/>
      <c r="BN2915" s="43"/>
      <c r="BO2915" s="43"/>
      <c r="BP2915" s="43"/>
      <c r="BQ2915" s="43"/>
      <c r="BR2915" s="43"/>
      <c r="BS2915" s="43"/>
      <c r="BT2915" s="43"/>
      <c r="BU2915" s="43"/>
      <c r="BV2915" s="43"/>
      <c r="BW2915" s="43"/>
      <c r="BX2915" s="43"/>
      <c r="BY2915" s="43"/>
      <c r="BZ2915" s="43"/>
      <c r="CA2915" s="43"/>
      <c r="CB2915" s="43"/>
      <c r="CC2915" s="43"/>
      <c r="CD2915" s="43"/>
      <c r="CE2915" s="43"/>
      <c r="CF2915" s="43"/>
      <c r="CG2915" s="43"/>
    </row>
    <row r="2916" spans="10:85" x14ac:dyDescent="0.2"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  <c r="AK2916" s="43"/>
      <c r="AL2916" s="43"/>
      <c r="AM2916" s="43"/>
      <c r="AN2916" s="43"/>
      <c r="AO2916" s="43"/>
      <c r="AP2916" s="43"/>
      <c r="AQ2916" s="43"/>
      <c r="AR2916" s="43"/>
      <c r="AS2916" s="43"/>
      <c r="AT2916" s="43"/>
      <c r="AU2916" s="43"/>
      <c r="AV2916" s="43"/>
      <c r="AW2916" s="43"/>
      <c r="AX2916" s="43"/>
      <c r="AY2916" s="43"/>
      <c r="AZ2916" s="43"/>
      <c r="BA2916" s="43"/>
      <c r="BB2916" s="43"/>
      <c r="BC2916" s="43"/>
      <c r="BD2916" s="43"/>
      <c r="BE2916" s="43"/>
      <c r="BF2916" s="43"/>
      <c r="BG2916" s="43"/>
      <c r="BH2916" s="43"/>
      <c r="BI2916" s="43"/>
      <c r="BJ2916" s="43"/>
      <c r="BK2916" s="43"/>
      <c r="BL2916" s="43"/>
      <c r="BM2916" s="43"/>
      <c r="BN2916" s="43"/>
      <c r="BO2916" s="43"/>
      <c r="BP2916" s="43"/>
      <c r="BQ2916" s="43"/>
      <c r="BR2916" s="43"/>
      <c r="BS2916" s="43"/>
      <c r="BT2916" s="43"/>
      <c r="BU2916" s="43"/>
      <c r="BV2916" s="43"/>
      <c r="BW2916" s="43"/>
      <c r="BX2916" s="43"/>
      <c r="BY2916" s="43"/>
      <c r="BZ2916" s="43"/>
      <c r="CA2916" s="43"/>
      <c r="CB2916" s="43"/>
      <c r="CC2916" s="43"/>
      <c r="CD2916" s="43"/>
      <c r="CE2916" s="43"/>
      <c r="CF2916" s="43"/>
      <c r="CG2916" s="43"/>
    </row>
    <row r="2917" spans="10:85" x14ac:dyDescent="0.2"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  <c r="AK2917" s="43"/>
      <c r="AL2917" s="43"/>
      <c r="AM2917" s="43"/>
      <c r="AN2917" s="43"/>
      <c r="AO2917" s="43"/>
      <c r="AP2917" s="43"/>
      <c r="AQ2917" s="43"/>
      <c r="AR2917" s="43"/>
      <c r="AS2917" s="43"/>
      <c r="AT2917" s="43"/>
      <c r="AU2917" s="43"/>
      <c r="AV2917" s="43"/>
      <c r="AW2917" s="43"/>
      <c r="AX2917" s="43"/>
      <c r="AY2917" s="43"/>
      <c r="AZ2917" s="43"/>
      <c r="BA2917" s="43"/>
      <c r="BB2917" s="43"/>
      <c r="BC2917" s="43"/>
      <c r="BD2917" s="43"/>
      <c r="BE2917" s="43"/>
      <c r="BF2917" s="43"/>
      <c r="BG2917" s="43"/>
      <c r="BH2917" s="43"/>
      <c r="BI2917" s="43"/>
      <c r="BJ2917" s="43"/>
      <c r="BK2917" s="43"/>
      <c r="BL2917" s="43"/>
      <c r="BM2917" s="43"/>
      <c r="BN2917" s="43"/>
      <c r="BO2917" s="43"/>
      <c r="BP2917" s="43"/>
      <c r="BQ2917" s="43"/>
      <c r="BR2917" s="43"/>
      <c r="BS2917" s="43"/>
      <c r="BT2917" s="43"/>
      <c r="BU2917" s="43"/>
      <c r="BV2917" s="43"/>
      <c r="BW2917" s="43"/>
      <c r="BX2917" s="43"/>
      <c r="BY2917" s="43"/>
      <c r="BZ2917" s="43"/>
      <c r="CA2917" s="43"/>
      <c r="CB2917" s="43"/>
      <c r="CC2917" s="43"/>
      <c r="CD2917" s="43"/>
      <c r="CE2917" s="43"/>
      <c r="CF2917" s="43"/>
      <c r="CG2917" s="43"/>
    </row>
    <row r="2918" spans="10:85" x14ac:dyDescent="0.2"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  <c r="AK2918" s="43"/>
      <c r="AL2918" s="43"/>
      <c r="AM2918" s="43"/>
      <c r="AN2918" s="43"/>
      <c r="AO2918" s="43"/>
      <c r="AP2918" s="43"/>
      <c r="AQ2918" s="43"/>
      <c r="AR2918" s="43"/>
      <c r="AS2918" s="43"/>
      <c r="AT2918" s="43"/>
      <c r="AU2918" s="43"/>
      <c r="AV2918" s="43"/>
      <c r="AW2918" s="43"/>
      <c r="AX2918" s="43"/>
      <c r="AY2918" s="43"/>
      <c r="AZ2918" s="43"/>
      <c r="BA2918" s="43"/>
      <c r="BB2918" s="43"/>
      <c r="BC2918" s="43"/>
      <c r="BD2918" s="43"/>
      <c r="BE2918" s="43"/>
      <c r="BF2918" s="43"/>
      <c r="BG2918" s="43"/>
      <c r="BH2918" s="43"/>
      <c r="BI2918" s="43"/>
      <c r="BJ2918" s="43"/>
      <c r="BK2918" s="43"/>
      <c r="BL2918" s="43"/>
      <c r="BM2918" s="43"/>
      <c r="BN2918" s="43"/>
      <c r="BO2918" s="43"/>
      <c r="BP2918" s="43"/>
      <c r="BQ2918" s="43"/>
      <c r="BR2918" s="43"/>
      <c r="BS2918" s="43"/>
      <c r="BT2918" s="43"/>
      <c r="BU2918" s="43"/>
      <c r="BV2918" s="43"/>
      <c r="BW2918" s="43"/>
      <c r="BX2918" s="43"/>
      <c r="BY2918" s="43"/>
      <c r="BZ2918" s="43"/>
      <c r="CA2918" s="43"/>
      <c r="CB2918" s="43"/>
      <c r="CC2918" s="43"/>
      <c r="CD2918" s="43"/>
      <c r="CE2918" s="43"/>
      <c r="CF2918" s="43"/>
      <c r="CG2918" s="43"/>
    </row>
    <row r="2919" spans="10:85" x14ac:dyDescent="0.2"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  <c r="AK2919" s="43"/>
      <c r="AL2919" s="43"/>
      <c r="AM2919" s="43"/>
      <c r="AN2919" s="43"/>
      <c r="AO2919" s="43"/>
      <c r="AP2919" s="43"/>
      <c r="AQ2919" s="43"/>
      <c r="AR2919" s="43"/>
      <c r="AS2919" s="43"/>
      <c r="AT2919" s="43"/>
      <c r="AU2919" s="43"/>
      <c r="AV2919" s="43"/>
      <c r="AW2919" s="43"/>
      <c r="AX2919" s="43"/>
      <c r="AY2919" s="43"/>
      <c r="AZ2919" s="43"/>
      <c r="BA2919" s="43"/>
      <c r="BB2919" s="43"/>
      <c r="BC2919" s="43"/>
      <c r="BD2919" s="43"/>
      <c r="BE2919" s="43"/>
      <c r="BF2919" s="43"/>
      <c r="BG2919" s="43"/>
      <c r="BH2919" s="43"/>
      <c r="BI2919" s="43"/>
      <c r="BJ2919" s="43"/>
      <c r="BK2919" s="43"/>
      <c r="BL2919" s="43"/>
      <c r="BM2919" s="43"/>
      <c r="BN2919" s="43"/>
      <c r="BO2919" s="43"/>
      <c r="BP2919" s="43"/>
      <c r="BQ2919" s="43"/>
      <c r="BR2919" s="43"/>
      <c r="BS2919" s="43"/>
      <c r="BT2919" s="43"/>
      <c r="BU2919" s="43"/>
      <c r="BV2919" s="43"/>
      <c r="BW2919" s="43"/>
      <c r="BX2919" s="43"/>
      <c r="BY2919" s="43"/>
      <c r="BZ2919" s="43"/>
      <c r="CA2919" s="43"/>
      <c r="CB2919" s="43"/>
      <c r="CC2919" s="43"/>
      <c r="CD2919" s="43"/>
      <c r="CE2919" s="43"/>
      <c r="CF2919" s="43"/>
      <c r="CG2919" s="43"/>
    </row>
    <row r="2920" spans="10:85" x14ac:dyDescent="0.2"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  <c r="AK2920" s="43"/>
      <c r="AL2920" s="43"/>
      <c r="AM2920" s="43"/>
      <c r="AN2920" s="43"/>
      <c r="AO2920" s="43"/>
      <c r="AP2920" s="43"/>
      <c r="AQ2920" s="43"/>
      <c r="AR2920" s="43"/>
      <c r="AS2920" s="43"/>
      <c r="AT2920" s="43"/>
      <c r="AU2920" s="43"/>
      <c r="AV2920" s="43"/>
      <c r="AW2920" s="43"/>
      <c r="AX2920" s="43"/>
      <c r="AY2920" s="43"/>
      <c r="AZ2920" s="43"/>
      <c r="BA2920" s="43"/>
      <c r="BB2920" s="43"/>
      <c r="BC2920" s="43"/>
      <c r="BD2920" s="43"/>
      <c r="BE2920" s="43"/>
      <c r="BF2920" s="43"/>
      <c r="BG2920" s="43"/>
      <c r="BH2920" s="43"/>
      <c r="BI2920" s="43"/>
      <c r="BJ2920" s="43"/>
      <c r="BK2920" s="43"/>
      <c r="BL2920" s="43"/>
      <c r="BM2920" s="43"/>
      <c r="BN2920" s="43"/>
      <c r="BO2920" s="43"/>
      <c r="BP2920" s="43"/>
      <c r="BQ2920" s="43"/>
      <c r="BR2920" s="43"/>
      <c r="BS2920" s="43"/>
      <c r="BT2920" s="43"/>
      <c r="BU2920" s="43"/>
      <c r="BV2920" s="43"/>
      <c r="BW2920" s="43"/>
      <c r="BX2920" s="43"/>
      <c r="BY2920" s="43"/>
      <c r="BZ2920" s="43"/>
      <c r="CA2920" s="43"/>
      <c r="CB2920" s="43"/>
      <c r="CC2920" s="43"/>
      <c r="CD2920" s="43"/>
      <c r="CE2920" s="43"/>
      <c r="CF2920" s="43"/>
      <c r="CG2920" s="43"/>
    </row>
    <row r="2921" spans="10:85" x14ac:dyDescent="0.2"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  <c r="AK2921" s="43"/>
      <c r="AL2921" s="43"/>
      <c r="AM2921" s="43"/>
      <c r="AN2921" s="43"/>
      <c r="AO2921" s="43"/>
      <c r="AP2921" s="43"/>
      <c r="AQ2921" s="43"/>
      <c r="AR2921" s="43"/>
      <c r="AS2921" s="43"/>
      <c r="AT2921" s="43"/>
      <c r="AU2921" s="43"/>
      <c r="AV2921" s="43"/>
      <c r="AW2921" s="43"/>
      <c r="AX2921" s="43"/>
      <c r="AY2921" s="43"/>
      <c r="AZ2921" s="43"/>
      <c r="BA2921" s="43"/>
      <c r="BB2921" s="43"/>
      <c r="BC2921" s="43"/>
      <c r="BD2921" s="43"/>
      <c r="BE2921" s="43"/>
      <c r="BF2921" s="43"/>
      <c r="BG2921" s="43"/>
      <c r="BH2921" s="43"/>
      <c r="BI2921" s="43"/>
      <c r="BJ2921" s="43"/>
      <c r="BK2921" s="43"/>
      <c r="BL2921" s="43"/>
      <c r="BM2921" s="43"/>
      <c r="BN2921" s="43"/>
      <c r="BO2921" s="43"/>
      <c r="BP2921" s="43"/>
      <c r="BQ2921" s="43"/>
      <c r="BR2921" s="43"/>
      <c r="BS2921" s="43"/>
      <c r="BT2921" s="43"/>
      <c r="BU2921" s="43"/>
      <c r="BV2921" s="43"/>
      <c r="BW2921" s="43"/>
      <c r="BX2921" s="43"/>
      <c r="BY2921" s="43"/>
      <c r="BZ2921" s="43"/>
      <c r="CA2921" s="43"/>
      <c r="CB2921" s="43"/>
      <c r="CC2921" s="43"/>
      <c r="CD2921" s="43"/>
      <c r="CE2921" s="43"/>
      <c r="CF2921" s="43"/>
      <c r="CG2921" s="43"/>
    </row>
    <row r="2922" spans="10:85" x14ac:dyDescent="0.2"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  <c r="AK2922" s="43"/>
      <c r="AL2922" s="43"/>
      <c r="AM2922" s="43"/>
      <c r="AN2922" s="43"/>
      <c r="AO2922" s="43"/>
      <c r="AP2922" s="43"/>
      <c r="AQ2922" s="43"/>
      <c r="AR2922" s="43"/>
      <c r="AS2922" s="43"/>
      <c r="AT2922" s="43"/>
      <c r="AU2922" s="43"/>
      <c r="AV2922" s="43"/>
      <c r="AW2922" s="43"/>
      <c r="AX2922" s="43"/>
      <c r="AY2922" s="43"/>
      <c r="AZ2922" s="43"/>
      <c r="BA2922" s="43"/>
      <c r="BB2922" s="43"/>
      <c r="BC2922" s="43"/>
      <c r="BD2922" s="43"/>
      <c r="BE2922" s="43"/>
      <c r="BF2922" s="43"/>
      <c r="BG2922" s="43"/>
      <c r="BH2922" s="43"/>
      <c r="BI2922" s="43"/>
      <c r="BJ2922" s="43"/>
      <c r="BK2922" s="43"/>
      <c r="BL2922" s="43"/>
      <c r="BM2922" s="43"/>
      <c r="BN2922" s="43"/>
      <c r="BO2922" s="43"/>
      <c r="BP2922" s="43"/>
      <c r="BQ2922" s="43"/>
      <c r="BR2922" s="43"/>
      <c r="BS2922" s="43"/>
      <c r="BT2922" s="43"/>
      <c r="BU2922" s="43"/>
      <c r="BV2922" s="43"/>
      <c r="BW2922" s="43"/>
      <c r="BX2922" s="43"/>
      <c r="BY2922" s="43"/>
      <c r="BZ2922" s="43"/>
      <c r="CA2922" s="43"/>
      <c r="CB2922" s="43"/>
      <c r="CC2922" s="43"/>
      <c r="CD2922" s="43"/>
      <c r="CE2922" s="43"/>
      <c r="CF2922" s="43"/>
      <c r="CG2922" s="43"/>
    </row>
    <row r="2923" spans="10:85" x14ac:dyDescent="0.2"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  <c r="AK2923" s="43"/>
      <c r="AL2923" s="43"/>
      <c r="AM2923" s="43"/>
      <c r="AN2923" s="43"/>
      <c r="AO2923" s="43"/>
      <c r="AP2923" s="43"/>
      <c r="AQ2923" s="43"/>
      <c r="AR2923" s="43"/>
      <c r="AS2923" s="43"/>
      <c r="AT2923" s="43"/>
      <c r="AU2923" s="43"/>
      <c r="AV2923" s="43"/>
      <c r="AW2923" s="43"/>
      <c r="AX2923" s="43"/>
      <c r="AY2923" s="43"/>
      <c r="AZ2923" s="43"/>
      <c r="BA2923" s="43"/>
      <c r="BB2923" s="43"/>
      <c r="BC2923" s="43"/>
      <c r="BD2923" s="43"/>
      <c r="BE2923" s="43"/>
      <c r="BF2923" s="43"/>
      <c r="BG2923" s="43"/>
      <c r="BH2923" s="43"/>
      <c r="BI2923" s="43"/>
      <c r="BJ2923" s="43"/>
      <c r="BK2923" s="43"/>
      <c r="BL2923" s="43"/>
      <c r="BM2923" s="43"/>
      <c r="BN2923" s="43"/>
      <c r="BO2923" s="43"/>
      <c r="BP2923" s="43"/>
      <c r="BQ2923" s="43"/>
      <c r="BR2923" s="43"/>
      <c r="BS2923" s="43"/>
      <c r="BT2923" s="43"/>
      <c r="BU2923" s="43"/>
      <c r="BV2923" s="43"/>
      <c r="BW2923" s="43"/>
      <c r="BX2923" s="43"/>
      <c r="BY2923" s="43"/>
      <c r="BZ2923" s="43"/>
      <c r="CA2923" s="43"/>
      <c r="CB2923" s="43"/>
      <c r="CC2923" s="43"/>
      <c r="CD2923" s="43"/>
      <c r="CE2923" s="43"/>
      <c r="CF2923" s="43"/>
      <c r="CG2923" s="43"/>
    </row>
    <row r="2924" spans="10:85" x14ac:dyDescent="0.2"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  <c r="AK2924" s="43"/>
      <c r="AL2924" s="43"/>
      <c r="AM2924" s="43"/>
      <c r="AN2924" s="43"/>
      <c r="AO2924" s="43"/>
      <c r="AP2924" s="43"/>
      <c r="AQ2924" s="43"/>
      <c r="AR2924" s="43"/>
      <c r="AS2924" s="43"/>
      <c r="AT2924" s="43"/>
      <c r="AU2924" s="43"/>
      <c r="AV2924" s="43"/>
      <c r="AW2924" s="43"/>
      <c r="AX2924" s="43"/>
      <c r="AY2924" s="43"/>
      <c r="AZ2924" s="43"/>
      <c r="BA2924" s="43"/>
      <c r="BB2924" s="43"/>
      <c r="BC2924" s="43"/>
      <c r="BD2924" s="43"/>
      <c r="BE2924" s="43"/>
      <c r="BF2924" s="43"/>
      <c r="BG2924" s="43"/>
      <c r="BH2924" s="43"/>
      <c r="BI2924" s="43"/>
      <c r="BJ2924" s="43"/>
      <c r="BK2924" s="43"/>
      <c r="BL2924" s="43"/>
      <c r="BM2924" s="43"/>
      <c r="BN2924" s="43"/>
      <c r="BO2924" s="43"/>
      <c r="BP2924" s="43"/>
      <c r="BQ2924" s="43"/>
      <c r="BR2924" s="43"/>
      <c r="BS2924" s="43"/>
      <c r="BT2924" s="43"/>
      <c r="BU2924" s="43"/>
      <c r="BV2924" s="43"/>
      <c r="BW2924" s="43"/>
      <c r="BX2924" s="43"/>
      <c r="BY2924" s="43"/>
      <c r="BZ2924" s="43"/>
      <c r="CA2924" s="43"/>
      <c r="CB2924" s="43"/>
      <c r="CC2924" s="43"/>
      <c r="CD2924" s="43"/>
      <c r="CE2924" s="43"/>
      <c r="CF2924" s="43"/>
      <c r="CG2924" s="43"/>
    </row>
    <row r="2925" spans="10:85" x14ac:dyDescent="0.2"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  <c r="AK2925" s="43"/>
      <c r="AL2925" s="43"/>
      <c r="AM2925" s="43"/>
      <c r="AN2925" s="43"/>
      <c r="AO2925" s="43"/>
      <c r="AP2925" s="43"/>
      <c r="AQ2925" s="43"/>
      <c r="AR2925" s="43"/>
      <c r="AS2925" s="43"/>
      <c r="AT2925" s="43"/>
      <c r="AU2925" s="43"/>
      <c r="AV2925" s="43"/>
      <c r="AW2925" s="43"/>
      <c r="AX2925" s="43"/>
      <c r="AY2925" s="43"/>
      <c r="AZ2925" s="43"/>
      <c r="BA2925" s="43"/>
      <c r="BB2925" s="43"/>
      <c r="BC2925" s="43"/>
      <c r="BD2925" s="43"/>
      <c r="BE2925" s="43"/>
      <c r="BF2925" s="43"/>
      <c r="BG2925" s="43"/>
      <c r="BH2925" s="43"/>
      <c r="BI2925" s="43"/>
      <c r="BJ2925" s="43"/>
      <c r="BK2925" s="43"/>
      <c r="BL2925" s="43"/>
      <c r="BM2925" s="43"/>
      <c r="BN2925" s="43"/>
      <c r="BO2925" s="43"/>
      <c r="BP2925" s="43"/>
      <c r="BQ2925" s="43"/>
      <c r="BR2925" s="43"/>
      <c r="BS2925" s="43"/>
      <c r="BT2925" s="43"/>
      <c r="BU2925" s="43"/>
      <c r="BV2925" s="43"/>
      <c r="BW2925" s="43"/>
      <c r="BX2925" s="43"/>
      <c r="BY2925" s="43"/>
      <c r="BZ2925" s="43"/>
      <c r="CA2925" s="43"/>
      <c r="CB2925" s="43"/>
      <c r="CC2925" s="43"/>
      <c r="CD2925" s="43"/>
      <c r="CE2925" s="43"/>
      <c r="CF2925" s="43"/>
      <c r="CG2925" s="43"/>
    </row>
    <row r="2926" spans="10:85" x14ac:dyDescent="0.2"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  <c r="AK2926" s="43"/>
      <c r="AL2926" s="43"/>
      <c r="AM2926" s="43"/>
      <c r="AN2926" s="43"/>
      <c r="AO2926" s="43"/>
      <c r="AP2926" s="43"/>
      <c r="AQ2926" s="43"/>
      <c r="AR2926" s="43"/>
      <c r="AS2926" s="43"/>
      <c r="AT2926" s="43"/>
      <c r="AU2926" s="43"/>
      <c r="AV2926" s="43"/>
      <c r="AW2926" s="43"/>
      <c r="AX2926" s="43"/>
      <c r="AY2926" s="43"/>
      <c r="AZ2926" s="43"/>
      <c r="BA2926" s="43"/>
      <c r="BB2926" s="43"/>
      <c r="BC2926" s="43"/>
      <c r="BD2926" s="43"/>
      <c r="BE2926" s="43"/>
      <c r="BF2926" s="43"/>
      <c r="BG2926" s="43"/>
      <c r="BH2926" s="43"/>
      <c r="BI2926" s="43"/>
      <c r="BJ2926" s="43"/>
      <c r="BK2926" s="43"/>
      <c r="BL2926" s="43"/>
      <c r="BM2926" s="43"/>
      <c r="BN2926" s="43"/>
      <c r="BO2926" s="43"/>
      <c r="BP2926" s="43"/>
      <c r="BQ2926" s="43"/>
      <c r="BR2926" s="43"/>
      <c r="BS2926" s="43"/>
      <c r="BT2926" s="43"/>
      <c r="BU2926" s="43"/>
      <c r="BV2926" s="43"/>
      <c r="BW2926" s="43"/>
      <c r="BX2926" s="43"/>
      <c r="BY2926" s="43"/>
      <c r="BZ2926" s="43"/>
      <c r="CA2926" s="43"/>
      <c r="CB2926" s="43"/>
      <c r="CC2926" s="43"/>
      <c r="CD2926" s="43"/>
      <c r="CE2926" s="43"/>
      <c r="CF2926" s="43"/>
      <c r="CG2926" s="43"/>
    </row>
    <row r="2927" spans="10:85" x14ac:dyDescent="0.2"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  <c r="AK2927" s="43"/>
      <c r="AL2927" s="43"/>
      <c r="AM2927" s="43"/>
      <c r="AN2927" s="43"/>
      <c r="AO2927" s="43"/>
      <c r="AP2927" s="43"/>
      <c r="AQ2927" s="43"/>
      <c r="AR2927" s="43"/>
      <c r="AS2927" s="43"/>
      <c r="AT2927" s="43"/>
      <c r="AU2927" s="43"/>
      <c r="AV2927" s="43"/>
      <c r="AW2927" s="43"/>
      <c r="AX2927" s="43"/>
      <c r="AY2927" s="43"/>
      <c r="AZ2927" s="43"/>
      <c r="BA2927" s="43"/>
      <c r="BB2927" s="43"/>
      <c r="BC2927" s="43"/>
      <c r="BD2927" s="43"/>
      <c r="BE2927" s="43"/>
      <c r="BF2927" s="43"/>
      <c r="BG2927" s="43"/>
      <c r="BH2927" s="43"/>
      <c r="BI2927" s="43"/>
      <c r="BJ2927" s="43"/>
      <c r="BK2927" s="43"/>
      <c r="BL2927" s="43"/>
      <c r="BM2927" s="43"/>
      <c r="BN2927" s="43"/>
      <c r="BO2927" s="43"/>
      <c r="BP2927" s="43"/>
      <c r="BQ2927" s="43"/>
      <c r="BR2927" s="43"/>
      <c r="BS2927" s="43"/>
      <c r="BT2927" s="43"/>
      <c r="BU2927" s="43"/>
      <c r="BV2927" s="43"/>
      <c r="BW2927" s="43"/>
      <c r="BX2927" s="43"/>
      <c r="BY2927" s="43"/>
      <c r="BZ2927" s="43"/>
      <c r="CA2927" s="43"/>
      <c r="CB2927" s="43"/>
      <c r="CC2927" s="43"/>
      <c r="CD2927" s="43"/>
      <c r="CE2927" s="43"/>
      <c r="CF2927" s="43"/>
      <c r="CG2927" s="43"/>
    </row>
    <row r="2928" spans="10:85" x14ac:dyDescent="0.2"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  <c r="AK2928" s="43"/>
      <c r="AL2928" s="43"/>
      <c r="AM2928" s="43"/>
      <c r="AN2928" s="43"/>
      <c r="AO2928" s="43"/>
      <c r="AP2928" s="43"/>
      <c r="AQ2928" s="43"/>
      <c r="AR2928" s="43"/>
      <c r="AS2928" s="43"/>
      <c r="AT2928" s="43"/>
      <c r="AU2928" s="43"/>
      <c r="AV2928" s="43"/>
      <c r="AW2928" s="43"/>
      <c r="AX2928" s="43"/>
      <c r="AY2928" s="43"/>
      <c r="AZ2928" s="43"/>
      <c r="BA2928" s="43"/>
      <c r="BB2928" s="43"/>
      <c r="BC2928" s="43"/>
      <c r="BD2928" s="43"/>
      <c r="BE2928" s="43"/>
      <c r="BF2928" s="43"/>
      <c r="BG2928" s="43"/>
      <c r="BH2928" s="43"/>
      <c r="BI2928" s="43"/>
      <c r="BJ2928" s="43"/>
      <c r="BK2928" s="43"/>
      <c r="BL2928" s="43"/>
      <c r="BM2928" s="43"/>
      <c r="BN2928" s="43"/>
      <c r="BO2928" s="43"/>
      <c r="BP2928" s="43"/>
      <c r="BQ2928" s="43"/>
      <c r="BR2928" s="43"/>
      <c r="BS2928" s="43"/>
      <c r="BT2928" s="43"/>
      <c r="BU2928" s="43"/>
      <c r="BV2928" s="43"/>
      <c r="BW2928" s="43"/>
      <c r="BX2928" s="43"/>
      <c r="BY2928" s="43"/>
      <c r="BZ2928" s="43"/>
      <c r="CA2928" s="43"/>
      <c r="CB2928" s="43"/>
      <c r="CC2928" s="43"/>
      <c r="CD2928" s="43"/>
      <c r="CE2928" s="43"/>
      <c r="CF2928" s="43"/>
      <c r="CG2928" s="43"/>
    </row>
    <row r="2929" spans="10:85" x14ac:dyDescent="0.2"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  <c r="AK2929" s="43"/>
      <c r="AL2929" s="43"/>
      <c r="AM2929" s="43"/>
      <c r="AN2929" s="43"/>
      <c r="AO2929" s="43"/>
      <c r="AP2929" s="43"/>
      <c r="AQ2929" s="43"/>
      <c r="AR2929" s="43"/>
      <c r="AS2929" s="43"/>
      <c r="AT2929" s="43"/>
      <c r="AU2929" s="43"/>
      <c r="AV2929" s="43"/>
      <c r="AW2929" s="43"/>
      <c r="AX2929" s="43"/>
      <c r="AY2929" s="43"/>
      <c r="AZ2929" s="43"/>
      <c r="BA2929" s="43"/>
      <c r="BB2929" s="43"/>
      <c r="BC2929" s="43"/>
      <c r="BD2929" s="43"/>
      <c r="BE2929" s="43"/>
      <c r="BF2929" s="43"/>
      <c r="BG2929" s="43"/>
      <c r="BH2929" s="43"/>
      <c r="BI2929" s="43"/>
      <c r="BJ2929" s="43"/>
      <c r="BK2929" s="43"/>
      <c r="BL2929" s="43"/>
      <c r="BM2929" s="43"/>
      <c r="BN2929" s="43"/>
      <c r="BO2929" s="43"/>
      <c r="BP2929" s="43"/>
      <c r="BQ2929" s="43"/>
      <c r="BR2929" s="43"/>
      <c r="BS2929" s="43"/>
      <c r="BT2929" s="43"/>
      <c r="BU2929" s="43"/>
      <c r="BV2929" s="43"/>
      <c r="BW2929" s="43"/>
      <c r="BX2929" s="43"/>
      <c r="BY2929" s="43"/>
      <c r="BZ2929" s="43"/>
      <c r="CA2929" s="43"/>
      <c r="CB2929" s="43"/>
      <c r="CC2929" s="43"/>
      <c r="CD2929" s="43"/>
      <c r="CE2929" s="43"/>
      <c r="CF2929" s="43"/>
      <c r="CG2929" s="43"/>
    </row>
    <row r="2930" spans="10:85" x14ac:dyDescent="0.2"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  <c r="AK2930" s="43"/>
      <c r="AL2930" s="43"/>
      <c r="AM2930" s="43"/>
      <c r="AN2930" s="43"/>
      <c r="AO2930" s="43"/>
      <c r="AP2930" s="43"/>
      <c r="AQ2930" s="43"/>
      <c r="AR2930" s="43"/>
      <c r="AS2930" s="43"/>
      <c r="AT2930" s="43"/>
      <c r="AU2930" s="43"/>
      <c r="AV2930" s="43"/>
      <c r="AW2930" s="43"/>
      <c r="AX2930" s="43"/>
      <c r="AY2930" s="43"/>
      <c r="AZ2930" s="43"/>
      <c r="BA2930" s="43"/>
      <c r="BB2930" s="43"/>
      <c r="BC2930" s="43"/>
      <c r="BD2930" s="43"/>
      <c r="BE2930" s="43"/>
      <c r="BF2930" s="43"/>
      <c r="BG2930" s="43"/>
      <c r="BH2930" s="43"/>
      <c r="BI2930" s="43"/>
      <c r="BJ2930" s="43"/>
      <c r="BK2930" s="43"/>
      <c r="BL2930" s="43"/>
      <c r="BM2930" s="43"/>
      <c r="BN2930" s="43"/>
      <c r="BO2930" s="43"/>
      <c r="BP2930" s="43"/>
      <c r="BQ2930" s="43"/>
      <c r="BR2930" s="43"/>
      <c r="BS2930" s="43"/>
      <c r="BT2930" s="43"/>
      <c r="BU2930" s="43"/>
      <c r="BV2930" s="43"/>
      <c r="BW2930" s="43"/>
      <c r="BX2930" s="43"/>
      <c r="BY2930" s="43"/>
      <c r="BZ2930" s="43"/>
      <c r="CA2930" s="43"/>
      <c r="CB2930" s="43"/>
      <c r="CC2930" s="43"/>
      <c r="CD2930" s="43"/>
      <c r="CE2930" s="43"/>
      <c r="CF2930" s="43"/>
      <c r="CG2930" s="43"/>
    </row>
    <row r="2931" spans="10:85" x14ac:dyDescent="0.2"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  <c r="AK2931" s="43"/>
      <c r="AL2931" s="43"/>
      <c r="AM2931" s="43"/>
      <c r="AN2931" s="43"/>
      <c r="AO2931" s="43"/>
      <c r="AP2931" s="43"/>
      <c r="AQ2931" s="43"/>
      <c r="AR2931" s="43"/>
      <c r="AS2931" s="43"/>
      <c r="AT2931" s="43"/>
      <c r="AU2931" s="43"/>
      <c r="AV2931" s="43"/>
      <c r="AW2931" s="43"/>
      <c r="AX2931" s="43"/>
      <c r="AY2931" s="43"/>
      <c r="AZ2931" s="43"/>
      <c r="BA2931" s="43"/>
      <c r="BB2931" s="43"/>
      <c r="BC2931" s="43"/>
      <c r="BD2931" s="43"/>
      <c r="BE2931" s="43"/>
      <c r="BF2931" s="43"/>
      <c r="BG2931" s="43"/>
      <c r="BH2931" s="43"/>
      <c r="BI2931" s="43"/>
      <c r="BJ2931" s="43"/>
      <c r="BK2931" s="43"/>
      <c r="BL2931" s="43"/>
      <c r="BM2931" s="43"/>
      <c r="BN2931" s="43"/>
      <c r="BO2931" s="43"/>
      <c r="BP2931" s="43"/>
      <c r="BQ2931" s="43"/>
      <c r="BR2931" s="43"/>
      <c r="BS2931" s="43"/>
      <c r="BT2931" s="43"/>
      <c r="BU2931" s="43"/>
      <c r="BV2931" s="43"/>
      <c r="BW2931" s="43"/>
      <c r="BX2931" s="43"/>
      <c r="BY2931" s="43"/>
      <c r="BZ2931" s="43"/>
      <c r="CA2931" s="43"/>
      <c r="CB2931" s="43"/>
      <c r="CC2931" s="43"/>
      <c r="CD2931" s="43"/>
      <c r="CE2931" s="43"/>
      <c r="CF2931" s="43"/>
      <c r="CG2931" s="43"/>
    </row>
    <row r="2932" spans="10:85" x14ac:dyDescent="0.2"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  <c r="AK2932" s="43"/>
      <c r="AL2932" s="43"/>
      <c r="AM2932" s="43"/>
      <c r="AN2932" s="43"/>
      <c r="AO2932" s="43"/>
      <c r="AP2932" s="43"/>
      <c r="AQ2932" s="43"/>
      <c r="AR2932" s="43"/>
      <c r="AS2932" s="43"/>
      <c r="AT2932" s="43"/>
      <c r="AU2932" s="43"/>
      <c r="AV2932" s="43"/>
      <c r="AW2932" s="43"/>
      <c r="AX2932" s="43"/>
      <c r="AY2932" s="43"/>
      <c r="AZ2932" s="43"/>
      <c r="BA2932" s="43"/>
      <c r="BB2932" s="43"/>
      <c r="BC2932" s="43"/>
      <c r="BD2932" s="43"/>
      <c r="BE2932" s="43"/>
      <c r="BF2932" s="43"/>
      <c r="BG2932" s="43"/>
      <c r="BH2932" s="43"/>
      <c r="BI2932" s="43"/>
      <c r="BJ2932" s="43"/>
      <c r="BK2932" s="43"/>
      <c r="BL2932" s="43"/>
      <c r="BM2932" s="43"/>
      <c r="BN2932" s="43"/>
      <c r="BO2932" s="43"/>
      <c r="BP2932" s="43"/>
      <c r="BQ2932" s="43"/>
      <c r="BR2932" s="43"/>
      <c r="BS2932" s="43"/>
      <c r="BT2932" s="43"/>
      <c r="BU2932" s="43"/>
      <c r="BV2932" s="43"/>
      <c r="BW2932" s="43"/>
      <c r="BX2932" s="43"/>
      <c r="BY2932" s="43"/>
      <c r="BZ2932" s="43"/>
      <c r="CA2932" s="43"/>
      <c r="CB2932" s="43"/>
      <c r="CC2932" s="43"/>
      <c r="CD2932" s="43"/>
      <c r="CE2932" s="43"/>
      <c r="CF2932" s="43"/>
      <c r="CG2932" s="43"/>
    </row>
    <row r="2933" spans="10:85" x14ac:dyDescent="0.2"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  <c r="AK2933" s="43"/>
      <c r="AL2933" s="43"/>
      <c r="AM2933" s="43"/>
      <c r="AN2933" s="43"/>
      <c r="AO2933" s="43"/>
      <c r="AP2933" s="43"/>
      <c r="AQ2933" s="43"/>
      <c r="AR2933" s="43"/>
      <c r="AS2933" s="43"/>
      <c r="AT2933" s="43"/>
      <c r="AU2933" s="43"/>
      <c r="AV2933" s="43"/>
      <c r="AW2933" s="43"/>
      <c r="AX2933" s="43"/>
      <c r="AY2933" s="43"/>
      <c r="AZ2933" s="43"/>
      <c r="BA2933" s="43"/>
      <c r="BB2933" s="43"/>
      <c r="BC2933" s="43"/>
      <c r="BD2933" s="43"/>
      <c r="BE2933" s="43"/>
      <c r="BF2933" s="43"/>
      <c r="BG2933" s="43"/>
      <c r="BH2933" s="43"/>
      <c r="BI2933" s="43"/>
      <c r="BJ2933" s="43"/>
      <c r="BK2933" s="43"/>
      <c r="BL2933" s="43"/>
      <c r="BM2933" s="43"/>
      <c r="BN2933" s="43"/>
      <c r="BO2933" s="43"/>
      <c r="BP2933" s="43"/>
      <c r="BQ2933" s="43"/>
      <c r="BR2933" s="43"/>
      <c r="BS2933" s="43"/>
      <c r="BT2933" s="43"/>
      <c r="BU2933" s="43"/>
      <c r="BV2933" s="43"/>
      <c r="BW2933" s="43"/>
      <c r="BX2933" s="43"/>
      <c r="BY2933" s="43"/>
      <c r="BZ2933" s="43"/>
      <c r="CA2933" s="43"/>
      <c r="CB2933" s="43"/>
      <c r="CC2933" s="43"/>
      <c r="CD2933" s="43"/>
      <c r="CE2933" s="43"/>
      <c r="CF2933" s="43"/>
      <c r="CG2933" s="43"/>
    </row>
    <row r="2934" spans="10:85" x14ac:dyDescent="0.2"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  <c r="AK2934" s="43"/>
      <c r="AL2934" s="43"/>
      <c r="AM2934" s="43"/>
      <c r="AN2934" s="43"/>
      <c r="AO2934" s="43"/>
      <c r="AP2934" s="43"/>
      <c r="AQ2934" s="43"/>
      <c r="AR2934" s="43"/>
      <c r="AS2934" s="43"/>
      <c r="AT2934" s="43"/>
      <c r="AU2934" s="43"/>
      <c r="AV2934" s="43"/>
      <c r="AW2934" s="43"/>
      <c r="AX2934" s="43"/>
      <c r="AY2934" s="43"/>
      <c r="AZ2934" s="43"/>
      <c r="BA2934" s="43"/>
      <c r="BB2934" s="43"/>
      <c r="BC2934" s="43"/>
      <c r="BD2934" s="43"/>
      <c r="BE2934" s="43"/>
      <c r="BF2934" s="43"/>
      <c r="BG2934" s="43"/>
      <c r="BH2934" s="43"/>
      <c r="BI2934" s="43"/>
      <c r="BJ2934" s="43"/>
      <c r="BK2934" s="43"/>
      <c r="BL2934" s="43"/>
      <c r="BM2934" s="43"/>
      <c r="BN2934" s="43"/>
      <c r="BO2934" s="43"/>
      <c r="BP2934" s="43"/>
      <c r="BQ2934" s="43"/>
      <c r="BR2934" s="43"/>
      <c r="BS2934" s="43"/>
      <c r="BT2934" s="43"/>
      <c r="BU2934" s="43"/>
      <c r="BV2934" s="43"/>
      <c r="BW2934" s="43"/>
      <c r="BX2934" s="43"/>
      <c r="BY2934" s="43"/>
      <c r="BZ2934" s="43"/>
      <c r="CA2934" s="43"/>
      <c r="CB2934" s="43"/>
      <c r="CC2934" s="43"/>
      <c r="CD2934" s="43"/>
      <c r="CE2934" s="43"/>
      <c r="CF2934" s="43"/>
      <c r="CG2934" s="43"/>
    </row>
    <row r="2935" spans="10:85" x14ac:dyDescent="0.2"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  <c r="AK2935" s="43"/>
      <c r="AL2935" s="43"/>
      <c r="AM2935" s="43"/>
      <c r="AN2935" s="43"/>
      <c r="AO2935" s="43"/>
      <c r="AP2935" s="43"/>
      <c r="AQ2935" s="43"/>
      <c r="AR2935" s="43"/>
      <c r="AS2935" s="43"/>
      <c r="AT2935" s="43"/>
      <c r="AU2935" s="43"/>
      <c r="AV2935" s="43"/>
      <c r="AW2935" s="43"/>
      <c r="AX2935" s="43"/>
      <c r="AY2935" s="43"/>
      <c r="AZ2935" s="43"/>
      <c r="BA2935" s="43"/>
      <c r="BB2935" s="43"/>
      <c r="BC2935" s="43"/>
      <c r="BD2935" s="43"/>
      <c r="BE2935" s="43"/>
      <c r="BF2935" s="43"/>
      <c r="BG2935" s="43"/>
      <c r="BH2935" s="43"/>
      <c r="BI2935" s="43"/>
      <c r="BJ2935" s="43"/>
      <c r="BK2935" s="43"/>
      <c r="BL2935" s="43"/>
      <c r="BM2935" s="43"/>
      <c r="BN2935" s="43"/>
      <c r="BO2935" s="43"/>
      <c r="BP2935" s="43"/>
      <c r="BQ2935" s="43"/>
      <c r="BR2935" s="43"/>
      <c r="BS2935" s="43"/>
      <c r="BT2935" s="43"/>
      <c r="BU2935" s="43"/>
      <c r="BV2935" s="43"/>
      <c r="BW2935" s="43"/>
      <c r="BX2935" s="43"/>
      <c r="BY2935" s="43"/>
      <c r="BZ2935" s="43"/>
      <c r="CA2935" s="43"/>
      <c r="CB2935" s="43"/>
      <c r="CC2935" s="43"/>
      <c r="CD2935" s="43"/>
      <c r="CE2935" s="43"/>
      <c r="CF2935" s="43"/>
      <c r="CG2935" s="43"/>
    </row>
    <row r="2936" spans="10:85" x14ac:dyDescent="0.2"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  <c r="AK2936" s="43"/>
      <c r="AL2936" s="43"/>
      <c r="AM2936" s="43"/>
      <c r="AN2936" s="43"/>
      <c r="AO2936" s="43"/>
      <c r="AP2936" s="43"/>
      <c r="AQ2936" s="43"/>
      <c r="AR2936" s="43"/>
      <c r="AS2936" s="43"/>
      <c r="AT2936" s="43"/>
      <c r="AU2936" s="43"/>
      <c r="AV2936" s="43"/>
      <c r="AW2936" s="43"/>
      <c r="AX2936" s="43"/>
      <c r="AY2936" s="43"/>
      <c r="AZ2936" s="43"/>
      <c r="BA2936" s="43"/>
      <c r="BB2936" s="43"/>
      <c r="BC2936" s="43"/>
      <c r="BD2936" s="43"/>
      <c r="BE2936" s="43"/>
      <c r="BF2936" s="43"/>
      <c r="BG2936" s="43"/>
      <c r="BH2936" s="43"/>
      <c r="BI2936" s="43"/>
      <c r="BJ2936" s="43"/>
      <c r="BK2936" s="43"/>
      <c r="BL2936" s="43"/>
      <c r="BM2936" s="43"/>
      <c r="BN2936" s="43"/>
      <c r="BO2936" s="43"/>
      <c r="BP2936" s="43"/>
      <c r="BQ2936" s="43"/>
      <c r="BR2936" s="43"/>
      <c r="BS2936" s="43"/>
      <c r="BT2936" s="43"/>
      <c r="BU2936" s="43"/>
      <c r="BV2936" s="43"/>
      <c r="BW2936" s="43"/>
      <c r="BX2936" s="43"/>
      <c r="BY2936" s="43"/>
      <c r="BZ2936" s="43"/>
      <c r="CA2936" s="43"/>
      <c r="CB2936" s="43"/>
      <c r="CC2936" s="43"/>
      <c r="CD2936" s="43"/>
      <c r="CE2936" s="43"/>
      <c r="CF2936" s="43"/>
      <c r="CG2936" s="43"/>
    </row>
    <row r="2937" spans="10:85" x14ac:dyDescent="0.2"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  <c r="AK2937" s="43"/>
      <c r="AL2937" s="43"/>
      <c r="AM2937" s="43"/>
      <c r="AN2937" s="43"/>
      <c r="AO2937" s="43"/>
      <c r="AP2937" s="43"/>
      <c r="AQ2937" s="43"/>
      <c r="AR2937" s="43"/>
      <c r="AS2937" s="43"/>
      <c r="AT2937" s="43"/>
      <c r="AU2937" s="43"/>
      <c r="AV2937" s="43"/>
      <c r="AW2937" s="43"/>
      <c r="AX2937" s="43"/>
      <c r="AY2937" s="43"/>
      <c r="AZ2937" s="43"/>
      <c r="BA2937" s="43"/>
      <c r="BB2937" s="43"/>
      <c r="BC2937" s="43"/>
      <c r="BD2937" s="43"/>
      <c r="BE2937" s="43"/>
      <c r="BF2937" s="43"/>
      <c r="BG2937" s="43"/>
      <c r="BH2937" s="43"/>
      <c r="BI2937" s="43"/>
      <c r="BJ2937" s="43"/>
      <c r="BK2937" s="43"/>
      <c r="BL2937" s="43"/>
      <c r="BM2937" s="43"/>
      <c r="BN2937" s="43"/>
      <c r="BO2937" s="43"/>
      <c r="BP2937" s="43"/>
      <c r="BQ2937" s="43"/>
      <c r="BR2937" s="43"/>
      <c r="BS2937" s="43"/>
      <c r="BT2937" s="43"/>
      <c r="BU2937" s="43"/>
      <c r="BV2937" s="43"/>
      <c r="BW2937" s="43"/>
      <c r="BX2937" s="43"/>
      <c r="BY2937" s="43"/>
      <c r="BZ2937" s="43"/>
      <c r="CA2937" s="43"/>
      <c r="CB2937" s="43"/>
      <c r="CC2937" s="43"/>
      <c r="CD2937" s="43"/>
      <c r="CE2937" s="43"/>
      <c r="CF2937" s="43"/>
      <c r="CG2937" s="43"/>
    </row>
    <row r="2938" spans="10:85" x14ac:dyDescent="0.2"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  <c r="AK2938" s="43"/>
      <c r="AL2938" s="43"/>
      <c r="AM2938" s="43"/>
      <c r="AN2938" s="43"/>
      <c r="AO2938" s="43"/>
      <c r="AP2938" s="43"/>
      <c r="AQ2938" s="43"/>
      <c r="AR2938" s="43"/>
      <c r="AS2938" s="43"/>
      <c r="AT2938" s="43"/>
      <c r="AU2938" s="43"/>
      <c r="AV2938" s="43"/>
      <c r="AW2938" s="43"/>
      <c r="AX2938" s="43"/>
      <c r="AY2938" s="43"/>
      <c r="AZ2938" s="43"/>
      <c r="BA2938" s="43"/>
      <c r="BB2938" s="43"/>
      <c r="BC2938" s="43"/>
      <c r="BD2938" s="43"/>
      <c r="BE2938" s="43"/>
      <c r="BF2938" s="43"/>
      <c r="BG2938" s="43"/>
      <c r="BH2938" s="43"/>
      <c r="BI2938" s="43"/>
      <c r="BJ2938" s="43"/>
      <c r="BK2938" s="43"/>
      <c r="BL2938" s="43"/>
      <c r="BM2938" s="43"/>
      <c r="BN2938" s="43"/>
      <c r="BO2938" s="43"/>
      <c r="BP2938" s="43"/>
      <c r="BQ2938" s="43"/>
      <c r="BR2938" s="43"/>
      <c r="BS2938" s="43"/>
      <c r="BT2938" s="43"/>
      <c r="BU2938" s="43"/>
      <c r="BV2938" s="43"/>
      <c r="BW2938" s="43"/>
      <c r="BX2938" s="43"/>
      <c r="BY2938" s="43"/>
      <c r="BZ2938" s="43"/>
      <c r="CA2938" s="43"/>
      <c r="CB2938" s="43"/>
      <c r="CC2938" s="43"/>
      <c r="CD2938" s="43"/>
      <c r="CE2938" s="43"/>
      <c r="CF2938" s="43"/>
      <c r="CG2938" s="43"/>
    </row>
    <row r="2939" spans="10:85" x14ac:dyDescent="0.2"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  <c r="AK2939" s="43"/>
      <c r="AL2939" s="43"/>
      <c r="AM2939" s="43"/>
      <c r="AN2939" s="43"/>
      <c r="AO2939" s="43"/>
      <c r="AP2939" s="43"/>
      <c r="AQ2939" s="43"/>
      <c r="AR2939" s="43"/>
      <c r="AS2939" s="43"/>
      <c r="AT2939" s="43"/>
      <c r="AU2939" s="43"/>
      <c r="AV2939" s="43"/>
      <c r="AW2939" s="43"/>
      <c r="AX2939" s="43"/>
      <c r="AY2939" s="43"/>
      <c r="AZ2939" s="43"/>
      <c r="BA2939" s="43"/>
      <c r="BB2939" s="43"/>
      <c r="BC2939" s="43"/>
      <c r="BD2939" s="43"/>
      <c r="BE2939" s="43"/>
      <c r="BF2939" s="43"/>
      <c r="BG2939" s="43"/>
      <c r="BH2939" s="43"/>
      <c r="BI2939" s="43"/>
      <c r="BJ2939" s="43"/>
      <c r="BK2939" s="43"/>
      <c r="BL2939" s="43"/>
      <c r="BM2939" s="43"/>
      <c r="BN2939" s="43"/>
      <c r="BO2939" s="43"/>
      <c r="BP2939" s="43"/>
      <c r="BQ2939" s="43"/>
      <c r="BR2939" s="43"/>
      <c r="BS2939" s="43"/>
      <c r="BT2939" s="43"/>
      <c r="BU2939" s="43"/>
      <c r="BV2939" s="43"/>
      <c r="BW2939" s="43"/>
      <c r="BX2939" s="43"/>
      <c r="BY2939" s="43"/>
      <c r="BZ2939" s="43"/>
      <c r="CA2939" s="43"/>
      <c r="CB2939" s="43"/>
      <c r="CC2939" s="43"/>
      <c r="CD2939" s="43"/>
      <c r="CE2939" s="43"/>
      <c r="CF2939" s="43"/>
      <c r="CG2939" s="43"/>
    </row>
    <row r="2940" spans="10:85" x14ac:dyDescent="0.2"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  <c r="AK2940" s="43"/>
      <c r="AL2940" s="43"/>
      <c r="AM2940" s="43"/>
      <c r="AN2940" s="43"/>
      <c r="AO2940" s="43"/>
      <c r="AP2940" s="43"/>
      <c r="AQ2940" s="43"/>
      <c r="AR2940" s="43"/>
      <c r="AS2940" s="43"/>
      <c r="AT2940" s="43"/>
      <c r="AU2940" s="43"/>
      <c r="AV2940" s="43"/>
      <c r="AW2940" s="43"/>
      <c r="AX2940" s="43"/>
      <c r="AY2940" s="43"/>
      <c r="AZ2940" s="43"/>
      <c r="BA2940" s="43"/>
      <c r="BB2940" s="43"/>
      <c r="BC2940" s="43"/>
      <c r="BD2940" s="43"/>
      <c r="BE2940" s="43"/>
      <c r="BF2940" s="43"/>
      <c r="BG2940" s="43"/>
      <c r="BH2940" s="43"/>
      <c r="BI2940" s="43"/>
      <c r="BJ2940" s="43"/>
      <c r="BK2940" s="43"/>
      <c r="BL2940" s="43"/>
      <c r="BM2940" s="43"/>
      <c r="BN2940" s="43"/>
      <c r="BO2940" s="43"/>
      <c r="BP2940" s="43"/>
      <c r="BQ2940" s="43"/>
      <c r="BR2940" s="43"/>
      <c r="BS2940" s="43"/>
      <c r="BT2940" s="43"/>
      <c r="BU2940" s="43"/>
      <c r="BV2940" s="43"/>
      <c r="BW2940" s="43"/>
      <c r="BX2940" s="43"/>
      <c r="BY2940" s="43"/>
      <c r="BZ2940" s="43"/>
      <c r="CA2940" s="43"/>
      <c r="CB2940" s="43"/>
      <c r="CC2940" s="43"/>
      <c r="CD2940" s="43"/>
      <c r="CE2940" s="43"/>
      <c r="CF2940" s="43"/>
      <c r="CG2940" s="43"/>
    </row>
    <row r="2941" spans="10:85" x14ac:dyDescent="0.2"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  <c r="AK2941" s="43"/>
      <c r="AL2941" s="43"/>
      <c r="AM2941" s="43"/>
      <c r="AN2941" s="43"/>
      <c r="AO2941" s="43"/>
      <c r="AP2941" s="43"/>
      <c r="AQ2941" s="43"/>
      <c r="AR2941" s="43"/>
      <c r="AS2941" s="43"/>
      <c r="AT2941" s="43"/>
      <c r="AU2941" s="43"/>
      <c r="AV2941" s="43"/>
      <c r="AW2941" s="43"/>
      <c r="AX2941" s="43"/>
      <c r="AY2941" s="43"/>
      <c r="AZ2941" s="43"/>
      <c r="BA2941" s="43"/>
      <c r="BB2941" s="43"/>
      <c r="BC2941" s="43"/>
      <c r="BD2941" s="43"/>
      <c r="BE2941" s="43"/>
      <c r="BF2941" s="43"/>
      <c r="BG2941" s="43"/>
      <c r="BH2941" s="43"/>
      <c r="BI2941" s="43"/>
      <c r="BJ2941" s="43"/>
      <c r="BK2941" s="43"/>
      <c r="BL2941" s="43"/>
      <c r="BM2941" s="43"/>
      <c r="BN2941" s="43"/>
      <c r="BO2941" s="43"/>
      <c r="BP2941" s="43"/>
      <c r="BQ2941" s="43"/>
      <c r="BR2941" s="43"/>
      <c r="BS2941" s="43"/>
      <c r="BT2941" s="43"/>
      <c r="BU2941" s="43"/>
      <c r="BV2941" s="43"/>
      <c r="BW2941" s="43"/>
      <c r="BX2941" s="43"/>
      <c r="BY2941" s="43"/>
      <c r="BZ2941" s="43"/>
      <c r="CA2941" s="43"/>
      <c r="CB2941" s="43"/>
      <c r="CC2941" s="43"/>
      <c r="CD2941" s="43"/>
      <c r="CE2941" s="43"/>
      <c r="CF2941" s="43"/>
      <c r="CG2941" s="43"/>
    </row>
    <row r="2942" spans="10:85" x14ac:dyDescent="0.2"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  <c r="AK2942" s="43"/>
      <c r="AL2942" s="43"/>
      <c r="AM2942" s="43"/>
      <c r="AN2942" s="43"/>
      <c r="AO2942" s="43"/>
      <c r="AP2942" s="43"/>
      <c r="AQ2942" s="43"/>
      <c r="AR2942" s="43"/>
      <c r="AS2942" s="43"/>
      <c r="AT2942" s="43"/>
      <c r="AU2942" s="43"/>
      <c r="AV2942" s="43"/>
      <c r="AW2942" s="43"/>
      <c r="AX2942" s="43"/>
      <c r="AY2942" s="43"/>
      <c r="AZ2942" s="43"/>
      <c r="BA2942" s="43"/>
      <c r="BB2942" s="43"/>
      <c r="BC2942" s="43"/>
      <c r="BD2942" s="43"/>
      <c r="BE2942" s="43"/>
      <c r="BF2942" s="43"/>
      <c r="BG2942" s="43"/>
      <c r="BH2942" s="43"/>
      <c r="BI2942" s="43"/>
      <c r="BJ2942" s="43"/>
      <c r="BK2942" s="43"/>
      <c r="BL2942" s="43"/>
      <c r="BM2942" s="43"/>
      <c r="BN2942" s="43"/>
      <c r="BO2942" s="43"/>
      <c r="BP2942" s="43"/>
      <c r="BQ2942" s="43"/>
      <c r="BR2942" s="43"/>
      <c r="BS2942" s="43"/>
      <c r="BT2942" s="43"/>
      <c r="BU2942" s="43"/>
      <c r="BV2942" s="43"/>
      <c r="BW2942" s="43"/>
      <c r="BX2942" s="43"/>
      <c r="BY2942" s="43"/>
      <c r="BZ2942" s="43"/>
      <c r="CA2942" s="43"/>
      <c r="CB2942" s="43"/>
      <c r="CC2942" s="43"/>
      <c r="CD2942" s="43"/>
      <c r="CE2942" s="43"/>
      <c r="CF2942" s="43"/>
      <c r="CG2942" s="43"/>
    </row>
    <row r="2943" spans="10:85" x14ac:dyDescent="0.2"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  <c r="AK2943" s="43"/>
      <c r="AL2943" s="43"/>
      <c r="AM2943" s="43"/>
      <c r="AN2943" s="43"/>
      <c r="AO2943" s="43"/>
      <c r="AP2943" s="43"/>
      <c r="AQ2943" s="43"/>
      <c r="AR2943" s="43"/>
      <c r="AS2943" s="43"/>
      <c r="AT2943" s="43"/>
      <c r="AU2943" s="43"/>
      <c r="AV2943" s="43"/>
      <c r="AW2943" s="43"/>
      <c r="AX2943" s="43"/>
      <c r="AY2943" s="43"/>
      <c r="AZ2943" s="43"/>
      <c r="BA2943" s="43"/>
      <c r="BB2943" s="43"/>
      <c r="BC2943" s="43"/>
      <c r="BD2943" s="43"/>
      <c r="BE2943" s="43"/>
      <c r="BF2943" s="43"/>
      <c r="BG2943" s="43"/>
      <c r="BH2943" s="43"/>
      <c r="BI2943" s="43"/>
      <c r="BJ2943" s="43"/>
      <c r="BK2943" s="43"/>
      <c r="BL2943" s="43"/>
      <c r="BM2943" s="43"/>
      <c r="BN2943" s="43"/>
      <c r="BO2943" s="43"/>
      <c r="BP2943" s="43"/>
      <c r="BQ2943" s="43"/>
      <c r="BR2943" s="43"/>
      <c r="BS2943" s="43"/>
      <c r="BT2943" s="43"/>
      <c r="BU2943" s="43"/>
      <c r="BV2943" s="43"/>
      <c r="BW2943" s="43"/>
      <c r="BX2943" s="43"/>
      <c r="BY2943" s="43"/>
      <c r="BZ2943" s="43"/>
      <c r="CA2943" s="43"/>
      <c r="CB2943" s="43"/>
      <c r="CC2943" s="43"/>
      <c r="CD2943" s="43"/>
      <c r="CE2943" s="43"/>
      <c r="CF2943" s="43"/>
      <c r="CG2943" s="43"/>
    </row>
    <row r="2944" spans="10:85" x14ac:dyDescent="0.2"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  <c r="AK2944" s="43"/>
      <c r="AL2944" s="43"/>
      <c r="AM2944" s="43"/>
      <c r="AN2944" s="43"/>
      <c r="AO2944" s="43"/>
      <c r="AP2944" s="43"/>
      <c r="AQ2944" s="43"/>
      <c r="AR2944" s="43"/>
      <c r="AS2944" s="43"/>
      <c r="AT2944" s="43"/>
      <c r="AU2944" s="43"/>
      <c r="AV2944" s="43"/>
      <c r="AW2944" s="43"/>
      <c r="AX2944" s="43"/>
      <c r="AY2944" s="43"/>
      <c r="AZ2944" s="43"/>
      <c r="BA2944" s="43"/>
      <c r="BB2944" s="43"/>
      <c r="BC2944" s="43"/>
      <c r="BD2944" s="43"/>
      <c r="BE2944" s="43"/>
      <c r="BF2944" s="43"/>
      <c r="BG2944" s="43"/>
      <c r="BH2944" s="43"/>
      <c r="BI2944" s="43"/>
      <c r="BJ2944" s="43"/>
      <c r="BK2944" s="43"/>
      <c r="BL2944" s="43"/>
      <c r="BM2944" s="43"/>
      <c r="BN2944" s="43"/>
      <c r="BO2944" s="43"/>
      <c r="BP2944" s="43"/>
      <c r="BQ2944" s="43"/>
      <c r="BR2944" s="43"/>
      <c r="BS2944" s="43"/>
      <c r="BT2944" s="43"/>
      <c r="BU2944" s="43"/>
      <c r="BV2944" s="43"/>
      <c r="BW2944" s="43"/>
      <c r="BX2944" s="43"/>
      <c r="BY2944" s="43"/>
      <c r="BZ2944" s="43"/>
      <c r="CA2944" s="43"/>
      <c r="CB2944" s="43"/>
      <c r="CC2944" s="43"/>
      <c r="CD2944" s="43"/>
      <c r="CE2944" s="43"/>
      <c r="CF2944" s="43"/>
      <c r="CG2944" s="43"/>
    </row>
    <row r="2945" spans="10:85" x14ac:dyDescent="0.2"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  <c r="AK2945" s="43"/>
      <c r="AL2945" s="43"/>
      <c r="AM2945" s="43"/>
      <c r="AN2945" s="43"/>
      <c r="AO2945" s="43"/>
      <c r="AP2945" s="43"/>
      <c r="AQ2945" s="43"/>
      <c r="AR2945" s="43"/>
      <c r="AS2945" s="43"/>
      <c r="AT2945" s="43"/>
      <c r="AU2945" s="43"/>
      <c r="AV2945" s="43"/>
      <c r="AW2945" s="43"/>
      <c r="AX2945" s="43"/>
      <c r="AY2945" s="43"/>
      <c r="AZ2945" s="43"/>
      <c r="BA2945" s="43"/>
      <c r="BB2945" s="43"/>
      <c r="BC2945" s="43"/>
      <c r="BD2945" s="43"/>
      <c r="BE2945" s="43"/>
      <c r="BF2945" s="43"/>
      <c r="BG2945" s="43"/>
      <c r="BH2945" s="43"/>
      <c r="BI2945" s="43"/>
      <c r="BJ2945" s="43"/>
      <c r="BK2945" s="43"/>
      <c r="BL2945" s="43"/>
      <c r="BM2945" s="43"/>
      <c r="BN2945" s="43"/>
      <c r="BO2945" s="43"/>
      <c r="BP2945" s="43"/>
      <c r="BQ2945" s="43"/>
      <c r="BR2945" s="43"/>
      <c r="BS2945" s="43"/>
      <c r="BT2945" s="43"/>
      <c r="BU2945" s="43"/>
      <c r="BV2945" s="43"/>
      <c r="BW2945" s="43"/>
      <c r="BX2945" s="43"/>
      <c r="BY2945" s="43"/>
      <c r="BZ2945" s="43"/>
      <c r="CA2945" s="43"/>
      <c r="CB2945" s="43"/>
      <c r="CC2945" s="43"/>
      <c r="CD2945" s="43"/>
      <c r="CE2945" s="43"/>
      <c r="CF2945" s="43"/>
      <c r="CG2945" s="43"/>
    </row>
    <row r="2946" spans="10:85" x14ac:dyDescent="0.2"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  <c r="AK2946" s="43"/>
      <c r="AL2946" s="43"/>
      <c r="AM2946" s="43"/>
      <c r="AN2946" s="43"/>
      <c r="AO2946" s="43"/>
      <c r="AP2946" s="43"/>
      <c r="AQ2946" s="43"/>
      <c r="AR2946" s="43"/>
      <c r="AS2946" s="43"/>
      <c r="AT2946" s="43"/>
      <c r="AU2946" s="43"/>
      <c r="AV2946" s="43"/>
      <c r="AW2946" s="43"/>
      <c r="AX2946" s="43"/>
      <c r="AY2946" s="43"/>
      <c r="AZ2946" s="43"/>
      <c r="BA2946" s="43"/>
      <c r="BB2946" s="43"/>
      <c r="BC2946" s="43"/>
      <c r="BD2946" s="43"/>
      <c r="BE2946" s="43"/>
      <c r="BF2946" s="43"/>
      <c r="BG2946" s="43"/>
      <c r="BH2946" s="43"/>
      <c r="BI2946" s="43"/>
      <c r="BJ2946" s="43"/>
      <c r="BK2946" s="43"/>
      <c r="BL2946" s="43"/>
      <c r="BM2946" s="43"/>
      <c r="BN2946" s="43"/>
      <c r="BO2946" s="43"/>
      <c r="BP2946" s="43"/>
      <c r="BQ2946" s="43"/>
      <c r="BR2946" s="43"/>
      <c r="BS2946" s="43"/>
      <c r="BT2946" s="43"/>
      <c r="BU2946" s="43"/>
      <c r="BV2946" s="43"/>
      <c r="BW2946" s="43"/>
      <c r="BX2946" s="43"/>
      <c r="BY2946" s="43"/>
      <c r="BZ2946" s="43"/>
      <c r="CA2946" s="43"/>
      <c r="CB2946" s="43"/>
      <c r="CC2946" s="43"/>
      <c r="CD2946" s="43"/>
      <c r="CE2946" s="43"/>
      <c r="CF2946" s="43"/>
      <c r="CG2946" s="43"/>
    </row>
    <row r="2947" spans="10:85" x14ac:dyDescent="0.2"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  <c r="AK2947" s="43"/>
      <c r="AL2947" s="43"/>
      <c r="AM2947" s="43"/>
      <c r="AN2947" s="43"/>
      <c r="AO2947" s="43"/>
      <c r="AP2947" s="43"/>
      <c r="AQ2947" s="43"/>
      <c r="AR2947" s="43"/>
      <c r="AS2947" s="43"/>
      <c r="AT2947" s="43"/>
      <c r="AU2947" s="43"/>
      <c r="AV2947" s="43"/>
      <c r="AW2947" s="43"/>
      <c r="AX2947" s="43"/>
      <c r="AY2947" s="43"/>
      <c r="AZ2947" s="43"/>
      <c r="BA2947" s="43"/>
      <c r="BB2947" s="43"/>
      <c r="BC2947" s="43"/>
      <c r="BD2947" s="43"/>
      <c r="BE2947" s="43"/>
      <c r="BF2947" s="43"/>
      <c r="BG2947" s="43"/>
      <c r="BH2947" s="43"/>
      <c r="BI2947" s="43"/>
      <c r="BJ2947" s="43"/>
      <c r="BK2947" s="43"/>
      <c r="BL2947" s="43"/>
      <c r="BM2947" s="43"/>
      <c r="BN2947" s="43"/>
      <c r="BO2947" s="43"/>
      <c r="BP2947" s="43"/>
      <c r="BQ2947" s="43"/>
      <c r="BR2947" s="43"/>
      <c r="BS2947" s="43"/>
      <c r="BT2947" s="43"/>
      <c r="BU2947" s="43"/>
      <c r="BV2947" s="43"/>
      <c r="BW2947" s="43"/>
      <c r="BX2947" s="43"/>
      <c r="BY2947" s="43"/>
      <c r="BZ2947" s="43"/>
      <c r="CA2947" s="43"/>
      <c r="CB2947" s="43"/>
      <c r="CC2947" s="43"/>
      <c r="CD2947" s="43"/>
      <c r="CE2947" s="43"/>
      <c r="CF2947" s="43"/>
      <c r="CG2947" s="43"/>
    </row>
    <row r="2948" spans="10:85" x14ac:dyDescent="0.2"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  <c r="AK2948" s="43"/>
      <c r="AL2948" s="43"/>
      <c r="AM2948" s="43"/>
      <c r="AN2948" s="43"/>
      <c r="AO2948" s="43"/>
      <c r="AP2948" s="43"/>
      <c r="AQ2948" s="43"/>
      <c r="AR2948" s="43"/>
      <c r="AS2948" s="43"/>
      <c r="AT2948" s="43"/>
      <c r="AU2948" s="43"/>
      <c r="AV2948" s="43"/>
      <c r="AW2948" s="43"/>
      <c r="AX2948" s="43"/>
      <c r="AY2948" s="43"/>
      <c r="AZ2948" s="43"/>
      <c r="BA2948" s="43"/>
      <c r="BB2948" s="43"/>
      <c r="BC2948" s="43"/>
      <c r="BD2948" s="43"/>
      <c r="BE2948" s="43"/>
      <c r="BF2948" s="43"/>
      <c r="BG2948" s="43"/>
      <c r="BH2948" s="43"/>
      <c r="BI2948" s="43"/>
      <c r="BJ2948" s="43"/>
      <c r="BK2948" s="43"/>
      <c r="BL2948" s="43"/>
      <c r="BM2948" s="43"/>
      <c r="BN2948" s="43"/>
      <c r="BO2948" s="43"/>
      <c r="BP2948" s="43"/>
      <c r="BQ2948" s="43"/>
      <c r="BR2948" s="43"/>
      <c r="BS2948" s="43"/>
      <c r="BT2948" s="43"/>
      <c r="BU2948" s="43"/>
      <c r="BV2948" s="43"/>
      <c r="BW2948" s="43"/>
      <c r="BX2948" s="43"/>
      <c r="BY2948" s="43"/>
      <c r="BZ2948" s="43"/>
      <c r="CA2948" s="43"/>
      <c r="CB2948" s="43"/>
      <c r="CC2948" s="43"/>
      <c r="CD2948" s="43"/>
      <c r="CE2948" s="43"/>
      <c r="CF2948" s="43"/>
      <c r="CG2948" s="43"/>
    </row>
    <row r="2949" spans="10:85" x14ac:dyDescent="0.2"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  <c r="AK2949" s="43"/>
      <c r="AL2949" s="43"/>
      <c r="AM2949" s="43"/>
      <c r="AN2949" s="43"/>
      <c r="AO2949" s="43"/>
      <c r="AP2949" s="43"/>
      <c r="AQ2949" s="43"/>
      <c r="AR2949" s="43"/>
      <c r="AS2949" s="43"/>
      <c r="AT2949" s="43"/>
      <c r="AU2949" s="43"/>
      <c r="AV2949" s="43"/>
      <c r="AW2949" s="43"/>
      <c r="AX2949" s="43"/>
      <c r="AY2949" s="43"/>
      <c r="AZ2949" s="43"/>
      <c r="BA2949" s="43"/>
      <c r="BB2949" s="43"/>
      <c r="BC2949" s="43"/>
      <c r="BD2949" s="43"/>
      <c r="BE2949" s="43"/>
      <c r="BF2949" s="43"/>
      <c r="BG2949" s="43"/>
      <c r="BH2949" s="43"/>
      <c r="BI2949" s="43"/>
      <c r="BJ2949" s="43"/>
      <c r="BK2949" s="43"/>
      <c r="BL2949" s="43"/>
      <c r="BM2949" s="43"/>
      <c r="BN2949" s="43"/>
      <c r="BO2949" s="43"/>
      <c r="BP2949" s="43"/>
      <c r="BQ2949" s="43"/>
      <c r="BR2949" s="43"/>
      <c r="BS2949" s="43"/>
      <c r="BT2949" s="43"/>
      <c r="BU2949" s="43"/>
      <c r="BV2949" s="43"/>
      <c r="BW2949" s="43"/>
      <c r="BX2949" s="43"/>
      <c r="BY2949" s="43"/>
      <c r="BZ2949" s="43"/>
      <c r="CA2949" s="43"/>
      <c r="CB2949" s="43"/>
      <c r="CC2949" s="43"/>
      <c r="CD2949" s="43"/>
      <c r="CE2949" s="43"/>
      <c r="CF2949" s="43"/>
      <c r="CG2949" s="43"/>
    </row>
    <row r="2950" spans="10:85" x14ac:dyDescent="0.2"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  <c r="AK2950" s="43"/>
      <c r="AL2950" s="43"/>
      <c r="AM2950" s="43"/>
      <c r="AN2950" s="43"/>
      <c r="AO2950" s="43"/>
      <c r="AP2950" s="43"/>
      <c r="AQ2950" s="43"/>
      <c r="AR2950" s="43"/>
      <c r="AS2950" s="43"/>
      <c r="AT2950" s="43"/>
      <c r="AU2950" s="43"/>
      <c r="AV2950" s="43"/>
      <c r="AW2950" s="43"/>
      <c r="AX2950" s="43"/>
      <c r="AY2950" s="43"/>
      <c r="AZ2950" s="43"/>
      <c r="BA2950" s="43"/>
      <c r="BB2950" s="43"/>
      <c r="BC2950" s="43"/>
      <c r="BD2950" s="43"/>
      <c r="BE2950" s="43"/>
      <c r="BF2950" s="43"/>
      <c r="BG2950" s="43"/>
      <c r="BH2950" s="43"/>
      <c r="BI2950" s="43"/>
      <c r="BJ2950" s="43"/>
      <c r="BK2950" s="43"/>
      <c r="BL2950" s="43"/>
      <c r="BM2950" s="43"/>
      <c r="BN2950" s="43"/>
      <c r="BO2950" s="43"/>
      <c r="BP2950" s="43"/>
      <c r="BQ2950" s="43"/>
      <c r="BR2950" s="43"/>
      <c r="BS2950" s="43"/>
      <c r="BT2950" s="43"/>
      <c r="BU2950" s="43"/>
      <c r="BV2950" s="43"/>
      <c r="BW2950" s="43"/>
      <c r="BX2950" s="43"/>
      <c r="BY2950" s="43"/>
      <c r="BZ2950" s="43"/>
      <c r="CA2950" s="43"/>
      <c r="CB2950" s="43"/>
      <c r="CC2950" s="43"/>
      <c r="CD2950" s="43"/>
      <c r="CE2950" s="43"/>
      <c r="CF2950" s="43"/>
      <c r="CG2950" s="43"/>
    </row>
    <row r="2951" spans="10:85" x14ac:dyDescent="0.2"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  <c r="AK2951" s="43"/>
      <c r="AL2951" s="43"/>
      <c r="AM2951" s="43"/>
      <c r="AN2951" s="43"/>
      <c r="AO2951" s="43"/>
      <c r="AP2951" s="43"/>
      <c r="AQ2951" s="43"/>
      <c r="AR2951" s="43"/>
      <c r="AS2951" s="43"/>
      <c r="AT2951" s="43"/>
      <c r="AU2951" s="43"/>
      <c r="AV2951" s="43"/>
      <c r="AW2951" s="43"/>
      <c r="AX2951" s="43"/>
      <c r="AY2951" s="43"/>
      <c r="AZ2951" s="43"/>
      <c r="BA2951" s="43"/>
      <c r="BB2951" s="43"/>
      <c r="BC2951" s="43"/>
      <c r="BD2951" s="43"/>
      <c r="BE2951" s="43"/>
      <c r="BF2951" s="43"/>
      <c r="BG2951" s="43"/>
      <c r="BH2951" s="43"/>
      <c r="BI2951" s="43"/>
      <c r="BJ2951" s="43"/>
      <c r="BK2951" s="43"/>
      <c r="BL2951" s="43"/>
      <c r="BM2951" s="43"/>
      <c r="BN2951" s="43"/>
      <c r="BO2951" s="43"/>
      <c r="BP2951" s="43"/>
      <c r="BQ2951" s="43"/>
      <c r="BR2951" s="43"/>
      <c r="BS2951" s="43"/>
      <c r="BT2951" s="43"/>
      <c r="BU2951" s="43"/>
      <c r="BV2951" s="43"/>
      <c r="BW2951" s="43"/>
      <c r="BX2951" s="43"/>
      <c r="BY2951" s="43"/>
      <c r="BZ2951" s="43"/>
      <c r="CA2951" s="43"/>
      <c r="CB2951" s="43"/>
      <c r="CC2951" s="43"/>
      <c r="CD2951" s="43"/>
      <c r="CE2951" s="43"/>
      <c r="CF2951" s="43"/>
      <c r="CG2951" s="43"/>
    </row>
    <row r="2952" spans="10:85" x14ac:dyDescent="0.2"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  <c r="AK2952" s="43"/>
      <c r="AL2952" s="43"/>
      <c r="AM2952" s="43"/>
      <c r="AN2952" s="43"/>
      <c r="AO2952" s="43"/>
      <c r="AP2952" s="43"/>
      <c r="AQ2952" s="43"/>
      <c r="AR2952" s="43"/>
      <c r="AS2952" s="43"/>
      <c r="AT2952" s="43"/>
      <c r="AU2952" s="43"/>
      <c r="AV2952" s="43"/>
      <c r="AW2952" s="43"/>
      <c r="AX2952" s="43"/>
      <c r="AY2952" s="43"/>
      <c r="AZ2952" s="43"/>
      <c r="BA2952" s="43"/>
      <c r="BB2952" s="43"/>
      <c r="BC2952" s="43"/>
      <c r="BD2952" s="43"/>
      <c r="BE2952" s="43"/>
      <c r="BF2952" s="43"/>
      <c r="BG2952" s="43"/>
      <c r="BH2952" s="43"/>
      <c r="BI2952" s="43"/>
      <c r="BJ2952" s="43"/>
      <c r="BK2952" s="43"/>
      <c r="BL2952" s="43"/>
      <c r="BM2952" s="43"/>
      <c r="BN2952" s="43"/>
      <c r="BO2952" s="43"/>
      <c r="BP2952" s="43"/>
      <c r="BQ2952" s="43"/>
      <c r="BR2952" s="43"/>
      <c r="BS2952" s="43"/>
      <c r="BT2952" s="43"/>
      <c r="BU2952" s="43"/>
      <c r="BV2952" s="43"/>
      <c r="BW2952" s="43"/>
      <c r="BX2952" s="43"/>
      <c r="BY2952" s="43"/>
      <c r="BZ2952" s="43"/>
      <c r="CA2952" s="43"/>
      <c r="CB2952" s="43"/>
      <c r="CC2952" s="43"/>
      <c r="CD2952" s="43"/>
      <c r="CE2952" s="43"/>
      <c r="CF2952" s="43"/>
      <c r="CG2952" s="43"/>
    </row>
    <row r="2953" spans="10:85" x14ac:dyDescent="0.2"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  <c r="AK2953" s="43"/>
      <c r="AL2953" s="43"/>
      <c r="AM2953" s="43"/>
      <c r="AN2953" s="43"/>
      <c r="AO2953" s="43"/>
      <c r="AP2953" s="43"/>
      <c r="AQ2953" s="43"/>
      <c r="AR2953" s="43"/>
      <c r="AS2953" s="43"/>
      <c r="AT2953" s="43"/>
      <c r="AU2953" s="43"/>
      <c r="AV2953" s="43"/>
      <c r="AW2953" s="43"/>
      <c r="AX2953" s="43"/>
      <c r="AY2953" s="43"/>
      <c r="AZ2953" s="43"/>
      <c r="BA2953" s="43"/>
      <c r="BB2953" s="43"/>
      <c r="BC2953" s="43"/>
      <c r="BD2953" s="43"/>
      <c r="BE2953" s="43"/>
      <c r="BF2953" s="43"/>
      <c r="BG2953" s="43"/>
      <c r="BH2953" s="43"/>
      <c r="BI2953" s="43"/>
      <c r="BJ2953" s="43"/>
      <c r="BK2953" s="43"/>
      <c r="BL2953" s="43"/>
      <c r="BM2953" s="43"/>
      <c r="BN2953" s="43"/>
      <c r="BO2953" s="43"/>
      <c r="BP2953" s="43"/>
      <c r="BQ2953" s="43"/>
      <c r="BR2953" s="43"/>
      <c r="BS2953" s="43"/>
      <c r="BT2953" s="43"/>
      <c r="BU2953" s="43"/>
      <c r="BV2953" s="43"/>
      <c r="BW2953" s="43"/>
      <c r="BX2953" s="43"/>
      <c r="BY2953" s="43"/>
      <c r="BZ2953" s="43"/>
      <c r="CA2953" s="43"/>
      <c r="CB2953" s="43"/>
      <c r="CC2953" s="43"/>
      <c r="CD2953" s="43"/>
      <c r="CE2953" s="43"/>
      <c r="CF2953" s="43"/>
      <c r="CG2953" s="43"/>
    </row>
    <row r="2954" spans="10:85" x14ac:dyDescent="0.2"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  <c r="AK2954" s="43"/>
      <c r="AL2954" s="43"/>
      <c r="AM2954" s="43"/>
      <c r="AN2954" s="43"/>
      <c r="AO2954" s="43"/>
      <c r="AP2954" s="43"/>
      <c r="AQ2954" s="43"/>
      <c r="AR2954" s="43"/>
      <c r="AS2954" s="43"/>
      <c r="AT2954" s="43"/>
      <c r="AU2954" s="43"/>
      <c r="AV2954" s="43"/>
      <c r="AW2954" s="43"/>
      <c r="AX2954" s="43"/>
      <c r="AY2954" s="43"/>
      <c r="AZ2954" s="43"/>
      <c r="BA2954" s="43"/>
      <c r="BB2954" s="43"/>
      <c r="BC2954" s="43"/>
      <c r="BD2954" s="43"/>
      <c r="BE2954" s="43"/>
      <c r="BF2954" s="43"/>
      <c r="BG2954" s="43"/>
      <c r="BH2954" s="43"/>
      <c r="BI2954" s="43"/>
      <c r="BJ2954" s="43"/>
      <c r="BK2954" s="43"/>
      <c r="BL2954" s="43"/>
      <c r="BM2954" s="43"/>
      <c r="BN2954" s="43"/>
      <c r="BO2954" s="43"/>
      <c r="BP2954" s="43"/>
      <c r="BQ2954" s="43"/>
      <c r="BR2954" s="43"/>
      <c r="BS2954" s="43"/>
      <c r="BT2954" s="43"/>
      <c r="BU2954" s="43"/>
      <c r="BV2954" s="43"/>
      <c r="BW2954" s="43"/>
      <c r="BX2954" s="43"/>
      <c r="BY2954" s="43"/>
      <c r="BZ2954" s="43"/>
      <c r="CA2954" s="43"/>
      <c r="CB2954" s="43"/>
      <c r="CC2954" s="43"/>
      <c r="CD2954" s="43"/>
      <c r="CE2954" s="43"/>
      <c r="CF2954" s="43"/>
      <c r="CG2954" s="43"/>
    </row>
    <row r="2955" spans="10:85" x14ac:dyDescent="0.2"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  <c r="AK2955" s="43"/>
      <c r="AL2955" s="43"/>
      <c r="AM2955" s="43"/>
      <c r="AN2955" s="43"/>
      <c r="AO2955" s="43"/>
      <c r="AP2955" s="43"/>
      <c r="AQ2955" s="43"/>
      <c r="AR2955" s="43"/>
      <c r="AS2955" s="43"/>
      <c r="AT2955" s="43"/>
      <c r="AU2955" s="43"/>
      <c r="AV2955" s="43"/>
      <c r="AW2955" s="43"/>
      <c r="AX2955" s="43"/>
      <c r="AY2955" s="43"/>
      <c r="AZ2955" s="43"/>
      <c r="BA2955" s="43"/>
      <c r="BB2955" s="43"/>
      <c r="BC2955" s="43"/>
      <c r="BD2955" s="43"/>
      <c r="BE2955" s="43"/>
      <c r="BF2955" s="43"/>
      <c r="BG2955" s="43"/>
      <c r="BH2955" s="43"/>
      <c r="BI2955" s="43"/>
      <c r="BJ2955" s="43"/>
      <c r="BK2955" s="43"/>
      <c r="BL2955" s="43"/>
      <c r="BM2955" s="43"/>
      <c r="BN2955" s="43"/>
      <c r="BO2955" s="43"/>
      <c r="BP2955" s="43"/>
      <c r="BQ2955" s="43"/>
      <c r="BR2955" s="43"/>
      <c r="BS2955" s="43"/>
      <c r="BT2955" s="43"/>
      <c r="BU2955" s="43"/>
      <c r="BV2955" s="43"/>
      <c r="BW2955" s="43"/>
      <c r="BX2955" s="43"/>
      <c r="BY2955" s="43"/>
      <c r="BZ2955" s="43"/>
      <c r="CA2955" s="43"/>
      <c r="CB2955" s="43"/>
      <c r="CC2955" s="43"/>
      <c r="CD2955" s="43"/>
      <c r="CE2955" s="43"/>
      <c r="CF2955" s="43"/>
      <c r="CG2955" s="43"/>
    </row>
    <row r="2956" spans="10:85" x14ac:dyDescent="0.2"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  <c r="AK2956" s="43"/>
      <c r="AL2956" s="43"/>
      <c r="AM2956" s="43"/>
      <c r="AN2956" s="43"/>
      <c r="AO2956" s="43"/>
      <c r="AP2956" s="43"/>
      <c r="AQ2956" s="43"/>
      <c r="AR2956" s="43"/>
      <c r="AS2956" s="43"/>
      <c r="AT2956" s="43"/>
      <c r="AU2956" s="43"/>
      <c r="AV2956" s="43"/>
      <c r="AW2956" s="43"/>
      <c r="AX2956" s="43"/>
      <c r="AY2956" s="43"/>
      <c r="AZ2956" s="43"/>
      <c r="BA2956" s="43"/>
      <c r="BB2956" s="43"/>
      <c r="BC2956" s="43"/>
      <c r="BD2956" s="43"/>
      <c r="BE2956" s="43"/>
      <c r="BF2956" s="43"/>
      <c r="BG2956" s="43"/>
      <c r="BH2956" s="43"/>
      <c r="BI2956" s="43"/>
      <c r="BJ2956" s="43"/>
      <c r="BK2956" s="43"/>
      <c r="BL2956" s="43"/>
      <c r="BM2956" s="43"/>
      <c r="BN2956" s="43"/>
      <c r="BO2956" s="43"/>
      <c r="BP2956" s="43"/>
      <c r="BQ2956" s="43"/>
      <c r="BR2956" s="43"/>
      <c r="BS2956" s="43"/>
      <c r="BT2956" s="43"/>
      <c r="BU2956" s="43"/>
      <c r="BV2956" s="43"/>
      <c r="BW2956" s="43"/>
      <c r="BX2956" s="43"/>
      <c r="BY2956" s="43"/>
      <c r="BZ2956" s="43"/>
      <c r="CA2956" s="43"/>
      <c r="CB2956" s="43"/>
      <c r="CC2956" s="43"/>
      <c r="CD2956" s="43"/>
      <c r="CE2956" s="43"/>
      <c r="CF2956" s="43"/>
      <c r="CG2956" s="43"/>
    </row>
    <row r="2957" spans="10:85" x14ac:dyDescent="0.2"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  <c r="AK2957" s="43"/>
      <c r="AL2957" s="43"/>
      <c r="AM2957" s="43"/>
      <c r="AN2957" s="43"/>
      <c r="AO2957" s="43"/>
      <c r="AP2957" s="43"/>
      <c r="AQ2957" s="43"/>
      <c r="AR2957" s="43"/>
      <c r="AS2957" s="43"/>
      <c r="AT2957" s="43"/>
      <c r="AU2957" s="43"/>
      <c r="AV2957" s="43"/>
      <c r="AW2957" s="43"/>
      <c r="AX2957" s="43"/>
      <c r="AY2957" s="43"/>
      <c r="AZ2957" s="43"/>
      <c r="BA2957" s="43"/>
      <c r="BB2957" s="43"/>
      <c r="BC2957" s="43"/>
      <c r="BD2957" s="43"/>
      <c r="BE2957" s="43"/>
      <c r="BF2957" s="43"/>
      <c r="BG2957" s="43"/>
      <c r="BH2957" s="43"/>
      <c r="BI2957" s="43"/>
      <c r="BJ2957" s="43"/>
      <c r="BK2957" s="43"/>
      <c r="BL2957" s="43"/>
      <c r="BM2957" s="43"/>
      <c r="BN2957" s="43"/>
      <c r="BO2957" s="43"/>
      <c r="BP2957" s="43"/>
      <c r="BQ2957" s="43"/>
      <c r="BR2957" s="43"/>
      <c r="BS2957" s="43"/>
      <c r="BT2957" s="43"/>
      <c r="BU2957" s="43"/>
      <c r="BV2957" s="43"/>
      <c r="BW2957" s="43"/>
      <c r="BX2957" s="43"/>
      <c r="BY2957" s="43"/>
      <c r="BZ2957" s="43"/>
      <c r="CA2957" s="43"/>
      <c r="CB2957" s="43"/>
      <c r="CC2957" s="43"/>
      <c r="CD2957" s="43"/>
      <c r="CE2957" s="43"/>
      <c r="CF2957" s="43"/>
      <c r="CG2957" s="43"/>
    </row>
    <row r="2958" spans="10:85" x14ac:dyDescent="0.2"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  <c r="AK2958" s="43"/>
      <c r="AL2958" s="43"/>
      <c r="AM2958" s="43"/>
      <c r="AN2958" s="43"/>
      <c r="AO2958" s="43"/>
      <c r="AP2958" s="43"/>
      <c r="AQ2958" s="43"/>
      <c r="AR2958" s="43"/>
      <c r="AS2958" s="43"/>
      <c r="AT2958" s="43"/>
      <c r="AU2958" s="43"/>
      <c r="AV2958" s="43"/>
      <c r="AW2958" s="43"/>
      <c r="AX2958" s="43"/>
      <c r="AY2958" s="43"/>
      <c r="AZ2958" s="43"/>
      <c r="BA2958" s="43"/>
      <c r="BB2958" s="43"/>
      <c r="BC2958" s="43"/>
      <c r="BD2958" s="43"/>
      <c r="BE2958" s="43"/>
      <c r="BF2958" s="43"/>
      <c r="BG2958" s="43"/>
      <c r="BH2958" s="43"/>
      <c r="BI2958" s="43"/>
      <c r="BJ2958" s="43"/>
      <c r="BK2958" s="43"/>
      <c r="BL2958" s="43"/>
      <c r="BM2958" s="43"/>
      <c r="BN2958" s="43"/>
      <c r="BO2958" s="43"/>
      <c r="BP2958" s="43"/>
      <c r="BQ2958" s="43"/>
      <c r="BR2958" s="43"/>
      <c r="BS2958" s="43"/>
      <c r="BT2958" s="43"/>
      <c r="BU2958" s="43"/>
      <c r="BV2958" s="43"/>
      <c r="BW2958" s="43"/>
      <c r="BX2958" s="43"/>
      <c r="BY2958" s="43"/>
      <c r="BZ2958" s="43"/>
      <c r="CA2958" s="43"/>
      <c r="CB2958" s="43"/>
      <c r="CC2958" s="43"/>
      <c r="CD2958" s="43"/>
      <c r="CE2958" s="43"/>
      <c r="CF2958" s="43"/>
      <c r="CG2958" s="43"/>
    </row>
    <row r="2959" spans="10:85" x14ac:dyDescent="0.2"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  <c r="AK2959" s="43"/>
      <c r="AL2959" s="43"/>
      <c r="AM2959" s="43"/>
      <c r="AN2959" s="43"/>
      <c r="AO2959" s="43"/>
      <c r="AP2959" s="43"/>
      <c r="AQ2959" s="43"/>
      <c r="AR2959" s="43"/>
      <c r="AS2959" s="43"/>
      <c r="AT2959" s="43"/>
      <c r="AU2959" s="43"/>
      <c r="AV2959" s="43"/>
      <c r="AW2959" s="43"/>
      <c r="AX2959" s="43"/>
      <c r="AY2959" s="43"/>
      <c r="AZ2959" s="43"/>
      <c r="BA2959" s="43"/>
      <c r="BB2959" s="43"/>
      <c r="BC2959" s="43"/>
      <c r="BD2959" s="43"/>
      <c r="BE2959" s="43"/>
      <c r="BF2959" s="43"/>
      <c r="BG2959" s="43"/>
      <c r="BH2959" s="43"/>
      <c r="BI2959" s="43"/>
      <c r="BJ2959" s="43"/>
      <c r="BK2959" s="43"/>
      <c r="BL2959" s="43"/>
      <c r="BM2959" s="43"/>
      <c r="BN2959" s="43"/>
      <c r="BO2959" s="43"/>
      <c r="BP2959" s="43"/>
      <c r="BQ2959" s="43"/>
      <c r="BR2959" s="43"/>
      <c r="BS2959" s="43"/>
      <c r="BT2959" s="43"/>
      <c r="BU2959" s="43"/>
      <c r="BV2959" s="43"/>
      <c r="BW2959" s="43"/>
      <c r="BX2959" s="43"/>
      <c r="BY2959" s="43"/>
      <c r="BZ2959" s="43"/>
      <c r="CA2959" s="43"/>
      <c r="CB2959" s="43"/>
      <c r="CC2959" s="43"/>
      <c r="CD2959" s="43"/>
      <c r="CE2959" s="43"/>
      <c r="CF2959" s="43"/>
      <c r="CG2959" s="43"/>
    </row>
    <row r="2960" spans="10:85" x14ac:dyDescent="0.2"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  <c r="AK2960" s="43"/>
      <c r="AL2960" s="43"/>
      <c r="AM2960" s="43"/>
      <c r="AN2960" s="43"/>
      <c r="AO2960" s="43"/>
      <c r="AP2960" s="43"/>
      <c r="AQ2960" s="43"/>
      <c r="AR2960" s="43"/>
      <c r="AS2960" s="43"/>
      <c r="AT2960" s="43"/>
      <c r="AU2960" s="43"/>
      <c r="AV2960" s="43"/>
      <c r="AW2960" s="43"/>
      <c r="AX2960" s="43"/>
      <c r="AY2960" s="43"/>
      <c r="AZ2960" s="43"/>
      <c r="BA2960" s="43"/>
      <c r="BB2960" s="43"/>
      <c r="BC2960" s="43"/>
      <c r="BD2960" s="43"/>
      <c r="BE2960" s="43"/>
      <c r="BF2960" s="43"/>
      <c r="BG2960" s="43"/>
      <c r="BH2960" s="43"/>
      <c r="BI2960" s="43"/>
      <c r="BJ2960" s="43"/>
      <c r="BK2960" s="43"/>
      <c r="BL2960" s="43"/>
      <c r="BM2960" s="43"/>
      <c r="BN2960" s="43"/>
      <c r="BO2960" s="43"/>
      <c r="BP2960" s="43"/>
      <c r="BQ2960" s="43"/>
      <c r="BR2960" s="43"/>
      <c r="BS2960" s="43"/>
      <c r="BT2960" s="43"/>
      <c r="BU2960" s="43"/>
      <c r="BV2960" s="43"/>
      <c r="BW2960" s="43"/>
      <c r="BX2960" s="43"/>
      <c r="BY2960" s="43"/>
      <c r="BZ2960" s="43"/>
      <c r="CA2960" s="43"/>
      <c r="CB2960" s="43"/>
      <c r="CC2960" s="43"/>
      <c r="CD2960" s="43"/>
      <c r="CE2960" s="43"/>
      <c r="CF2960" s="43"/>
      <c r="CG2960" s="43"/>
    </row>
    <row r="2961" spans="10:85" x14ac:dyDescent="0.2"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  <c r="AK2961" s="43"/>
      <c r="AL2961" s="43"/>
      <c r="AM2961" s="43"/>
      <c r="AN2961" s="43"/>
      <c r="AO2961" s="43"/>
      <c r="AP2961" s="43"/>
      <c r="AQ2961" s="43"/>
      <c r="AR2961" s="43"/>
      <c r="AS2961" s="43"/>
      <c r="AT2961" s="43"/>
      <c r="AU2961" s="43"/>
      <c r="AV2961" s="43"/>
      <c r="AW2961" s="43"/>
      <c r="AX2961" s="43"/>
      <c r="AY2961" s="43"/>
      <c r="AZ2961" s="43"/>
      <c r="BA2961" s="43"/>
      <c r="BB2961" s="43"/>
      <c r="BC2961" s="43"/>
      <c r="BD2961" s="43"/>
      <c r="BE2961" s="43"/>
      <c r="BF2961" s="43"/>
      <c r="BG2961" s="43"/>
      <c r="BH2961" s="43"/>
      <c r="BI2961" s="43"/>
      <c r="BJ2961" s="43"/>
      <c r="BK2961" s="43"/>
      <c r="BL2961" s="43"/>
      <c r="BM2961" s="43"/>
      <c r="BN2961" s="43"/>
      <c r="BO2961" s="43"/>
      <c r="BP2961" s="43"/>
      <c r="BQ2961" s="43"/>
      <c r="BR2961" s="43"/>
      <c r="BS2961" s="43"/>
      <c r="BT2961" s="43"/>
      <c r="BU2961" s="43"/>
      <c r="BV2961" s="43"/>
      <c r="BW2961" s="43"/>
      <c r="BX2961" s="43"/>
      <c r="BY2961" s="43"/>
      <c r="BZ2961" s="43"/>
      <c r="CA2961" s="43"/>
      <c r="CB2961" s="43"/>
      <c r="CC2961" s="43"/>
      <c r="CD2961" s="43"/>
      <c r="CE2961" s="43"/>
      <c r="CF2961" s="43"/>
      <c r="CG2961" s="43"/>
    </row>
    <row r="2962" spans="10:85" x14ac:dyDescent="0.2"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  <c r="AK2962" s="43"/>
      <c r="AL2962" s="43"/>
      <c r="AM2962" s="43"/>
      <c r="AN2962" s="43"/>
      <c r="AO2962" s="43"/>
      <c r="AP2962" s="43"/>
      <c r="AQ2962" s="43"/>
      <c r="AR2962" s="43"/>
      <c r="AS2962" s="43"/>
      <c r="AT2962" s="43"/>
      <c r="AU2962" s="43"/>
      <c r="AV2962" s="43"/>
      <c r="AW2962" s="43"/>
      <c r="AX2962" s="43"/>
      <c r="AY2962" s="43"/>
      <c r="AZ2962" s="43"/>
      <c r="BA2962" s="43"/>
      <c r="BB2962" s="43"/>
      <c r="BC2962" s="43"/>
      <c r="BD2962" s="43"/>
      <c r="BE2962" s="43"/>
      <c r="BF2962" s="43"/>
      <c r="BG2962" s="43"/>
      <c r="BH2962" s="43"/>
      <c r="BI2962" s="43"/>
      <c r="BJ2962" s="43"/>
      <c r="BK2962" s="43"/>
      <c r="BL2962" s="43"/>
      <c r="BM2962" s="43"/>
      <c r="BN2962" s="43"/>
      <c r="BO2962" s="43"/>
      <c r="BP2962" s="43"/>
      <c r="BQ2962" s="43"/>
      <c r="BR2962" s="43"/>
      <c r="BS2962" s="43"/>
      <c r="BT2962" s="43"/>
      <c r="BU2962" s="43"/>
      <c r="BV2962" s="43"/>
      <c r="BW2962" s="43"/>
      <c r="BX2962" s="43"/>
      <c r="BY2962" s="43"/>
      <c r="BZ2962" s="43"/>
      <c r="CA2962" s="43"/>
      <c r="CB2962" s="43"/>
      <c r="CC2962" s="43"/>
      <c r="CD2962" s="43"/>
      <c r="CE2962" s="43"/>
      <c r="CF2962" s="43"/>
      <c r="CG2962" s="43"/>
    </row>
    <row r="2963" spans="10:85" x14ac:dyDescent="0.2"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  <c r="AK2963" s="43"/>
      <c r="AL2963" s="43"/>
      <c r="AM2963" s="43"/>
      <c r="AN2963" s="43"/>
      <c r="AO2963" s="43"/>
      <c r="AP2963" s="43"/>
      <c r="AQ2963" s="43"/>
      <c r="AR2963" s="43"/>
      <c r="AS2963" s="43"/>
      <c r="AT2963" s="43"/>
      <c r="AU2963" s="43"/>
      <c r="AV2963" s="43"/>
      <c r="AW2963" s="43"/>
      <c r="AX2963" s="43"/>
      <c r="AY2963" s="43"/>
      <c r="AZ2963" s="43"/>
      <c r="BA2963" s="43"/>
      <c r="BB2963" s="43"/>
      <c r="BC2963" s="43"/>
      <c r="BD2963" s="43"/>
      <c r="BE2963" s="43"/>
      <c r="BF2963" s="43"/>
      <c r="BG2963" s="43"/>
      <c r="BH2963" s="43"/>
      <c r="BI2963" s="43"/>
      <c r="BJ2963" s="43"/>
      <c r="BK2963" s="43"/>
      <c r="BL2963" s="43"/>
      <c r="BM2963" s="43"/>
      <c r="BN2963" s="43"/>
      <c r="BO2963" s="43"/>
      <c r="BP2963" s="43"/>
      <c r="BQ2963" s="43"/>
      <c r="BR2963" s="43"/>
      <c r="BS2963" s="43"/>
      <c r="BT2963" s="43"/>
      <c r="BU2963" s="43"/>
      <c r="BV2963" s="43"/>
      <c r="BW2963" s="43"/>
      <c r="BX2963" s="43"/>
      <c r="BY2963" s="43"/>
      <c r="BZ2963" s="43"/>
      <c r="CA2963" s="43"/>
      <c r="CB2963" s="43"/>
      <c r="CC2963" s="43"/>
      <c r="CD2963" s="43"/>
      <c r="CE2963" s="43"/>
      <c r="CF2963" s="43"/>
      <c r="CG2963" s="43"/>
    </row>
    <row r="2964" spans="10:85" x14ac:dyDescent="0.2"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  <c r="AK2964" s="43"/>
      <c r="AL2964" s="43"/>
      <c r="AM2964" s="43"/>
      <c r="AN2964" s="43"/>
      <c r="AO2964" s="43"/>
      <c r="AP2964" s="43"/>
      <c r="AQ2964" s="43"/>
      <c r="AR2964" s="43"/>
      <c r="AS2964" s="43"/>
      <c r="AT2964" s="43"/>
      <c r="AU2964" s="43"/>
      <c r="AV2964" s="43"/>
      <c r="AW2964" s="43"/>
      <c r="AX2964" s="43"/>
      <c r="AY2964" s="43"/>
      <c r="AZ2964" s="43"/>
      <c r="BA2964" s="43"/>
      <c r="BB2964" s="43"/>
      <c r="BC2964" s="43"/>
      <c r="BD2964" s="43"/>
      <c r="BE2964" s="43"/>
      <c r="BF2964" s="43"/>
      <c r="BG2964" s="43"/>
      <c r="BH2964" s="43"/>
      <c r="BI2964" s="43"/>
      <c r="BJ2964" s="43"/>
      <c r="BK2964" s="43"/>
      <c r="BL2964" s="43"/>
      <c r="BM2964" s="43"/>
      <c r="BN2964" s="43"/>
      <c r="BO2964" s="43"/>
      <c r="BP2964" s="43"/>
      <c r="BQ2964" s="43"/>
      <c r="BR2964" s="43"/>
      <c r="BS2964" s="43"/>
      <c r="BT2964" s="43"/>
      <c r="BU2964" s="43"/>
      <c r="BV2964" s="43"/>
      <c r="BW2964" s="43"/>
      <c r="BX2964" s="43"/>
      <c r="BY2964" s="43"/>
      <c r="BZ2964" s="43"/>
      <c r="CA2964" s="43"/>
      <c r="CB2964" s="43"/>
      <c r="CC2964" s="43"/>
      <c r="CD2964" s="43"/>
      <c r="CE2964" s="43"/>
      <c r="CF2964" s="43"/>
      <c r="CG2964" s="43"/>
    </row>
    <row r="2965" spans="10:85" x14ac:dyDescent="0.2"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  <c r="AK2965" s="43"/>
      <c r="AL2965" s="43"/>
      <c r="AM2965" s="43"/>
      <c r="AN2965" s="43"/>
      <c r="AO2965" s="43"/>
      <c r="AP2965" s="43"/>
      <c r="AQ2965" s="43"/>
      <c r="AR2965" s="43"/>
      <c r="AS2965" s="43"/>
      <c r="AT2965" s="43"/>
      <c r="AU2965" s="43"/>
      <c r="AV2965" s="43"/>
      <c r="AW2965" s="43"/>
      <c r="AX2965" s="43"/>
      <c r="AY2965" s="43"/>
      <c r="AZ2965" s="43"/>
      <c r="BA2965" s="43"/>
      <c r="BB2965" s="43"/>
      <c r="BC2965" s="43"/>
      <c r="BD2965" s="43"/>
      <c r="BE2965" s="43"/>
      <c r="BF2965" s="43"/>
      <c r="BG2965" s="43"/>
      <c r="BH2965" s="43"/>
      <c r="BI2965" s="43"/>
      <c r="BJ2965" s="43"/>
      <c r="BK2965" s="43"/>
      <c r="BL2965" s="43"/>
      <c r="BM2965" s="43"/>
      <c r="BN2965" s="43"/>
      <c r="BO2965" s="43"/>
      <c r="BP2965" s="43"/>
      <c r="BQ2965" s="43"/>
      <c r="BR2965" s="43"/>
      <c r="BS2965" s="43"/>
      <c r="BT2965" s="43"/>
      <c r="BU2965" s="43"/>
      <c r="BV2965" s="43"/>
      <c r="BW2965" s="43"/>
      <c r="BX2965" s="43"/>
      <c r="BY2965" s="43"/>
      <c r="BZ2965" s="43"/>
      <c r="CA2965" s="43"/>
      <c r="CB2965" s="43"/>
      <c r="CC2965" s="43"/>
      <c r="CD2965" s="43"/>
      <c r="CE2965" s="43"/>
      <c r="CF2965" s="43"/>
      <c r="CG2965" s="43"/>
    </row>
    <row r="2966" spans="10:85" x14ac:dyDescent="0.2"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  <c r="AK2966" s="43"/>
      <c r="AL2966" s="43"/>
      <c r="AM2966" s="43"/>
      <c r="AN2966" s="43"/>
      <c r="AO2966" s="43"/>
      <c r="AP2966" s="43"/>
      <c r="AQ2966" s="43"/>
      <c r="AR2966" s="43"/>
      <c r="AS2966" s="43"/>
      <c r="AT2966" s="43"/>
      <c r="AU2966" s="43"/>
      <c r="AV2966" s="43"/>
      <c r="AW2966" s="43"/>
      <c r="AX2966" s="43"/>
      <c r="AY2966" s="43"/>
      <c r="AZ2966" s="43"/>
      <c r="BA2966" s="43"/>
      <c r="BB2966" s="43"/>
      <c r="BC2966" s="43"/>
      <c r="BD2966" s="43"/>
      <c r="BE2966" s="43"/>
      <c r="BF2966" s="43"/>
      <c r="BG2966" s="43"/>
      <c r="BH2966" s="43"/>
      <c r="BI2966" s="43"/>
      <c r="BJ2966" s="43"/>
      <c r="BK2966" s="43"/>
      <c r="BL2966" s="43"/>
      <c r="BM2966" s="43"/>
      <c r="BN2966" s="43"/>
      <c r="BO2966" s="43"/>
      <c r="BP2966" s="43"/>
      <c r="BQ2966" s="43"/>
      <c r="BR2966" s="43"/>
      <c r="BS2966" s="43"/>
      <c r="BT2966" s="43"/>
      <c r="BU2966" s="43"/>
      <c r="BV2966" s="43"/>
      <c r="BW2966" s="43"/>
      <c r="BX2966" s="43"/>
      <c r="BY2966" s="43"/>
      <c r="BZ2966" s="43"/>
      <c r="CA2966" s="43"/>
      <c r="CB2966" s="43"/>
      <c r="CC2966" s="43"/>
      <c r="CD2966" s="43"/>
      <c r="CE2966" s="43"/>
      <c r="CF2966" s="43"/>
      <c r="CG2966" s="43"/>
    </row>
    <row r="2967" spans="10:85" x14ac:dyDescent="0.2"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  <c r="AK2967" s="43"/>
      <c r="AL2967" s="43"/>
      <c r="AM2967" s="43"/>
      <c r="AN2967" s="43"/>
      <c r="AO2967" s="43"/>
      <c r="AP2967" s="43"/>
      <c r="AQ2967" s="43"/>
      <c r="AR2967" s="43"/>
      <c r="AS2967" s="43"/>
      <c r="AT2967" s="43"/>
      <c r="AU2967" s="43"/>
      <c r="AV2967" s="43"/>
      <c r="AW2967" s="43"/>
      <c r="AX2967" s="43"/>
      <c r="AY2967" s="43"/>
      <c r="AZ2967" s="43"/>
      <c r="BA2967" s="43"/>
      <c r="BB2967" s="43"/>
      <c r="BC2967" s="43"/>
      <c r="BD2967" s="43"/>
      <c r="BE2967" s="43"/>
      <c r="BF2967" s="43"/>
      <c r="BG2967" s="43"/>
      <c r="BH2967" s="43"/>
      <c r="BI2967" s="43"/>
      <c r="BJ2967" s="43"/>
      <c r="BK2967" s="43"/>
      <c r="BL2967" s="43"/>
      <c r="BM2967" s="43"/>
      <c r="BN2967" s="43"/>
      <c r="BO2967" s="43"/>
      <c r="BP2967" s="43"/>
      <c r="BQ2967" s="43"/>
      <c r="BR2967" s="43"/>
      <c r="BS2967" s="43"/>
      <c r="BT2967" s="43"/>
      <c r="BU2967" s="43"/>
      <c r="BV2967" s="43"/>
      <c r="BW2967" s="43"/>
      <c r="BX2967" s="43"/>
      <c r="BY2967" s="43"/>
      <c r="BZ2967" s="43"/>
      <c r="CA2967" s="43"/>
      <c r="CB2967" s="43"/>
      <c r="CC2967" s="43"/>
      <c r="CD2967" s="43"/>
      <c r="CE2967" s="43"/>
      <c r="CF2967" s="43"/>
      <c r="CG2967" s="43"/>
    </row>
    <row r="2968" spans="10:85" x14ac:dyDescent="0.2"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  <c r="AK2968" s="43"/>
      <c r="AL2968" s="43"/>
      <c r="AM2968" s="43"/>
      <c r="AN2968" s="43"/>
      <c r="AO2968" s="43"/>
      <c r="AP2968" s="43"/>
      <c r="AQ2968" s="43"/>
      <c r="AR2968" s="43"/>
      <c r="AS2968" s="43"/>
      <c r="AT2968" s="43"/>
      <c r="AU2968" s="43"/>
      <c r="AV2968" s="43"/>
      <c r="AW2968" s="43"/>
      <c r="AX2968" s="43"/>
      <c r="AY2968" s="43"/>
      <c r="AZ2968" s="43"/>
      <c r="BA2968" s="43"/>
      <c r="BB2968" s="43"/>
      <c r="BC2968" s="43"/>
      <c r="BD2968" s="43"/>
      <c r="BE2968" s="43"/>
      <c r="BF2968" s="43"/>
      <c r="BG2968" s="43"/>
      <c r="BH2968" s="43"/>
      <c r="BI2968" s="43"/>
      <c r="BJ2968" s="43"/>
      <c r="BK2968" s="43"/>
      <c r="BL2968" s="43"/>
      <c r="BM2968" s="43"/>
      <c r="BN2968" s="43"/>
      <c r="BO2968" s="43"/>
      <c r="BP2968" s="43"/>
      <c r="BQ2968" s="43"/>
      <c r="BR2968" s="43"/>
      <c r="BS2968" s="43"/>
      <c r="BT2968" s="43"/>
      <c r="BU2968" s="43"/>
      <c r="BV2968" s="43"/>
      <c r="BW2968" s="43"/>
      <c r="BX2968" s="43"/>
      <c r="BY2968" s="43"/>
      <c r="BZ2968" s="43"/>
      <c r="CA2968" s="43"/>
      <c r="CB2968" s="43"/>
      <c r="CC2968" s="43"/>
      <c r="CD2968" s="43"/>
      <c r="CE2968" s="43"/>
      <c r="CF2968" s="43"/>
      <c r="CG2968" s="43"/>
    </row>
    <row r="2969" spans="10:85" x14ac:dyDescent="0.2"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  <c r="AK2969" s="43"/>
      <c r="AL2969" s="43"/>
      <c r="AM2969" s="43"/>
      <c r="AN2969" s="43"/>
      <c r="AO2969" s="43"/>
      <c r="AP2969" s="43"/>
      <c r="AQ2969" s="43"/>
      <c r="AR2969" s="43"/>
      <c r="AS2969" s="43"/>
      <c r="AT2969" s="43"/>
      <c r="AU2969" s="43"/>
      <c r="AV2969" s="43"/>
      <c r="AW2969" s="43"/>
      <c r="AX2969" s="43"/>
      <c r="AY2969" s="43"/>
      <c r="AZ2969" s="43"/>
      <c r="BA2969" s="43"/>
      <c r="BB2969" s="43"/>
      <c r="BC2969" s="43"/>
      <c r="BD2969" s="43"/>
      <c r="BE2969" s="43"/>
      <c r="BF2969" s="43"/>
      <c r="BG2969" s="43"/>
      <c r="BH2969" s="43"/>
      <c r="BI2969" s="43"/>
      <c r="BJ2969" s="43"/>
      <c r="BK2969" s="43"/>
      <c r="BL2969" s="43"/>
      <c r="BM2969" s="43"/>
      <c r="BN2969" s="43"/>
      <c r="BO2969" s="43"/>
      <c r="BP2969" s="43"/>
      <c r="BQ2969" s="43"/>
      <c r="BR2969" s="43"/>
      <c r="BS2969" s="43"/>
      <c r="BT2969" s="43"/>
      <c r="BU2969" s="43"/>
      <c r="BV2969" s="43"/>
      <c r="BW2969" s="43"/>
      <c r="BX2969" s="43"/>
      <c r="BY2969" s="43"/>
      <c r="BZ2969" s="43"/>
      <c r="CA2969" s="43"/>
      <c r="CB2969" s="43"/>
      <c r="CC2969" s="43"/>
      <c r="CD2969" s="43"/>
      <c r="CE2969" s="43"/>
      <c r="CF2969" s="43"/>
      <c r="CG2969" s="43"/>
    </row>
    <row r="2970" spans="10:85" x14ac:dyDescent="0.2"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  <c r="AK2970" s="43"/>
      <c r="AL2970" s="43"/>
      <c r="AM2970" s="43"/>
      <c r="AN2970" s="43"/>
      <c r="AO2970" s="43"/>
      <c r="AP2970" s="43"/>
      <c r="AQ2970" s="43"/>
      <c r="AR2970" s="43"/>
      <c r="AS2970" s="43"/>
      <c r="AT2970" s="43"/>
      <c r="AU2970" s="43"/>
      <c r="AV2970" s="43"/>
      <c r="AW2970" s="43"/>
      <c r="AX2970" s="43"/>
      <c r="AY2970" s="43"/>
      <c r="AZ2970" s="43"/>
      <c r="BA2970" s="43"/>
      <c r="BB2970" s="43"/>
      <c r="BC2970" s="43"/>
      <c r="BD2970" s="43"/>
      <c r="BE2970" s="43"/>
      <c r="BF2970" s="43"/>
      <c r="BG2970" s="43"/>
      <c r="BH2970" s="43"/>
      <c r="BI2970" s="43"/>
      <c r="BJ2970" s="43"/>
      <c r="BK2970" s="43"/>
      <c r="BL2970" s="43"/>
      <c r="BM2970" s="43"/>
      <c r="BN2970" s="43"/>
      <c r="BO2970" s="43"/>
      <c r="BP2970" s="43"/>
      <c r="BQ2970" s="43"/>
      <c r="BR2970" s="43"/>
      <c r="BS2970" s="43"/>
      <c r="BT2970" s="43"/>
      <c r="BU2970" s="43"/>
      <c r="BV2970" s="43"/>
      <c r="BW2970" s="43"/>
      <c r="BX2970" s="43"/>
      <c r="BY2970" s="43"/>
      <c r="BZ2970" s="43"/>
      <c r="CA2970" s="43"/>
      <c r="CB2970" s="43"/>
      <c r="CC2970" s="43"/>
      <c r="CD2970" s="43"/>
      <c r="CE2970" s="43"/>
      <c r="CF2970" s="43"/>
      <c r="CG2970" s="43"/>
    </row>
    <row r="2971" spans="10:85" x14ac:dyDescent="0.2"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  <c r="AK2971" s="43"/>
      <c r="AL2971" s="43"/>
      <c r="AM2971" s="43"/>
      <c r="AN2971" s="43"/>
      <c r="AO2971" s="43"/>
      <c r="AP2971" s="43"/>
      <c r="AQ2971" s="43"/>
      <c r="AR2971" s="43"/>
      <c r="AS2971" s="43"/>
      <c r="AT2971" s="43"/>
      <c r="AU2971" s="43"/>
      <c r="AV2971" s="43"/>
      <c r="AW2971" s="43"/>
      <c r="AX2971" s="43"/>
      <c r="AY2971" s="43"/>
      <c r="AZ2971" s="43"/>
      <c r="BA2971" s="43"/>
      <c r="BB2971" s="43"/>
      <c r="BC2971" s="43"/>
      <c r="BD2971" s="43"/>
      <c r="BE2971" s="43"/>
      <c r="BF2971" s="43"/>
      <c r="BG2971" s="43"/>
      <c r="BH2971" s="43"/>
      <c r="BI2971" s="43"/>
      <c r="BJ2971" s="43"/>
      <c r="BK2971" s="43"/>
      <c r="BL2971" s="43"/>
      <c r="BM2971" s="43"/>
      <c r="BN2971" s="43"/>
      <c r="BO2971" s="43"/>
      <c r="BP2971" s="43"/>
      <c r="BQ2971" s="43"/>
      <c r="BR2971" s="43"/>
      <c r="BS2971" s="43"/>
      <c r="BT2971" s="43"/>
      <c r="BU2971" s="43"/>
      <c r="BV2971" s="43"/>
      <c r="BW2971" s="43"/>
      <c r="BX2971" s="43"/>
      <c r="BY2971" s="43"/>
      <c r="BZ2971" s="43"/>
      <c r="CA2971" s="43"/>
      <c r="CB2971" s="43"/>
      <c r="CC2971" s="43"/>
      <c r="CD2971" s="43"/>
      <c r="CE2971" s="43"/>
      <c r="CF2971" s="43"/>
      <c r="CG2971" s="43"/>
    </row>
    <row r="2972" spans="10:85" x14ac:dyDescent="0.2"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  <c r="AK2972" s="43"/>
      <c r="AL2972" s="43"/>
      <c r="AM2972" s="43"/>
      <c r="AN2972" s="43"/>
      <c r="AO2972" s="43"/>
      <c r="AP2972" s="43"/>
      <c r="AQ2972" s="43"/>
      <c r="AR2972" s="43"/>
      <c r="AS2972" s="43"/>
      <c r="AT2972" s="43"/>
      <c r="AU2972" s="43"/>
      <c r="AV2972" s="43"/>
      <c r="AW2972" s="43"/>
      <c r="AX2972" s="43"/>
      <c r="AY2972" s="43"/>
      <c r="AZ2972" s="43"/>
      <c r="BA2972" s="43"/>
      <c r="BB2972" s="43"/>
      <c r="BC2972" s="43"/>
      <c r="BD2972" s="43"/>
      <c r="BE2972" s="43"/>
      <c r="BF2972" s="43"/>
      <c r="BG2972" s="43"/>
      <c r="BH2972" s="43"/>
      <c r="BI2972" s="43"/>
      <c r="BJ2972" s="43"/>
      <c r="BK2972" s="43"/>
      <c r="BL2972" s="43"/>
      <c r="BM2972" s="43"/>
      <c r="BN2972" s="43"/>
      <c r="BO2972" s="43"/>
      <c r="BP2972" s="43"/>
      <c r="BQ2972" s="43"/>
      <c r="BR2972" s="43"/>
      <c r="BS2972" s="43"/>
      <c r="BT2972" s="43"/>
      <c r="BU2972" s="43"/>
      <c r="BV2972" s="43"/>
      <c r="BW2972" s="43"/>
      <c r="BX2972" s="43"/>
      <c r="BY2972" s="43"/>
      <c r="BZ2972" s="43"/>
      <c r="CA2972" s="43"/>
      <c r="CB2972" s="43"/>
      <c r="CC2972" s="43"/>
      <c r="CD2972" s="43"/>
      <c r="CE2972" s="43"/>
      <c r="CF2972" s="43"/>
      <c r="CG2972" s="43"/>
    </row>
    <row r="2973" spans="10:85" x14ac:dyDescent="0.2"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  <c r="AK2973" s="43"/>
      <c r="AL2973" s="43"/>
      <c r="AM2973" s="43"/>
      <c r="AN2973" s="43"/>
      <c r="AO2973" s="43"/>
      <c r="AP2973" s="43"/>
      <c r="AQ2973" s="43"/>
      <c r="AR2973" s="43"/>
      <c r="AS2973" s="43"/>
      <c r="AT2973" s="43"/>
      <c r="AU2973" s="43"/>
      <c r="AV2973" s="43"/>
      <c r="AW2973" s="43"/>
      <c r="AX2973" s="43"/>
      <c r="AY2973" s="43"/>
      <c r="AZ2973" s="43"/>
      <c r="BA2973" s="43"/>
      <c r="BB2973" s="43"/>
      <c r="BC2973" s="43"/>
      <c r="BD2973" s="43"/>
      <c r="BE2973" s="43"/>
      <c r="BF2973" s="43"/>
      <c r="BG2973" s="43"/>
      <c r="BH2973" s="43"/>
      <c r="BI2973" s="43"/>
      <c r="BJ2973" s="43"/>
      <c r="BK2973" s="43"/>
      <c r="BL2973" s="43"/>
      <c r="BM2973" s="43"/>
      <c r="BN2973" s="43"/>
      <c r="BO2973" s="43"/>
      <c r="BP2973" s="43"/>
      <c r="BQ2973" s="43"/>
      <c r="BR2973" s="43"/>
      <c r="BS2973" s="43"/>
      <c r="BT2973" s="43"/>
      <c r="BU2973" s="43"/>
      <c r="BV2973" s="43"/>
      <c r="BW2973" s="43"/>
      <c r="BX2973" s="43"/>
      <c r="BY2973" s="43"/>
      <c r="BZ2973" s="43"/>
      <c r="CA2973" s="43"/>
      <c r="CB2973" s="43"/>
      <c r="CC2973" s="43"/>
      <c r="CD2973" s="43"/>
      <c r="CE2973" s="43"/>
      <c r="CF2973" s="43"/>
      <c r="CG2973" s="43"/>
    </row>
    <row r="2974" spans="10:85" x14ac:dyDescent="0.2"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  <c r="AK2974" s="43"/>
      <c r="AL2974" s="43"/>
      <c r="AM2974" s="43"/>
      <c r="AN2974" s="43"/>
      <c r="AO2974" s="43"/>
      <c r="AP2974" s="43"/>
      <c r="AQ2974" s="43"/>
      <c r="AR2974" s="43"/>
      <c r="AS2974" s="43"/>
      <c r="AT2974" s="43"/>
      <c r="AU2974" s="43"/>
      <c r="AV2974" s="43"/>
      <c r="AW2974" s="43"/>
      <c r="AX2974" s="43"/>
      <c r="AY2974" s="43"/>
      <c r="AZ2974" s="43"/>
      <c r="BA2974" s="43"/>
      <c r="BB2974" s="43"/>
      <c r="BC2974" s="43"/>
      <c r="BD2974" s="43"/>
      <c r="BE2974" s="43"/>
      <c r="BF2974" s="43"/>
      <c r="BG2974" s="43"/>
      <c r="BH2974" s="43"/>
      <c r="BI2974" s="43"/>
      <c r="BJ2974" s="43"/>
      <c r="BK2974" s="43"/>
      <c r="BL2974" s="43"/>
      <c r="BM2974" s="43"/>
      <c r="BN2974" s="43"/>
      <c r="BO2974" s="43"/>
      <c r="BP2974" s="43"/>
      <c r="BQ2974" s="43"/>
      <c r="BR2974" s="43"/>
      <c r="BS2974" s="43"/>
      <c r="BT2974" s="43"/>
      <c r="BU2974" s="43"/>
      <c r="BV2974" s="43"/>
      <c r="BW2974" s="43"/>
      <c r="BX2974" s="43"/>
      <c r="BY2974" s="43"/>
      <c r="BZ2974" s="43"/>
      <c r="CA2974" s="43"/>
      <c r="CB2974" s="43"/>
      <c r="CC2974" s="43"/>
      <c r="CD2974" s="43"/>
      <c r="CE2974" s="43"/>
      <c r="CF2974" s="43"/>
      <c r="CG2974" s="43"/>
    </row>
    <row r="2975" spans="10:85" x14ac:dyDescent="0.2"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  <c r="AK2975" s="43"/>
      <c r="AL2975" s="43"/>
      <c r="AM2975" s="43"/>
      <c r="AN2975" s="43"/>
      <c r="AO2975" s="43"/>
      <c r="AP2975" s="43"/>
      <c r="AQ2975" s="43"/>
      <c r="AR2975" s="43"/>
      <c r="AS2975" s="43"/>
      <c r="AT2975" s="43"/>
      <c r="AU2975" s="43"/>
      <c r="AV2975" s="43"/>
      <c r="AW2975" s="43"/>
      <c r="AX2975" s="43"/>
      <c r="AY2975" s="43"/>
      <c r="AZ2975" s="43"/>
      <c r="BA2975" s="43"/>
      <c r="BB2975" s="43"/>
      <c r="BC2975" s="43"/>
      <c r="BD2975" s="43"/>
      <c r="BE2975" s="43"/>
      <c r="BF2975" s="43"/>
      <c r="BG2975" s="43"/>
      <c r="BH2975" s="43"/>
      <c r="BI2975" s="43"/>
      <c r="BJ2975" s="43"/>
      <c r="BK2975" s="43"/>
      <c r="BL2975" s="43"/>
      <c r="BM2975" s="43"/>
      <c r="BN2975" s="43"/>
      <c r="BO2975" s="43"/>
      <c r="BP2975" s="43"/>
      <c r="BQ2975" s="43"/>
      <c r="BR2975" s="43"/>
      <c r="BS2975" s="43"/>
      <c r="BT2975" s="43"/>
      <c r="BU2975" s="43"/>
      <c r="BV2975" s="43"/>
      <c r="BW2975" s="43"/>
      <c r="BX2975" s="43"/>
      <c r="BY2975" s="43"/>
      <c r="BZ2975" s="43"/>
      <c r="CA2975" s="43"/>
      <c r="CB2975" s="43"/>
      <c r="CC2975" s="43"/>
      <c r="CD2975" s="43"/>
      <c r="CE2975" s="43"/>
      <c r="CF2975" s="43"/>
      <c r="CG2975" s="43"/>
    </row>
    <row r="2976" spans="10:85" x14ac:dyDescent="0.2"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  <c r="AK2976" s="43"/>
      <c r="AL2976" s="43"/>
      <c r="AM2976" s="43"/>
      <c r="AN2976" s="43"/>
      <c r="AO2976" s="43"/>
      <c r="AP2976" s="43"/>
      <c r="AQ2976" s="43"/>
      <c r="AR2976" s="43"/>
      <c r="AS2976" s="43"/>
      <c r="AT2976" s="43"/>
      <c r="AU2976" s="43"/>
      <c r="AV2976" s="43"/>
      <c r="AW2976" s="43"/>
      <c r="AX2976" s="43"/>
      <c r="AY2976" s="43"/>
      <c r="AZ2976" s="43"/>
      <c r="BA2976" s="43"/>
      <c r="BB2976" s="43"/>
      <c r="BC2976" s="43"/>
      <c r="BD2976" s="43"/>
      <c r="BE2976" s="43"/>
      <c r="BF2976" s="43"/>
      <c r="BG2976" s="43"/>
      <c r="BH2976" s="43"/>
      <c r="BI2976" s="43"/>
      <c r="BJ2976" s="43"/>
      <c r="BK2976" s="43"/>
      <c r="BL2976" s="43"/>
      <c r="BM2976" s="43"/>
      <c r="BN2976" s="43"/>
      <c r="BO2976" s="43"/>
      <c r="BP2976" s="43"/>
      <c r="BQ2976" s="43"/>
      <c r="BR2976" s="43"/>
      <c r="BS2976" s="43"/>
      <c r="BT2976" s="43"/>
      <c r="BU2976" s="43"/>
      <c r="BV2976" s="43"/>
      <c r="BW2976" s="43"/>
      <c r="BX2976" s="43"/>
      <c r="BY2976" s="43"/>
      <c r="BZ2976" s="43"/>
      <c r="CA2976" s="43"/>
      <c r="CB2976" s="43"/>
      <c r="CC2976" s="43"/>
      <c r="CD2976" s="43"/>
      <c r="CE2976" s="43"/>
      <c r="CF2976" s="43"/>
      <c r="CG2976" s="43"/>
    </row>
    <row r="2977" spans="10:85" x14ac:dyDescent="0.2"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  <c r="AK2977" s="43"/>
      <c r="AL2977" s="43"/>
      <c r="AM2977" s="43"/>
      <c r="AN2977" s="43"/>
      <c r="AO2977" s="43"/>
      <c r="AP2977" s="43"/>
      <c r="AQ2977" s="43"/>
      <c r="AR2977" s="43"/>
      <c r="AS2977" s="43"/>
      <c r="AT2977" s="43"/>
      <c r="AU2977" s="43"/>
      <c r="AV2977" s="43"/>
      <c r="AW2977" s="43"/>
      <c r="AX2977" s="43"/>
      <c r="AY2977" s="43"/>
      <c r="AZ2977" s="43"/>
      <c r="BA2977" s="43"/>
      <c r="BB2977" s="43"/>
      <c r="BC2977" s="43"/>
      <c r="BD2977" s="43"/>
      <c r="BE2977" s="43"/>
      <c r="BF2977" s="43"/>
      <c r="BG2977" s="43"/>
      <c r="BH2977" s="43"/>
      <c r="BI2977" s="43"/>
      <c r="BJ2977" s="43"/>
      <c r="BK2977" s="43"/>
      <c r="BL2977" s="43"/>
      <c r="BM2977" s="43"/>
      <c r="BN2977" s="43"/>
      <c r="BO2977" s="43"/>
      <c r="BP2977" s="43"/>
      <c r="BQ2977" s="43"/>
      <c r="BR2977" s="43"/>
      <c r="BS2977" s="43"/>
      <c r="BT2977" s="43"/>
      <c r="BU2977" s="43"/>
      <c r="BV2977" s="43"/>
      <c r="BW2977" s="43"/>
      <c r="BX2977" s="43"/>
      <c r="BY2977" s="43"/>
      <c r="BZ2977" s="43"/>
      <c r="CA2977" s="43"/>
      <c r="CB2977" s="43"/>
      <c r="CC2977" s="43"/>
      <c r="CD2977" s="43"/>
      <c r="CE2977" s="43"/>
      <c r="CF2977" s="43"/>
      <c r="CG2977" s="43"/>
    </row>
    <row r="2978" spans="10:85" x14ac:dyDescent="0.2"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  <c r="AK2978" s="43"/>
      <c r="AL2978" s="43"/>
      <c r="AM2978" s="43"/>
      <c r="AN2978" s="43"/>
      <c r="AO2978" s="43"/>
      <c r="AP2978" s="43"/>
      <c r="AQ2978" s="43"/>
      <c r="AR2978" s="43"/>
      <c r="AS2978" s="43"/>
      <c r="AT2978" s="43"/>
      <c r="AU2978" s="43"/>
      <c r="AV2978" s="43"/>
      <c r="AW2978" s="43"/>
      <c r="AX2978" s="43"/>
      <c r="AY2978" s="43"/>
      <c r="AZ2978" s="43"/>
      <c r="BA2978" s="43"/>
      <c r="BB2978" s="43"/>
      <c r="BC2978" s="43"/>
      <c r="BD2978" s="43"/>
      <c r="BE2978" s="43"/>
      <c r="BF2978" s="43"/>
      <c r="BG2978" s="43"/>
      <c r="BH2978" s="43"/>
      <c r="BI2978" s="43"/>
      <c r="BJ2978" s="43"/>
      <c r="BK2978" s="43"/>
      <c r="BL2978" s="43"/>
      <c r="BM2978" s="43"/>
      <c r="BN2978" s="43"/>
      <c r="BO2978" s="43"/>
      <c r="BP2978" s="43"/>
      <c r="BQ2978" s="43"/>
      <c r="BR2978" s="43"/>
      <c r="BS2978" s="43"/>
      <c r="BT2978" s="43"/>
      <c r="BU2978" s="43"/>
      <c r="BV2978" s="43"/>
      <c r="BW2978" s="43"/>
      <c r="BX2978" s="43"/>
      <c r="BY2978" s="43"/>
      <c r="BZ2978" s="43"/>
      <c r="CA2978" s="43"/>
      <c r="CB2978" s="43"/>
      <c r="CC2978" s="43"/>
      <c r="CD2978" s="43"/>
      <c r="CE2978" s="43"/>
      <c r="CF2978" s="43"/>
      <c r="CG2978" s="43"/>
    </row>
    <row r="2979" spans="10:85" x14ac:dyDescent="0.2"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  <c r="AK2979" s="43"/>
      <c r="AL2979" s="43"/>
      <c r="AM2979" s="43"/>
      <c r="AN2979" s="43"/>
      <c r="AO2979" s="43"/>
      <c r="AP2979" s="43"/>
      <c r="AQ2979" s="43"/>
      <c r="AR2979" s="43"/>
      <c r="AS2979" s="43"/>
      <c r="AT2979" s="43"/>
      <c r="AU2979" s="43"/>
      <c r="AV2979" s="43"/>
      <c r="AW2979" s="43"/>
      <c r="AX2979" s="43"/>
      <c r="AY2979" s="43"/>
      <c r="AZ2979" s="43"/>
      <c r="BA2979" s="43"/>
      <c r="BB2979" s="43"/>
      <c r="BC2979" s="43"/>
      <c r="BD2979" s="43"/>
      <c r="BE2979" s="43"/>
      <c r="BF2979" s="43"/>
      <c r="BG2979" s="43"/>
      <c r="BH2979" s="43"/>
      <c r="BI2979" s="43"/>
      <c r="BJ2979" s="43"/>
      <c r="BK2979" s="43"/>
      <c r="BL2979" s="43"/>
      <c r="BM2979" s="43"/>
      <c r="BN2979" s="43"/>
      <c r="BO2979" s="43"/>
      <c r="BP2979" s="43"/>
      <c r="BQ2979" s="43"/>
      <c r="BR2979" s="43"/>
      <c r="BS2979" s="43"/>
      <c r="BT2979" s="43"/>
      <c r="BU2979" s="43"/>
      <c r="BV2979" s="43"/>
      <c r="BW2979" s="43"/>
      <c r="BX2979" s="43"/>
      <c r="BY2979" s="43"/>
      <c r="BZ2979" s="43"/>
      <c r="CA2979" s="43"/>
      <c r="CB2979" s="43"/>
      <c r="CC2979" s="43"/>
      <c r="CD2979" s="43"/>
      <c r="CE2979" s="43"/>
      <c r="CF2979" s="43"/>
      <c r="CG2979" s="43"/>
    </row>
    <row r="2980" spans="10:85" x14ac:dyDescent="0.2"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  <c r="AK2980" s="43"/>
      <c r="AL2980" s="43"/>
      <c r="AM2980" s="43"/>
      <c r="AN2980" s="43"/>
      <c r="AO2980" s="43"/>
      <c r="AP2980" s="43"/>
      <c r="AQ2980" s="43"/>
      <c r="AR2980" s="43"/>
      <c r="AS2980" s="43"/>
      <c r="AT2980" s="43"/>
      <c r="AU2980" s="43"/>
      <c r="AV2980" s="43"/>
      <c r="AW2980" s="43"/>
      <c r="AX2980" s="43"/>
      <c r="AY2980" s="43"/>
      <c r="AZ2980" s="43"/>
      <c r="BA2980" s="43"/>
      <c r="BB2980" s="43"/>
      <c r="BC2980" s="43"/>
      <c r="BD2980" s="43"/>
      <c r="BE2980" s="43"/>
      <c r="BF2980" s="43"/>
      <c r="BG2980" s="43"/>
      <c r="BH2980" s="43"/>
      <c r="BI2980" s="43"/>
      <c r="BJ2980" s="43"/>
      <c r="BK2980" s="43"/>
      <c r="BL2980" s="43"/>
      <c r="BM2980" s="43"/>
      <c r="BN2980" s="43"/>
      <c r="BO2980" s="43"/>
      <c r="BP2980" s="43"/>
      <c r="BQ2980" s="43"/>
      <c r="BR2980" s="43"/>
      <c r="BS2980" s="43"/>
      <c r="BT2980" s="43"/>
      <c r="BU2980" s="43"/>
      <c r="BV2980" s="43"/>
      <c r="BW2980" s="43"/>
      <c r="BX2980" s="43"/>
      <c r="BY2980" s="43"/>
      <c r="BZ2980" s="43"/>
      <c r="CA2980" s="43"/>
      <c r="CB2980" s="43"/>
      <c r="CC2980" s="43"/>
      <c r="CD2980" s="43"/>
      <c r="CE2980" s="43"/>
      <c r="CF2980" s="43"/>
      <c r="CG2980" s="43"/>
    </row>
    <row r="2981" spans="10:85" x14ac:dyDescent="0.2"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  <c r="AK2981" s="43"/>
      <c r="AL2981" s="43"/>
      <c r="AM2981" s="43"/>
      <c r="AN2981" s="43"/>
      <c r="AO2981" s="43"/>
      <c r="AP2981" s="43"/>
      <c r="AQ2981" s="43"/>
      <c r="AR2981" s="43"/>
      <c r="AS2981" s="43"/>
      <c r="AT2981" s="43"/>
      <c r="AU2981" s="43"/>
      <c r="AV2981" s="43"/>
      <c r="AW2981" s="43"/>
      <c r="AX2981" s="43"/>
      <c r="AY2981" s="43"/>
      <c r="AZ2981" s="43"/>
      <c r="BA2981" s="43"/>
      <c r="BB2981" s="43"/>
      <c r="BC2981" s="43"/>
      <c r="BD2981" s="43"/>
      <c r="BE2981" s="43"/>
      <c r="BF2981" s="43"/>
      <c r="BG2981" s="43"/>
      <c r="BH2981" s="43"/>
      <c r="BI2981" s="43"/>
      <c r="BJ2981" s="43"/>
      <c r="BK2981" s="43"/>
      <c r="BL2981" s="43"/>
      <c r="BM2981" s="43"/>
      <c r="BN2981" s="43"/>
      <c r="BO2981" s="43"/>
      <c r="BP2981" s="43"/>
      <c r="BQ2981" s="43"/>
      <c r="BR2981" s="43"/>
      <c r="BS2981" s="43"/>
      <c r="BT2981" s="43"/>
      <c r="BU2981" s="43"/>
      <c r="BV2981" s="43"/>
      <c r="BW2981" s="43"/>
      <c r="BX2981" s="43"/>
      <c r="BY2981" s="43"/>
      <c r="BZ2981" s="43"/>
      <c r="CA2981" s="43"/>
      <c r="CB2981" s="43"/>
      <c r="CC2981" s="43"/>
      <c r="CD2981" s="43"/>
      <c r="CE2981" s="43"/>
      <c r="CF2981" s="43"/>
      <c r="CG2981" s="43"/>
    </row>
    <row r="2982" spans="10:85" x14ac:dyDescent="0.2"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  <c r="AK2982" s="43"/>
      <c r="AL2982" s="43"/>
      <c r="AM2982" s="43"/>
      <c r="AN2982" s="43"/>
      <c r="AO2982" s="43"/>
      <c r="AP2982" s="43"/>
      <c r="AQ2982" s="43"/>
      <c r="AR2982" s="43"/>
      <c r="AS2982" s="43"/>
      <c r="AT2982" s="43"/>
      <c r="AU2982" s="43"/>
      <c r="AV2982" s="43"/>
      <c r="AW2982" s="43"/>
      <c r="AX2982" s="43"/>
      <c r="AY2982" s="43"/>
      <c r="AZ2982" s="43"/>
      <c r="BA2982" s="43"/>
      <c r="BB2982" s="43"/>
      <c r="BC2982" s="43"/>
      <c r="BD2982" s="43"/>
      <c r="BE2982" s="43"/>
      <c r="BF2982" s="43"/>
      <c r="BG2982" s="43"/>
      <c r="BH2982" s="43"/>
      <c r="BI2982" s="43"/>
      <c r="BJ2982" s="43"/>
      <c r="BK2982" s="43"/>
      <c r="BL2982" s="43"/>
      <c r="BM2982" s="43"/>
      <c r="BN2982" s="43"/>
      <c r="BO2982" s="43"/>
      <c r="BP2982" s="43"/>
      <c r="BQ2982" s="43"/>
      <c r="BR2982" s="43"/>
      <c r="BS2982" s="43"/>
      <c r="BT2982" s="43"/>
      <c r="BU2982" s="43"/>
      <c r="BV2982" s="43"/>
      <c r="BW2982" s="43"/>
      <c r="BX2982" s="43"/>
      <c r="BY2982" s="43"/>
      <c r="BZ2982" s="43"/>
      <c r="CA2982" s="43"/>
      <c r="CB2982" s="43"/>
      <c r="CC2982" s="43"/>
      <c r="CD2982" s="43"/>
      <c r="CE2982" s="43"/>
      <c r="CF2982" s="43"/>
      <c r="CG2982" s="43"/>
    </row>
    <row r="2983" spans="10:85" x14ac:dyDescent="0.2"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  <c r="AK2983" s="43"/>
      <c r="AL2983" s="43"/>
      <c r="AM2983" s="43"/>
      <c r="AN2983" s="43"/>
      <c r="AO2983" s="43"/>
      <c r="AP2983" s="43"/>
      <c r="AQ2983" s="43"/>
      <c r="AR2983" s="43"/>
      <c r="AS2983" s="43"/>
      <c r="AT2983" s="43"/>
      <c r="AU2983" s="43"/>
      <c r="AV2983" s="43"/>
      <c r="AW2983" s="43"/>
      <c r="AX2983" s="43"/>
      <c r="AY2983" s="43"/>
      <c r="AZ2983" s="43"/>
      <c r="BA2983" s="43"/>
      <c r="BB2983" s="43"/>
      <c r="BC2983" s="43"/>
      <c r="BD2983" s="43"/>
      <c r="BE2983" s="43"/>
      <c r="BF2983" s="43"/>
      <c r="BG2983" s="43"/>
      <c r="BH2983" s="43"/>
      <c r="BI2983" s="43"/>
      <c r="BJ2983" s="43"/>
      <c r="BK2983" s="43"/>
      <c r="BL2983" s="43"/>
      <c r="BM2983" s="43"/>
      <c r="BN2983" s="43"/>
      <c r="BO2983" s="43"/>
      <c r="BP2983" s="43"/>
      <c r="BQ2983" s="43"/>
      <c r="BR2983" s="43"/>
      <c r="BS2983" s="43"/>
      <c r="BT2983" s="43"/>
      <c r="BU2983" s="43"/>
      <c r="BV2983" s="43"/>
      <c r="BW2983" s="43"/>
      <c r="BX2983" s="43"/>
      <c r="BY2983" s="43"/>
      <c r="BZ2983" s="43"/>
      <c r="CA2983" s="43"/>
      <c r="CB2983" s="43"/>
      <c r="CC2983" s="43"/>
      <c r="CD2983" s="43"/>
      <c r="CE2983" s="43"/>
      <c r="CF2983" s="43"/>
      <c r="CG2983" s="43"/>
    </row>
    <row r="2984" spans="10:85" x14ac:dyDescent="0.2"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  <c r="AK2984" s="43"/>
      <c r="AL2984" s="43"/>
      <c r="AM2984" s="43"/>
      <c r="AN2984" s="43"/>
      <c r="AO2984" s="43"/>
      <c r="AP2984" s="43"/>
      <c r="AQ2984" s="43"/>
      <c r="AR2984" s="43"/>
      <c r="AS2984" s="43"/>
      <c r="AT2984" s="43"/>
      <c r="AU2984" s="43"/>
      <c r="AV2984" s="43"/>
      <c r="AW2984" s="43"/>
      <c r="AX2984" s="43"/>
      <c r="AY2984" s="43"/>
      <c r="AZ2984" s="43"/>
      <c r="BA2984" s="43"/>
      <c r="BB2984" s="43"/>
      <c r="BC2984" s="43"/>
      <c r="BD2984" s="43"/>
      <c r="BE2984" s="43"/>
      <c r="BF2984" s="43"/>
      <c r="BG2984" s="43"/>
      <c r="BH2984" s="43"/>
      <c r="BI2984" s="43"/>
      <c r="BJ2984" s="43"/>
      <c r="BK2984" s="43"/>
      <c r="BL2984" s="43"/>
      <c r="BM2984" s="43"/>
      <c r="BN2984" s="43"/>
      <c r="BO2984" s="43"/>
      <c r="BP2984" s="43"/>
      <c r="BQ2984" s="43"/>
      <c r="BR2984" s="43"/>
      <c r="BS2984" s="43"/>
      <c r="BT2984" s="43"/>
      <c r="BU2984" s="43"/>
      <c r="BV2984" s="43"/>
      <c r="BW2984" s="43"/>
      <c r="BX2984" s="43"/>
      <c r="BY2984" s="43"/>
      <c r="BZ2984" s="43"/>
      <c r="CA2984" s="43"/>
      <c r="CB2984" s="43"/>
      <c r="CC2984" s="43"/>
      <c r="CD2984" s="43"/>
      <c r="CE2984" s="43"/>
      <c r="CF2984" s="43"/>
      <c r="CG2984" s="43"/>
    </row>
    <row r="2985" spans="10:85" x14ac:dyDescent="0.2"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  <c r="AK2985" s="43"/>
      <c r="AL2985" s="43"/>
      <c r="AM2985" s="43"/>
      <c r="AN2985" s="43"/>
      <c r="AO2985" s="43"/>
      <c r="AP2985" s="43"/>
      <c r="AQ2985" s="43"/>
      <c r="AR2985" s="43"/>
      <c r="AS2985" s="43"/>
      <c r="AT2985" s="43"/>
      <c r="AU2985" s="43"/>
      <c r="AV2985" s="43"/>
      <c r="AW2985" s="43"/>
      <c r="AX2985" s="43"/>
      <c r="AY2985" s="43"/>
      <c r="AZ2985" s="43"/>
      <c r="BA2985" s="43"/>
      <c r="BB2985" s="43"/>
      <c r="BC2985" s="43"/>
      <c r="BD2985" s="43"/>
      <c r="BE2985" s="43"/>
      <c r="BF2985" s="43"/>
      <c r="BG2985" s="43"/>
      <c r="BH2985" s="43"/>
      <c r="BI2985" s="43"/>
      <c r="BJ2985" s="43"/>
      <c r="BK2985" s="43"/>
      <c r="BL2985" s="43"/>
      <c r="BM2985" s="43"/>
      <c r="BN2985" s="43"/>
      <c r="BO2985" s="43"/>
      <c r="BP2985" s="43"/>
      <c r="BQ2985" s="43"/>
      <c r="BR2985" s="43"/>
      <c r="BS2985" s="43"/>
      <c r="BT2985" s="43"/>
      <c r="BU2985" s="43"/>
      <c r="BV2985" s="43"/>
      <c r="BW2985" s="43"/>
      <c r="BX2985" s="43"/>
      <c r="BY2985" s="43"/>
      <c r="BZ2985" s="43"/>
      <c r="CA2985" s="43"/>
      <c r="CB2985" s="43"/>
      <c r="CC2985" s="43"/>
      <c r="CD2985" s="43"/>
      <c r="CE2985" s="43"/>
      <c r="CF2985" s="43"/>
      <c r="CG2985" s="43"/>
    </row>
    <row r="2986" spans="10:85" x14ac:dyDescent="0.2"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  <c r="AK2986" s="43"/>
      <c r="AL2986" s="43"/>
      <c r="AM2986" s="43"/>
      <c r="AN2986" s="43"/>
      <c r="AO2986" s="43"/>
      <c r="AP2986" s="43"/>
      <c r="AQ2986" s="43"/>
      <c r="AR2986" s="43"/>
      <c r="AS2986" s="43"/>
      <c r="AT2986" s="43"/>
      <c r="AU2986" s="43"/>
      <c r="AV2986" s="43"/>
      <c r="AW2986" s="43"/>
      <c r="AX2986" s="43"/>
      <c r="AY2986" s="43"/>
      <c r="AZ2986" s="43"/>
      <c r="BA2986" s="43"/>
      <c r="BB2986" s="43"/>
      <c r="BC2986" s="43"/>
      <c r="BD2986" s="43"/>
      <c r="BE2986" s="43"/>
      <c r="BF2986" s="43"/>
      <c r="BG2986" s="43"/>
      <c r="BH2986" s="43"/>
      <c r="BI2986" s="43"/>
      <c r="BJ2986" s="43"/>
      <c r="BK2986" s="43"/>
      <c r="BL2986" s="43"/>
      <c r="BM2986" s="43"/>
      <c r="BN2986" s="43"/>
      <c r="BO2986" s="43"/>
      <c r="BP2986" s="43"/>
      <c r="BQ2986" s="43"/>
      <c r="BR2986" s="43"/>
      <c r="BS2986" s="43"/>
      <c r="BT2986" s="43"/>
      <c r="BU2986" s="43"/>
      <c r="BV2986" s="43"/>
      <c r="BW2986" s="43"/>
      <c r="BX2986" s="43"/>
      <c r="BY2986" s="43"/>
      <c r="BZ2986" s="43"/>
      <c r="CA2986" s="43"/>
      <c r="CB2986" s="43"/>
      <c r="CC2986" s="43"/>
      <c r="CD2986" s="43"/>
      <c r="CE2986" s="43"/>
      <c r="CF2986" s="43"/>
      <c r="CG2986" s="43"/>
    </row>
    <row r="2987" spans="10:85" x14ac:dyDescent="0.2"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  <c r="AK2987" s="43"/>
      <c r="AL2987" s="43"/>
      <c r="AM2987" s="43"/>
      <c r="AN2987" s="43"/>
      <c r="AO2987" s="43"/>
      <c r="AP2987" s="43"/>
      <c r="AQ2987" s="43"/>
      <c r="AR2987" s="43"/>
      <c r="AS2987" s="43"/>
      <c r="AT2987" s="43"/>
      <c r="AU2987" s="43"/>
      <c r="AV2987" s="43"/>
      <c r="AW2987" s="43"/>
      <c r="AX2987" s="43"/>
      <c r="AY2987" s="43"/>
      <c r="AZ2987" s="43"/>
      <c r="BA2987" s="43"/>
      <c r="BB2987" s="43"/>
      <c r="BC2987" s="43"/>
      <c r="BD2987" s="43"/>
      <c r="BE2987" s="43"/>
      <c r="BF2987" s="43"/>
      <c r="BG2987" s="43"/>
      <c r="BH2987" s="43"/>
      <c r="BI2987" s="43"/>
      <c r="BJ2987" s="43"/>
      <c r="BK2987" s="43"/>
      <c r="BL2987" s="43"/>
      <c r="BM2987" s="43"/>
      <c r="BN2987" s="43"/>
      <c r="BO2987" s="43"/>
      <c r="BP2987" s="43"/>
      <c r="BQ2987" s="43"/>
      <c r="BR2987" s="43"/>
      <c r="BS2987" s="43"/>
      <c r="BT2987" s="43"/>
      <c r="BU2987" s="43"/>
      <c r="BV2987" s="43"/>
      <c r="BW2987" s="43"/>
      <c r="BX2987" s="43"/>
      <c r="BY2987" s="43"/>
      <c r="BZ2987" s="43"/>
      <c r="CA2987" s="43"/>
      <c r="CB2987" s="43"/>
      <c r="CC2987" s="43"/>
      <c r="CD2987" s="43"/>
      <c r="CE2987" s="43"/>
      <c r="CF2987" s="43"/>
      <c r="CG2987" s="43"/>
    </row>
    <row r="2988" spans="10:85" x14ac:dyDescent="0.2"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  <c r="AK2988" s="43"/>
      <c r="AL2988" s="43"/>
      <c r="AM2988" s="43"/>
      <c r="AN2988" s="43"/>
      <c r="AO2988" s="43"/>
      <c r="AP2988" s="43"/>
      <c r="AQ2988" s="43"/>
      <c r="AR2988" s="43"/>
      <c r="AS2988" s="43"/>
      <c r="AT2988" s="43"/>
      <c r="AU2988" s="43"/>
      <c r="AV2988" s="43"/>
      <c r="AW2988" s="43"/>
      <c r="AX2988" s="43"/>
      <c r="AY2988" s="43"/>
      <c r="AZ2988" s="43"/>
      <c r="BA2988" s="43"/>
      <c r="BB2988" s="43"/>
      <c r="BC2988" s="43"/>
      <c r="BD2988" s="43"/>
      <c r="BE2988" s="43"/>
      <c r="BF2988" s="43"/>
      <c r="BG2988" s="43"/>
      <c r="BH2988" s="43"/>
      <c r="BI2988" s="43"/>
      <c r="BJ2988" s="43"/>
      <c r="BK2988" s="43"/>
      <c r="BL2988" s="43"/>
      <c r="BM2988" s="43"/>
      <c r="BN2988" s="43"/>
      <c r="BO2988" s="43"/>
      <c r="BP2988" s="43"/>
      <c r="BQ2988" s="43"/>
      <c r="BR2988" s="43"/>
      <c r="BS2988" s="43"/>
      <c r="BT2988" s="43"/>
      <c r="BU2988" s="43"/>
      <c r="BV2988" s="43"/>
      <c r="BW2988" s="43"/>
      <c r="BX2988" s="43"/>
      <c r="BY2988" s="43"/>
      <c r="BZ2988" s="43"/>
      <c r="CA2988" s="43"/>
      <c r="CB2988" s="43"/>
      <c r="CC2988" s="43"/>
      <c r="CD2988" s="43"/>
      <c r="CE2988" s="43"/>
      <c r="CF2988" s="43"/>
      <c r="CG2988" s="43"/>
    </row>
    <row r="2989" spans="10:85" x14ac:dyDescent="0.2"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  <c r="AK2989" s="43"/>
      <c r="AL2989" s="43"/>
      <c r="AM2989" s="43"/>
      <c r="AN2989" s="43"/>
      <c r="AO2989" s="43"/>
      <c r="AP2989" s="43"/>
      <c r="AQ2989" s="43"/>
      <c r="AR2989" s="43"/>
      <c r="AS2989" s="43"/>
      <c r="AT2989" s="43"/>
      <c r="AU2989" s="43"/>
      <c r="AV2989" s="43"/>
      <c r="AW2989" s="43"/>
      <c r="AX2989" s="43"/>
      <c r="AY2989" s="43"/>
      <c r="AZ2989" s="43"/>
      <c r="BA2989" s="43"/>
      <c r="BB2989" s="43"/>
      <c r="BC2989" s="43"/>
      <c r="BD2989" s="43"/>
      <c r="BE2989" s="43"/>
      <c r="BF2989" s="43"/>
      <c r="BG2989" s="43"/>
      <c r="BH2989" s="43"/>
      <c r="BI2989" s="43"/>
      <c r="BJ2989" s="43"/>
      <c r="BK2989" s="43"/>
      <c r="BL2989" s="43"/>
      <c r="BM2989" s="43"/>
      <c r="BN2989" s="43"/>
      <c r="BO2989" s="43"/>
      <c r="BP2989" s="43"/>
      <c r="BQ2989" s="43"/>
      <c r="BR2989" s="43"/>
      <c r="BS2989" s="43"/>
      <c r="BT2989" s="43"/>
      <c r="BU2989" s="43"/>
      <c r="BV2989" s="43"/>
      <c r="BW2989" s="43"/>
      <c r="BX2989" s="43"/>
      <c r="BY2989" s="43"/>
      <c r="BZ2989" s="43"/>
      <c r="CA2989" s="43"/>
      <c r="CB2989" s="43"/>
      <c r="CC2989" s="43"/>
      <c r="CD2989" s="43"/>
      <c r="CE2989" s="43"/>
      <c r="CF2989" s="43"/>
      <c r="CG2989" s="43"/>
    </row>
    <row r="2990" spans="10:85" x14ac:dyDescent="0.2"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  <c r="AK2990" s="43"/>
      <c r="AL2990" s="43"/>
      <c r="AM2990" s="43"/>
      <c r="AN2990" s="43"/>
      <c r="AO2990" s="43"/>
      <c r="AP2990" s="43"/>
      <c r="AQ2990" s="43"/>
      <c r="AR2990" s="43"/>
      <c r="AS2990" s="43"/>
      <c r="AT2990" s="43"/>
      <c r="AU2990" s="43"/>
      <c r="AV2990" s="43"/>
      <c r="AW2990" s="43"/>
      <c r="AX2990" s="43"/>
      <c r="AY2990" s="43"/>
      <c r="AZ2990" s="43"/>
      <c r="BA2990" s="43"/>
      <c r="BB2990" s="43"/>
      <c r="BC2990" s="43"/>
      <c r="BD2990" s="43"/>
      <c r="BE2990" s="43"/>
      <c r="BF2990" s="43"/>
      <c r="BG2990" s="43"/>
      <c r="BH2990" s="43"/>
      <c r="BI2990" s="43"/>
      <c r="BJ2990" s="43"/>
      <c r="BK2990" s="43"/>
      <c r="BL2990" s="43"/>
      <c r="BM2990" s="43"/>
      <c r="BN2990" s="43"/>
      <c r="BO2990" s="43"/>
      <c r="BP2990" s="43"/>
      <c r="BQ2990" s="43"/>
      <c r="BR2990" s="43"/>
      <c r="BS2990" s="43"/>
      <c r="BT2990" s="43"/>
      <c r="BU2990" s="43"/>
      <c r="BV2990" s="43"/>
      <c r="BW2990" s="43"/>
      <c r="BX2990" s="43"/>
      <c r="BY2990" s="43"/>
      <c r="BZ2990" s="43"/>
      <c r="CA2990" s="43"/>
      <c r="CB2990" s="43"/>
      <c r="CC2990" s="43"/>
      <c r="CD2990" s="43"/>
      <c r="CE2990" s="43"/>
      <c r="CF2990" s="43"/>
      <c r="CG2990" s="43"/>
    </row>
    <row r="2991" spans="10:85" x14ac:dyDescent="0.2"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  <c r="AK2991" s="43"/>
      <c r="AL2991" s="43"/>
      <c r="AM2991" s="43"/>
      <c r="AN2991" s="43"/>
      <c r="AO2991" s="43"/>
      <c r="AP2991" s="43"/>
      <c r="AQ2991" s="43"/>
      <c r="AR2991" s="43"/>
      <c r="AS2991" s="43"/>
      <c r="AT2991" s="43"/>
      <c r="AU2991" s="43"/>
      <c r="AV2991" s="43"/>
      <c r="AW2991" s="43"/>
      <c r="AX2991" s="43"/>
      <c r="AY2991" s="43"/>
      <c r="AZ2991" s="43"/>
      <c r="BA2991" s="43"/>
      <c r="BB2991" s="43"/>
      <c r="BC2991" s="43"/>
      <c r="BD2991" s="43"/>
      <c r="BE2991" s="43"/>
      <c r="BF2991" s="43"/>
      <c r="BG2991" s="43"/>
      <c r="BH2991" s="43"/>
      <c r="BI2991" s="43"/>
      <c r="BJ2991" s="43"/>
      <c r="BK2991" s="43"/>
      <c r="BL2991" s="43"/>
      <c r="BM2991" s="43"/>
      <c r="BN2991" s="43"/>
      <c r="BO2991" s="43"/>
      <c r="BP2991" s="43"/>
      <c r="BQ2991" s="43"/>
      <c r="BR2991" s="43"/>
      <c r="BS2991" s="43"/>
      <c r="BT2991" s="43"/>
      <c r="BU2991" s="43"/>
      <c r="BV2991" s="43"/>
      <c r="BW2991" s="43"/>
      <c r="BX2991" s="43"/>
      <c r="BY2991" s="43"/>
      <c r="BZ2991" s="43"/>
      <c r="CA2991" s="43"/>
      <c r="CB2991" s="43"/>
      <c r="CC2991" s="43"/>
      <c r="CD2991" s="43"/>
      <c r="CE2991" s="43"/>
      <c r="CF2991" s="43"/>
      <c r="CG2991" s="43"/>
    </row>
    <row r="2992" spans="10:85" x14ac:dyDescent="0.2"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  <c r="AK2992" s="43"/>
      <c r="AL2992" s="43"/>
      <c r="AM2992" s="43"/>
      <c r="AN2992" s="43"/>
      <c r="AO2992" s="43"/>
      <c r="AP2992" s="43"/>
      <c r="AQ2992" s="43"/>
      <c r="AR2992" s="43"/>
      <c r="AS2992" s="43"/>
      <c r="AT2992" s="43"/>
      <c r="AU2992" s="43"/>
      <c r="AV2992" s="43"/>
      <c r="AW2992" s="43"/>
      <c r="AX2992" s="43"/>
      <c r="AY2992" s="43"/>
      <c r="AZ2992" s="43"/>
      <c r="BA2992" s="43"/>
      <c r="BB2992" s="43"/>
      <c r="BC2992" s="43"/>
      <c r="BD2992" s="43"/>
      <c r="BE2992" s="43"/>
      <c r="BF2992" s="43"/>
      <c r="BG2992" s="43"/>
      <c r="BH2992" s="43"/>
      <c r="BI2992" s="43"/>
      <c r="BJ2992" s="43"/>
      <c r="BK2992" s="43"/>
      <c r="BL2992" s="43"/>
      <c r="BM2992" s="43"/>
      <c r="BN2992" s="43"/>
      <c r="BO2992" s="43"/>
      <c r="BP2992" s="43"/>
      <c r="BQ2992" s="43"/>
      <c r="BR2992" s="43"/>
      <c r="BS2992" s="43"/>
      <c r="BT2992" s="43"/>
      <c r="BU2992" s="43"/>
      <c r="BV2992" s="43"/>
      <c r="BW2992" s="43"/>
      <c r="BX2992" s="43"/>
      <c r="BY2992" s="43"/>
      <c r="BZ2992" s="43"/>
      <c r="CA2992" s="43"/>
      <c r="CB2992" s="43"/>
      <c r="CC2992" s="43"/>
      <c r="CD2992" s="43"/>
      <c r="CE2992" s="43"/>
      <c r="CF2992" s="43"/>
      <c r="CG2992" s="43"/>
    </row>
    <row r="2993" spans="10:85" x14ac:dyDescent="0.2"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  <c r="AK2993" s="43"/>
      <c r="AL2993" s="43"/>
      <c r="AM2993" s="43"/>
      <c r="AN2993" s="43"/>
      <c r="AO2993" s="43"/>
      <c r="AP2993" s="43"/>
      <c r="AQ2993" s="43"/>
      <c r="AR2993" s="43"/>
      <c r="AS2993" s="43"/>
      <c r="AT2993" s="43"/>
      <c r="AU2993" s="43"/>
      <c r="AV2993" s="43"/>
      <c r="AW2993" s="43"/>
      <c r="AX2993" s="43"/>
      <c r="AY2993" s="43"/>
      <c r="AZ2993" s="43"/>
      <c r="BA2993" s="43"/>
      <c r="BB2993" s="43"/>
      <c r="BC2993" s="43"/>
      <c r="BD2993" s="43"/>
      <c r="BE2993" s="43"/>
      <c r="BF2993" s="43"/>
      <c r="BG2993" s="43"/>
      <c r="BH2993" s="43"/>
      <c r="BI2993" s="43"/>
      <c r="BJ2993" s="43"/>
      <c r="BK2993" s="43"/>
      <c r="BL2993" s="43"/>
      <c r="BM2993" s="43"/>
      <c r="BN2993" s="43"/>
      <c r="BO2993" s="43"/>
      <c r="BP2993" s="43"/>
      <c r="BQ2993" s="43"/>
      <c r="BR2993" s="43"/>
      <c r="BS2993" s="43"/>
      <c r="BT2993" s="43"/>
      <c r="BU2993" s="43"/>
      <c r="BV2993" s="43"/>
      <c r="BW2993" s="43"/>
      <c r="BX2993" s="43"/>
      <c r="BY2993" s="43"/>
      <c r="BZ2993" s="43"/>
      <c r="CA2993" s="43"/>
      <c r="CB2993" s="43"/>
      <c r="CC2993" s="43"/>
      <c r="CD2993" s="43"/>
      <c r="CE2993" s="43"/>
      <c r="CF2993" s="43"/>
      <c r="CG2993" s="43"/>
    </row>
    <row r="2994" spans="10:85" x14ac:dyDescent="0.2"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  <c r="AK2994" s="43"/>
      <c r="AL2994" s="43"/>
      <c r="AM2994" s="43"/>
      <c r="AN2994" s="43"/>
      <c r="AO2994" s="43"/>
      <c r="AP2994" s="43"/>
      <c r="AQ2994" s="43"/>
      <c r="AR2994" s="43"/>
      <c r="AS2994" s="43"/>
      <c r="AT2994" s="43"/>
      <c r="AU2994" s="43"/>
      <c r="AV2994" s="43"/>
      <c r="AW2994" s="43"/>
      <c r="AX2994" s="43"/>
      <c r="AY2994" s="43"/>
      <c r="AZ2994" s="43"/>
      <c r="BA2994" s="43"/>
      <c r="BB2994" s="43"/>
      <c r="BC2994" s="43"/>
      <c r="BD2994" s="43"/>
      <c r="BE2994" s="43"/>
      <c r="BF2994" s="43"/>
      <c r="BG2994" s="43"/>
      <c r="BH2994" s="43"/>
      <c r="BI2994" s="43"/>
      <c r="BJ2994" s="43"/>
      <c r="BK2994" s="43"/>
      <c r="BL2994" s="43"/>
      <c r="BM2994" s="43"/>
      <c r="BN2994" s="43"/>
      <c r="BO2994" s="43"/>
      <c r="BP2994" s="43"/>
      <c r="BQ2994" s="43"/>
      <c r="BR2994" s="43"/>
      <c r="BS2994" s="43"/>
      <c r="BT2994" s="43"/>
      <c r="BU2994" s="43"/>
      <c r="BV2994" s="43"/>
      <c r="BW2994" s="43"/>
      <c r="BX2994" s="43"/>
      <c r="BY2994" s="43"/>
      <c r="BZ2994" s="43"/>
      <c r="CA2994" s="43"/>
      <c r="CB2994" s="43"/>
      <c r="CC2994" s="43"/>
      <c r="CD2994" s="43"/>
      <c r="CE2994" s="43"/>
      <c r="CF2994" s="43"/>
      <c r="CG2994" s="43"/>
    </row>
    <row r="2995" spans="10:85" x14ac:dyDescent="0.2"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  <c r="AK2995" s="43"/>
      <c r="AL2995" s="43"/>
      <c r="AM2995" s="43"/>
      <c r="AN2995" s="43"/>
      <c r="AO2995" s="43"/>
      <c r="AP2995" s="43"/>
      <c r="AQ2995" s="43"/>
      <c r="AR2995" s="43"/>
      <c r="AS2995" s="43"/>
      <c r="AT2995" s="43"/>
      <c r="AU2995" s="43"/>
      <c r="AV2995" s="43"/>
      <c r="AW2995" s="43"/>
      <c r="AX2995" s="43"/>
      <c r="AY2995" s="43"/>
      <c r="AZ2995" s="43"/>
      <c r="BA2995" s="43"/>
      <c r="BB2995" s="43"/>
      <c r="BC2995" s="43"/>
      <c r="BD2995" s="43"/>
      <c r="BE2995" s="43"/>
      <c r="BF2995" s="43"/>
      <c r="BG2995" s="43"/>
      <c r="BH2995" s="43"/>
      <c r="BI2995" s="43"/>
      <c r="BJ2995" s="43"/>
      <c r="BK2995" s="43"/>
      <c r="BL2995" s="43"/>
      <c r="BM2995" s="43"/>
      <c r="BN2995" s="43"/>
      <c r="BO2995" s="43"/>
      <c r="BP2995" s="43"/>
      <c r="BQ2995" s="43"/>
      <c r="BR2995" s="43"/>
      <c r="BS2995" s="43"/>
      <c r="BT2995" s="43"/>
      <c r="BU2995" s="43"/>
      <c r="BV2995" s="43"/>
      <c r="BW2995" s="43"/>
      <c r="BX2995" s="43"/>
      <c r="BY2995" s="43"/>
      <c r="BZ2995" s="43"/>
      <c r="CA2995" s="43"/>
      <c r="CB2995" s="43"/>
      <c r="CC2995" s="43"/>
      <c r="CD2995" s="43"/>
      <c r="CE2995" s="43"/>
      <c r="CF2995" s="43"/>
      <c r="CG2995" s="43"/>
    </row>
    <row r="2996" spans="10:85" x14ac:dyDescent="0.2"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  <c r="AK2996" s="43"/>
      <c r="AL2996" s="43"/>
      <c r="AM2996" s="43"/>
      <c r="AN2996" s="43"/>
      <c r="AO2996" s="43"/>
      <c r="AP2996" s="43"/>
      <c r="AQ2996" s="43"/>
      <c r="AR2996" s="43"/>
      <c r="AS2996" s="43"/>
      <c r="AT2996" s="43"/>
      <c r="AU2996" s="43"/>
      <c r="AV2996" s="43"/>
      <c r="AW2996" s="43"/>
      <c r="AX2996" s="43"/>
      <c r="AY2996" s="43"/>
      <c r="AZ2996" s="43"/>
      <c r="BA2996" s="43"/>
      <c r="BB2996" s="43"/>
      <c r="BC2996" s="43"/>
      <c r="BD2996" s="43"/>
      <c r="BE2996" s="43"/>
      <c r="BF2996" s="43"/>
      <c r="BG2996" s="43"/>
      <c r="BH2996" s="43"/>
      <c r="BI2996" s="43"/>
      <c r="BJ2996" s="43"/>
      <c r="BK2996" s="43"/>
      <c r="BL2996" s="43"/>
      <c r="BM2996" s="43"/>
      <c r="BN2996" s="43"/>
      <c r="BO2996" s="43"/>
      <c r="BP2996" s="43"/>
      <c r="BQ2996" s="43"/>
      <c r="BR2996" s="43"/>
      <c r="BS2996" s="43"/>
      <c r="BT2996" s="43"/>
      <c r="BU2996" s="43"/>
      <c r="BV2996" s="43"/>
      <c r="BW2996" s="43"/>
      <c r="BX2996" s="43"/>
      <c r="BY2996" s="43"/>
      <c r="BZ2996" s="43"/>
      <c r="CA2996" s="43"/>
      <c r="CB2996" s="43"/>
      <c r="CC2996" s="43"/>
      <c r="CD2996" s="43"/>
      <c r="CE2996" s="43"/>
      <c r="CF2996" s="43"/>
      <c r="CG2996" s="43"/>
    </row>
    <row r="2997" spans="10:85" x14ac:dyDescent="0.2"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  <c r="AK2997" s="43"/>
      <c r="AL2997" s="43"/>
      <c r="AM2997" s="43"/>
      <c r="AN2997" s="43"/>
      <c r="AO2997" s="43"/>
      <c r="AP2997" s="43"/>
      <c r="AQ2997" s="43"/>
      <c r="AR2997" s="43"/>
      <c r="AS2997" s="43"/>
      <c r="AT2997" s="43"/>
      <c r="AU2997" s="43"/>
      <c r="AV2997" s="43"/>
      <c r="AW2997" s="43"/>
      <c r="AX2997" s="43"/>
      <c r="AY2997" s="43"/>
      <c r="AZ2997" s="43"/>
      <c r="BA2997" s="43"/>
      <c r="BB2997" s="43"/>
      <c r="BC2997" s="43"/>
      <c r="BD2997" s="43"/>
      <c r="BE2997" s="43"/>
      <c r="BF2997" s="43"/>
      <c r="BG2997" s="43"/>
      <c r="BH2997" s="43"/>
      <c r="BI2997" s="43"/>
      <c r="BJ2997" s="43"/>
      <c r="BK2997" s="43"/>
      <c r="BL2997" s="43"/>
      <c r="BM2997" s="43"/>
      <c r="BN2997" s="43"/>
      <c r="BO2997" s="43"/>
      <c r="BP2997" s="43"/>
      <c r="BQ2997" s="43"/>
      <c r="BR2997" s="43"/>
      <c r="BS2997" s="43"/>
      <c r="BT2997" s="43"/>
      <c r="BU2997" s="43"/>
      <c r="BV2997" s="43"/>
      <c r="BW2997" s="43"/>
      <c r="BX2997" s="43"/>
      <c r="BY2997" s="43"/>
      <c r="BZ2997" s="43"/>
      <c r="CA2997" s="43"/>
      <c r="CB2997" s="43"/>
      <c r="CC2997" s="43"/>
      <c r="CD2997" s="43"/>
      <c r="CE2997" s="43"/>
      <c r="CF2997" s="43"/>
      <c r="CG2997" s="43"/>
    </row>
    <row r="2998" spans="10:85" x14ac:dyDescent="0.2"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  <c r="AK2998" s="43"/>
      <c r="AL2998" s="43"/>
      <c r="AM2998" s="43"/>
      <c r="AN2998" s="43"/>
      <c r="AO2998" s="43"/>
      <c r="AP2998" s="43"/>
      <c r="AQ2998" s="43"/>
      <c r="AR2998" s="43"/>
      <c r="AS2998" s="43"/>
      <c r="AT2998" s="43"/>
      <c r="AU2998" s="43"/>
      <c r="AV2998" s="43"/>
      <c r="AW2998" s="43"/>
      <c r="AX2998" s="43"/>
      <c r="AY2998" s="43"/>
      <c r="AZ2998" s="43"/>
      <c r="BA2998" s="43"/>
      <c r="BB2998" s="43"/>
      <c r="BC2998" s="43"/>
      <c r="BD2998" s="43"/>
      <c r="BE2998" s="43"/>
      <c r="BF2998" s="43"/>
      <c r="BG2998" s="43"/>
      <c r="BH2998" s="43"/>
      <c r="BI2998" s="43"/>
      <c r="BJ2998" s="43"/>
      <c r="BK2998" s="43"/>
      <c r="BL2998" s="43"/>
      <c r="BM2998" s="43"/>
      <c r="BN2998" s="43"/>
      <c r="BO2998" s="43"/>
      <c r="BP2998" s="43"/>
      <c r="BQ2998" s="43"/>
      <c r="BR2998" s="43"/>
      <c r="BS2998" s="43"/>
      <c r="BT2998" s="43"/>
      <c r="BU2998" s="43"/>
      <c r="BV2998" s="43"/>
      <c r="BW2998" s="43"/>
      <c r="BX2998" s="43"/>
      <c r="BY2998" s="43"/>
      <c r="BZ2998" s="43"/>
      <c r="CA2998" s="43"/>
      <c r="CB2998" s="43"/>
      <c r="CC2998" s="43"/>
      <c r="CD2998" s="43"/>
      <c r="CE2998" s="43"/>
      <c r="CF2998" s="43"/>
      <c r="CG2998" s="43"/>
    </row>
    <row r="2999" spans="10:85" x14ac:dyDescent="0.2"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  <c r="AK2999" s="43"/>
      <c r="AL2999" s="43"/>
      <c r="AM2999" s="43"/>
      <c r="AN2999" s="43"/>
      <c r="AO2999" s="43"/>
      <c r="AP2999" s="43"/>
      <c r="AQ2999" s="43"/>
      <c r="AR2999" s="43"/>
      <c r="AS2999" s="43"/>
      <c r="AT2999" s="43"/>
      <c r="AU2999" s="43"/>
      <c r="AV2999" s="43"/>
      <c r="AW2999" s="43"/>
      <c r="AX2999" s="43"/>
      <c r="AY2999" s="43"/>
      <c r="AZ2999" s="43"/>
      <c r="BA2999" s="43"/>
      <c r="BB2999" s="43"/>
      <c r="BC2999" s="43"/>
      <c r="BD2999" s="43"/>
      <c r="BE2999" s="43"/>
      <c r="BF2999" s="43"/>
      <c r="BG2999" s="43"/>
      <c r="BH2999" s="43"/>
      <c r="BI2999" s="43"/>
      <c r="BJ2999" s="43"/>
      <c r="BK2999" s="43"/>
      <c r="BL2999" s="43"/>
      <c r="BM2999" s="43"/>
      <c r="BN2999" s="43"/>
      <c r="BO2999" s="43"/>
      <c r="BP2999" s="43"/>
      <c r="BQ2999" s="43"/>
      <c r="BR2999" s="43"/>
      <c r="BS2999" s="43"/>
      <c r="BT2999" s="43"/>
      <c r="BU2999" s="43"/>
      <c r="BV2999" s="43"/>
      <c r="BW2999" s="43"/>
      <c r="BX2999" s="43"/>
      <c r="BY2999" s="43"/>
      <c r="BZ2999" s="43"/>
      <c r="CA2999" s="43"/>
      <c r="CB2999" s="43"/>
      <c r="CC2999" s="43"/>
      <c r="CD2999" s="43"/>
      <c r="CE2999" s="43"/>
      <c r="CF2999" s="43"/>
      <c r="CG2999" s="43"/>
    </row>
    <row r="3000" spans="10:85" x14ac:dyDescent="0.2"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  <c r="AK3000" s="43"/>
      <c r="AL3000" s="43"/>
      <c r="AM3000" s="43"/>
      <c r="AN3000" s="43"/>
      <c r="AO3000" s="43"/>
      <c r="AP3000" s="43"/>
      <c r="AQ3000" s="43"/>
      <c r="AR3000" s="43"/>
      <c r="AS3000" s="43"/>
      <c r="AT3000" s="43"/>
      <c r="AU3000" s="43"/>
      <c r="AV3000" s="43"/>
      <c r="AW3000" s="43"/>
      <c r="AX3000" s="43"/>
      <c r="AY3000" s="43"/>
      <c r="AZ3000" s="43"/>
      <c r="BA3000" s="43"/>
      <c r="BB3000" s="43"/>
      <c r="BC3000" s="43"/>
      <c r="BD3000" s="43"/>
      <c r="BE3000" s="43"/>
      <c r="BF3000" s="43"/>
      <c r="BG3000" s="43"/>
      <c r="BH3000" s="43"/>
      <c r="BI3000" s="43"/>
      <c r="BJ3000" s="43"/>
      <c r="BK3000" s="43"/>
      <c r="BL3000" s="43"/>
      <c r="BM3000" s="43"/>
      <c r="BN3000" s="43"/>
      <c r="BO3000" s="43"/>
      <c r="BP3000" s="43"/>
      <c r="BQ3000" s="43"/>
      <c r="BR3000" s="43"/>
      <c r="BS3000" s="43"/>
      <c r="BT3000" s="43"/>
      <c r="BU3000" s="43"/>
      <c r="BV3000" s="43"/>
      <c r="BW3000" s="43"/>
      <c r="BX3000" s="43"/>
      <c r="BY3000" s="43"/>
      <c r="BZ3000" s="43"/>
      <c r="CA3000" s="43"/>
      <c r="CB3000" s="43"/>
      <c r="CC3000" s="43"/>
      <c r="CD3000" s="43"/>
      <c r="CE3000" s="43"/>
      <c r="CF3000" s="43"/>
      <c r="CG3000" s="43"/>
    </row>
    <row r="3001" spans="10:85" x14ac:dyDescent="0.2"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  <c r="AK3001" s="43"/>
      <c r="AL3001" s="43"/>
      <c r="AM3001" s="43"/>
      <c r="AN3001" s="43"/>
      <c r="AO3001" s="43"/>
      <c r="AP3001" s="43"/>
      <c r="AQ3001" s="43"/>
      <c r="AR3001" s="43"/>
      <c r="AS3001" s="43"/>
      <c r="AT3001" s="43"/>
      <c r="AU3001" s="43"/>
      <c r="AV3001" s="43"/>
      <c r="AW3001" s="43"/>
      <c r="AX3001" s="43"/>
      <c r="AY3001" s="43"/>
      <c r="AZ3001" s="43"/>
      <c r="BA3001" s="43"/>
      <c r="BB3001" s="43"/>
      <c r="BC3001" s="43"/>
      <c r="BD3001" s="43"/>
      <c r="BE3001" s="43"/>
      <c r="BF3001" s="43"/>
      <c r="BG3001" s="43"/>
      <c r="BH3001" s="43"/>
      <c r="BI3001" s="43"/>
      <c r="BJ3001" s="43"/>
      <c r="BK3001" s="43"/>
      <c r="BL3001" s="43"/>
      <c r="BM3001" s="43"/>
      <c r="BN3001" s="43"/>
      <c r="BO3001" s="43"/>
      <c r="BP3001" s="43"/>
      <c r="BQ3001" s="43"/>
      <c r="BR3001" s="43"/>
      <c r="BS3001" s="43"/>
      <c r="BT3001" s="43"/>
      <c r="BU3001" s="43"/>
      <c r="BV3001" s="43"/>
      <c r="BW3001" s="43"/>
      <c r="BX3001" s="43"/>
      <c r="BY3001" s="43"/>
      <c r="BZ3001" s="43"/>
      <c r="CA3001" s="43"/>
      <c r="CB3001" s="43"/>
      <c r="CC3001" s="43"/>
      <c r="CD3001" s="43"/>
      <c r="CE3001" s="43"/>
      <c r="CF3001" s="43"/>
      <c r="CG3001" s="43"/>
    </row>
    <row r="3002" spans="10:85" x14ac:dyDescent="0.2"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  <c r="AK3002" s="43"/>
      <c r="AL3002" s="43"/>
      <c r="AM3002" s="43"/>
      <c r="AN3002" s="43"/>
      <c r="AO3002" s="43"/>
      <c r="AP3002" s="43"/>
      <c r="AQ3002" s="43"/>
      <c r="AR3002" s="43"/>
      <c r="AS3002" s="43"/>
      <c r="AT3002" s="43"/>
      <c r="AU3002" s="43"/>
      <c r="AV3002" s="43"/>
      <c r="AW3002" s="43"/>
      <c r="AX3002" s="43"/>
      <c r="AY3002" s="43"/>
      <c r="AZ3002" s="43"/>
      <c r="BA3002" s="43"/>
      <c r="BB3002" s="43"/>
      <c r="BC3002" s="43"/>
      <c r="BD3002" s="43"/>
      <c r="BE3002" s="43"/>
      <c r="BF3002" s="43"/>
      <c r="BG3002" s="43"/>
      <c r="BH3002" s="43"/>
      <c r="BI3002" s="43"/>
      <c r="BJ3002" s="43"/>
      <c r="BK3002" s="43"/>
      <c r="BL3002" s="43"/>
      <c r="BM3002" s="43"/>
      <c r="BN3002" s="43"/>
      <c r="BO3002" s="43"/>
      <c r="BP3002" s="43"/>
      <c r="BQ3002" s="43"/>
      <c r="BR3002" s="43"/>
      <c r="BS3002" s="43"/>
      <c r="BT3002" s="43"/>
      <c r="BU3002" s="43"/>
      <c r="BV3002" s="43"/>
      <c r="BW3002" s="43"/>
      <c r="BX3002" s="43"/>
      <c r="BY3002" s="43"/>
      <c r="BZ3002" s="43"/>
      <c r="CA3002" s="43"/>
      <c r="CB3002" s="43"/>
      <c r="CC3002" s="43"/>
      <c r="CD3002" s="43"/>
      <c r="CE3002" s="43"/>
      <c r="CF3002" s="43"/>
      <c r="CG3002" s="43"/>
    </row>
    <row r="3003" spans="10:85" x14ac:dyDescent="0.2"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  <c r="AK3003" s="43"/>
      <c r="AL3003" s="43"/>
      <c r="AM3003" s="43"/>
      <c r="AN3003" s="43"/>
      <c r="AO3003" s="43"/>
      <c r="AP3003" s="43"/>
      <c r="AQ3003" s="43"/>
      <c r="AR3003" s="43"/>
      <c r="AS3003" s="43"/>
      <c r="AT3003" s="43"/>
      <c r="AU3003" s="43"/>
      <c r="AV3003" s="43"/>
      <c r="AW3003" s="43"/>
      <c r="AX3003" s="43"/>
      <c r="AY3003" s="43"/>
      <c r="AZ3003" s="43"/>
      <c r="BA3003" s="43"/>
      <c r="BB3003" s="43"/>
      <c r="BC3003" s="43"/>
      <c r="BD3003" s="43"/>
      <c r="BE3003" s="43"/>
      <c r="BF3003" s="43"/>
      <c r="BG3003" s="43"/>
      <c r="BH3003" s="43"/>
      <c r="BI3003" s="43"/>
      <c r="BJ3003" s="43"/>
      <c r="BK3003" s="43"/>
      <c r="BL3003" s="43"/>
      <c r="BM3003" s="43"/>
      <c r="BN3003" s="43"/>
      <c r="BO3003" s="43"/>
      <c r="BP3003" s="43"/>
      <c r="BQ3003" s="43"/>
      <c r="BR3003" s="43"/>
      <c r="BS3003" s="43"/>
      <c r="BT3003" s="43"/>
      <c r="BU3003" s="43"/>
      <c r="BV3003" s="43"/>
      <c r="BW3003" s="43"/>
      <c r="BX3003" s="43"/>
      <c r="BY3003" s="43"/>
      <c r="BZ3003" s="43"/>
      <c r="CA3003" s="43"/>
      <c r="CB3003" s="43"/>
      <c r="CC3003" s="43"/>
      <c r="CD3003" s="43"/>
      <c r="CE3003" s="43"/>
      <c r="CF3003" s="43"/>
      <c r="CG3003" s="43"/>
    </row>
    <row r="3004" spans="10:85" x14ac:dyDescent="0.2"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  <c r="AK3004" s="43"/>
      <c r="AL3004" s="43"/>
      <c r="AM3004" s="43"/>
      <c r="AN3004" s="43"/>
      <c r="AO3004" s="43"/>
      <c r="AP3004" s="43"/>
      <c r="AQ3004" s="43"/>
      <c r="AR3004" s="43"/>
      <c r="AS3004" s="43"/>
      <c r="AT3004" s="43"/>
      <c r="AU3004" s="43"/>
      <c r="AV3004" s="43"/>
      <c r="AW3004" s="43"/>
      <c r="AX3004" s="43"/>
      <c r="AY3004" s="43"/>
      <c r="AZ3004" s="43"/>
      <c r="BA3004" s="43"/>
      <c r="BB3004" s="43"/>
      <c r="BC3004" s="43"/>
      <c r="BD3004" s="43"/>
      <c r="BE3004" s="43"/>
      <c r="BF3004" s="43"/>
      <c r="BG3004" s="43"/>
      <c r="BH3004" s="43"/>
      <c r="BI3004" s="43"/>
      <c r="BJ3004" s="43"/>
      <c r="BK3004" s="43"/>
      <c r="BL3004" s="43"/>
      <c r="BM3004" s="43"/>
      <c r="BN3004" s="43"/>
      <c r="BO3004" s="43"/>
      <c r="BP3004" s="43"/>
      <c r="BQ3004" s="43"/>
      <c r="BR3004" s="43"/>
      <c r="BS3004" s="43"/>
      <c r="BT3004" s="43"/>
      <c r="BU3004" s="43"/>
      <c r="BV3004" s="43"/>
      <c r="BW3004" s="43"/>
      <c r="BX3004" s="43"/>
      <c r="BY3004" s="43"/>
      <c r="BZ3004" s="43"/>
      <c r="CA3004" s="43"/>
      <c r="CB3004" s="43"/>
      <c r="CC3004" s="43"/>
      <c r="CD3004" s="43"/>
      <c r="CE3004" s="43"/>
      <c r="CF3004" s="43"/>
      <c r="CG3004" s="43"/>
    </row>
    <row r="3005" spans="10:85" x14ac:dyDescent="0.2"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  <c r="AK3005" s="43"/>
      <c r="AL3005" s="43"/>
      <c r="AM3005" s="43"/>
      <c r="AN3005" s="43"/>
      <c r="AO3005" s="43"/>
      <c r="AP3005" s="43"/>
      <c r="AQ3005" s="43"/>
      <c r="AR3005" s="43"/>
      <c r="AS3005" s="43"/>
      <c r="AT3005" s="43"/>
      <c r="AU3005" s="43"/>
      <c r="AV3005" s="43"/>
      <c r="AW3005" s="43"/>
      <c r="AX3005" s="43"/>
      <c r="AY3005" s="43"/>
      <c r="AZ3005" s="43"/>
      <c r="BA3005" s="43"/>
      <c r="BB3005" s="43"/>
      <c r="BC3005" s="43"/>
      <c r="BD3005" s="43"/>
      <c r="BE3005" s="43"/>
      <c r="BF3005" s="43"/>
      <c r="BG3005" s="43"/>
      <c r="BH3005" s="43"/>
      <c r="BI3005" s="43"/>
      <c r="BJ3005" s="43"/>
      <c r="BK3005" s="43"/>
      <c r="BL3005" s="43"/>
      <c r="BM3005" s="43"/>
      <c r="BN3005" s="43"/>
      <c r="BO3005" s="43"/>
      <c r="BP3005" s="43"/>
      <c r="BQ3005" s="43"/>
      <c r="BR3005" s="43"/>
      <c r="BS3005" s="43"/>
      <c r="BT3005" s="43"/>
      <c r="BU3005" s="43"/>
      <c r="BV3005" s="43"/>
      <c r="BW3005" s="43"/>
      <c r="BX3005" s="43"/>
      <c r="BY3005" s="43"/>
      <c r="BZ3005" s="43"/>
      <c r="CA3005" s="43"/>
      <c r="CB3005" s="43"/>
      <c r="CC3005" s="43"/>
      <c r="CD3005" s="43"/>
      <c r="CE3005" s="43"/>
      <c r="CF3005" s="43"/>
      <c r="CG3005" s="43"/>
    </row>
    <row r="3006" spans="10:85" x14ac:dyDescent="0.2"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  <c r="AK3006" s="43"/>
      <c r="AL3006" s="43"/>
      <c r="AM3006" s="43"/>
      <c r="AN3006" s="43"/>
      <c r="AO3006" s="43"/>
      <c r="AP3006" s="43"/>
      <c r="AQ3006" s="43"/>
      <c r="AR3006" s="43"/>
      <c r="AS3006" s="43"/>
      <c r="AT3006" s="43"/>
      <c r="AU3006" s="43"/>
      <c r="AV3006" s="43"/>
      <c r="AW3006" s="43"/>
      <c r="AX3006" s="43"/>
      <c r="AY3006" s="43"/>
      <c r="AZ3006" s="43"/>
      <c r="BA3006" s="43"/>
      <c r="BB3006" s="43"/>
      <c r="BC3006" s="43"/>
      <c r="BD3006" s="43"/>
      <c r="BE3006" s="43"/>
      <c r="BF3006" s="43"/>
      <c r="BG3006" s="43"/>
      <c r="BH3006" s="43"/>
      <c r="BI3006" s="43"/>
      <c r="BJ3006" s="43"/>
      <c r="BK3006" s="43"/>
      <c r="BL3006" s="43"/>
      <c r="BM3006" s="43"/>
      <c r="BN3006" s="43"/>
      <c r="BO3006" s="43"/>
      <c r="BP3006" s="43"/>
      <c r="BQ3006" s="43"/>
      <c r="BR3006" s="43"/>
      <c r="BS3006" s="43"/>
      <c r="BT3006" s="43"/>
      <c r="BU3006" s="43"/>
      <c r="BV3006" s="43"/>
      <c r="BW3006" s="43"/>
      <c r="BX3006" s="43"/>
      <c r="BY3006" s="43"/>
      <c r="BZ3006" s="43"/>
      <c r="CA3006" s="43"/>
      <c r="CB3006" s="43"/>
      <c r="CC3006" s="43"/>
      <c r="CD3006" s="43"/>
      <c r="CE3006" s="43"/>
      <c r="CF3006" s="43"/>
      <c r="CG3006" s="43"/>
    </row>
    <row r="3007" spans="10:85" x14ac:dyDescent="0.2"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  <c r="AK3007" s="43"/>
      <c r="AL3007" s="43"/>
      <c r="AM3007" s="43"/>
      <c r="AN3007" s="43"/>
      <c r="AO3007" s="43"/>
      <c r="AP3007" s="43"/>
      <c r="AQ3007" s="43"/>
      <c r="AR3007" s="43"/>
      <c r="AS3007" s="43"/>
      <c r="AT3007" s="43"/>
      <c r="AU3007" s="43"/>
      <c r="AV3007" s="43"/>
      <c r="AW3007" s="43"/>
      <c r="AX3007" s="43"/>
      <c r="AY3007" s="43"/>
      <c r="AZ3007" s="43"/>
      <c r="BA3007" s="43"/>
      <c r="BB3007" s="43"/>
      <c r="BC3007" s="43"/>
      <c r="BD3007" s="43"/>
      <c r="BE3007" s="43"/>
      <c r="BF3007" s="43"/>
      <c r="BG3007" s="43"/>
      <c r="BH3007" s="43"/>
      <c r="BI3007" s="43"/>
      <c r="BJ3007" s="43"/>
      <c r="BK3007" s="43"/>
      <c r="BL3007" s="43"/>
      <c r="BM3007" s="43"/>
      <c r="BN3007" s="43"/>
      <c r="BO3007" s="43"/>
      <c r="BP3007" s="43"/>
      <c r="BQ3007" s="43"/>
      <c r="BR3007" s="43"/>
      <c r="BS3007" s="43"/>
      <c r="BT3007" s="43"/>
      <c r="BU3007" s="43"/>
      <c r="BV3007" s="43"/>
      <c r="BW3007" s="43"/>
      <c r="BX3007" s="43"/>
      <c r="BY3007" s="43"/>
      <c r="BZ3007" s="43"/>
      <c r="CA3007" s="43"/>
      <c r="CB3007" s="43"/>
      <c r="CC3007" s="43"/>
      <c r="CD3007" s="43"/>
      <c r="CE3007" s="43"/>
      <c r="CF3007" s="43"/>
      <c r="CG3007" s="43"/>
    </row>
    <row r="3008" spans="10:85" x14ac:dyDescent="0.2"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  <c r="AK3008" s="43"/>
      <c r="AL3008" s="43"/>
      <c r="AM3008" s="43"/>
      <c r="AN3008" s="43"/>
      <c r="AO3008" s="43"/>
      <c r="AP3008" s="43"/>
      <c r="AQ3008" s="43"/>
      <c r="AR3008" s="43"/>
      <c r="AS3008" s="43"/>
      <c r="AT3008" s="43"/>
      <c r="AU3008" s="43"/>
      <c r="AV3008" s="43"/>
      <c r="AW3008" s="43"/>
      <c r="AX3008" s="43"/>
      <c r="AY3008" s="43"/>
      <c r="AZ3008" s="43"/>
      <c r="BA3008" s="43"/>
      <c r="BB3008" s="43"/>
      <c r="BC3008" s="43"/>
      <c r="BD3008" s="43"/>
      <c r="BE3008" s="43"/>
      <c r="BF3008" s="43"/>
      <c r="BG3008" s="43"/>
      <c r="BH3008" s="43"/>
      <c r="BI3008" s="43"/>
      <c r="BJ3008" s="43"/>
      <c r="BK3008" s="43"/>
      <c r="BL3008" s="43"/>
      <c r="BM3008" s="43"/>
      <c r="BN3008" s="43"/>
      <c r="BO3008" s="43"/>
      <c r="BP3008" s="43"/>
      <c r="BQ3008" s="43"/>
      <c r="BR3008" s="43"/>
      <c r="BS3008" s="43"/>
      <c r="BT3008" s="43"/>
      <c r="BU3008" s="43"/>
      <c r="BV3008" s="43"/>
      <c r="BW3008" s="43"/>
      <c r="BX3008" s="43"/>
      <c r="BY3008" s="43"/>
      <c r="BZ3008" s="43"/>
      <c r="CA3008" s="43"/>
      <c r="CB3008" s="43"/>
      <c r="CC3008" s="43"/>
      <c r="CD3008" s="43"/>
      <c r="CE3008" s="43"/>
      <c r="CF3008" s="43"/>
      <c r="CG3008" s="43"/>
    </row>
    <row r="3009" spans="10:85" x14ac:dyDescent="0.2"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  <c r="AK3009" s="43"/>
      <c r="AL3009" s="43"/>
      <c r="AM3009" s="43"/>
      <c r="AN3009" s="43"/>
      <c r="AO3009" s="43"/>
      <c r="AP3009" s="43"/>
      <c r="AQ3009" s="43"/>
      <c r="AR3009" s="43"/>
      <c r="AS3009" s="43"/>
      <c r="AT3009" s="43"/>
      <c r="AU3009" s="43"/>
      <c r="AV3009" s="43"/>
      <c r="AW3009" s="43"/>
      <c r="AX3009" s="43"/>
      <c r="AY3009" s="43"/>
      <c r="AZ3009" s="43"/>
      <c r="BA3009" s="43"/>
      <c r="BB3009" s="43"/>
      <c r="BC3009" s="43"/>
      <c r="BD3009" s="43"/>
      <c r="BE3009" s="43"/>
      <c r="BF3009" s="43"/>
      <c r="BG3009" s="43"/>
      <c r="BH3009" s="43"/>
      <c r="BI3009" s="43"/>
      <c r="BJ3009" s="43"/>
      <c r="BK3009" s="43"/>
      <c r="BL3009" s="43"/>
      <c r="BM3009" s="43"/>
      <c r="BN3009" s="43"/>
      <c r="BO3009" s="43"/>
      <c r="BP3009" s="43"/>
      <c r="BQ3009" s="43"/>
      <c r="BR3009" s="43"/>
      <c r="BS3009" s="43"/>
      <c r="BT3009" s="43"/>
      <c r="BU3009" s="43"/>
      <c r="BV3009" s="43"/>
      <c r="BW3009" s="43"/>
      <c r="BX3009" s="43"/>
      <c r="BY3009" s="43"/>
      <c r="BZ3009" s="43"/>
      <c r="CA3009" s="43"/>
      <c r="CB3009" s="43"/>
      <c r="CC3009" s="43"/>
      <c r="CD3009" s="43"/>
      <c r="CE3009" s="43"/>
      <c r="CF3009" s="43"/>
      <c r="CG3009" s="43"/>
    </row>
    <row r="3010" spans="10:85" x14ac:dyDescent="0.2"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  <c r="AK3010" s="43"/>
      <c r="AL3010" s="43"/>
      <c r="AM3010" s="43"/>
      <c r="AN3010" s="43"/>
      <c r="AO3010" s="43"/>
      <c r="AP3010" s="43"/>
      <c r="AQ3010" s="43"/>
      <c r="AR3010" s="43"/>
      <c r="AS3010" s="43"/>
      <c r="AT3010" s="43"/>
      <c r="AU3010" s="43"/>
      <c r="AV3010" s="43"/>
      <c r="AW3010" s="43"/>
      <c r="AX3010" s="43"/>
      <c r="AY3010" s="43"/>
      <c r="AZ3010" s="43"/>
      <c r="BA3010" s="43"/>
      <c r="BB3010" s="43"/>
      <c r="BC3010" s="43"/>
      <c r="BD3010" s="43"/>
      <c r="BE3010" s="43"/>
      <c r="BF3010" s="43"/>
      <c r="BG3010" s="43"/>
      <c r="BH3010" s="43"/>
      <c r="BI3010" s="43"/>
      <c r="BJ3010" s="43"/>
      <c r="BK3010" s="43"/>
      <c r="BL3010" s="43"/>
      <c r="BM3010" s="43"/>
      <c r="BN3010" s="43"/>
      <c r="BO3010" s="43"/>
      <c r="BP3010" s="43"/>
      <c r="BQ3010" s="43"/>
      <c r="BR3010" s="43"/>
      <c r="BS3010" s="43"/>
      <c r="BT3010" s="43"/>
      <c r="BU3010" s="43"/>
      <c r="BV3010" s="43"/>
      <c r="BW3010" s="43"/>
      <c r="BX3010" s="43"/>
      <c r="BY3010" s="43"/>
      <c r="BZ3010" s="43"/>
      <c r="CA3010" s="43"/>
      <c r="CB3010" s="43"/>
      <c r="CC3010" s="43"/>
      <c r="CD3010" s="43"/>
      <c r="CE3010" s="43"/>
      <c r="CF3010" s="43"/>
      <c r="CG3010" s="43"/>
    </row>
    <row r="3011" spans="10:85" x14ac:dyDescent="0.2"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  <c r="AK3011" s="43"/>
      <c r="AL3011" s="43"/>
      <c r="AM3011" s="43"/>
      <c r="AN3011" s="43"/>
      <c r="AO3011" s="43"/>
      <c r="AP3011" s="43"/>
      <c r="AQ3011" s="43"/>
      <c r="AR3011" s="43"/>
      <c r="AS3011" s="43"/>
      <c r="AT3011" s="43"/>
      <c r="AU3011" s="43"/>
      <c r="AV3011" s="43"/>
      <c r="AW3011" s="43"/>
      <c r="AX3011" s="43"/>
      <c r="AY3011" s="43"/>
      <c r="AZ3011" s="43"/>
      <c r="BA3011" s="43"/>
      <c r="BB3011" s="43"/>
      <c r="BC3011" s="43"/>
      <c r="BD3011" s="43"/>
      <c r="BE3011" s="43"/>
      <c r="BF3011" s="43"/>
      <c r="BG3011" s="43"/>
      <c r="BH3011" s="43"/>
      <c r="BI3011" s="43"/>
      <c r="BJ3011" s="43"/>
      <c r="BK3011" s="43"/>
      <c r="BL3011" s="43"/>
      <c r="BM3011" s="43"/>
      <c r="BN3011" s="43"/>
      <c r="BO3011" s="43"/>
      <c r="BP3011" s="43"/>
      <c r="BQ3011" s="43"/>
      <c r="BR3011" s="43"/>
      <c r="BS3011" s="43"/>
      <c r="BT3011" s="43"/>
      <c r="BU3011" s="43"/>
      <c r="BV3011" s="43"/>
      <c r="BW3011" s="43"/>
      <c r="BX3011" s="43"/>
      <c r="BY3011" s="43"/>
      <c r="BZ3011" s="43"/>
      <c r="CA3011" s="43"/>
      <c r="CB3011" s="43"/>
      <c r="CC3011" s="43"/>
      <c r="CD3011" s="43"/>
      <c r="CE3011" s="43"/>
      <c r="CF3011" s="43"/>
      <c r="CG3011" s="43"/>
    </row>
    <row r="3012" spans="10:85" x14ac:dyDescent="0.2"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</row>
    <row r="3013" spans="10:85" x14ac:dyDescent="0.2"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</row>
    <row r="3014" spans="10:85" x14ac:dyDescent="0.2"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</row>
    <row r="3015" spans="10:85" x14ac:dyDescent="0.2"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  <c r="AK3015" s="43"/>
      <c r="AL3015" s="43"/>
      <c r="AM3015" s="43"/>
      <c r="AN3015" s="43"/>
      <c r="AO3015" s="43"/>
      <c r="AP3015" s="43"/>
      <c r="AQ3015" s="43"/>
      <c r="AR3015" s="43"/>
      <c r="AS3015" s="43"/>
      <c r="AT3015" s="43"/>
      <c r="AU3015" s="43"/>
      <c r="AV3015" s="43"/>
      <c r="AW3015" s="43"/>
      <c r="AX3015" s="43"/>
      <c r="AY3015" s="43"/>
      <c r="AZ3015" s="43"/>
      <c r="BA3015" s="43"/>
      <c r="BB3015" s="43"/>
      <c r="BC3015" s="43"/>
      <c r="BD3015" s="43"/>
      <c r="BE3015" s="43"/>
      <c r="BF3015" s="43"/>
      <c r="BG3015" s="43"/>
      <c r="BH3015" s="43"/>
      <c r="BI3015" s="43"/>
      <c r="BJ3015" s="43"/>
      <c r="BK3015" s="43"/>
      <c r="BL3015" s="43"/>
      <c r="BM3015" s="43"/>
      <c r="BN3015" s="43"/>
      <c r="BO3015" s="43"/>
      <c r="BP3015" s="43"/>
      <c r="BQ3015" s="43"/>
      <c r="BR3015" s="43"/>
      <c r="BS3015" s="43"/>
      <c r="BT3015" s="43"/>
      <c r="BU3015" s="43"/>
      <c r="BV3015" s="43"/>
      <c r="BW3015" s="43"/>
      <c r="BX3015" s="43"/>
      <c r="BY3015" s="43"/>
      <c r="BZ3015" s="43"/>
      <c r="CA3015" s="43"/>
      <c r="CB3015" s="43"/>
      <c r="CC3015" s="43"/>
      <c r="CD3015" s="43"/>
      <c r="CE3015" s="43"/>
      <c r="CF3015" s="43"/>
      <c r="CG3015" s="43"/>
    </row>
    <row r="3016" spans="10:85" x14ac:dyDescent="0.2"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  <c r="AK3016" s="43"/>
      <c r="AL3016" s="43"/>
      <c r="AM3016" s="43"/>
      <c r="AN3016" s="43"/>
      <c r="AO3016" s="43"/>
      <c r="AP3016" s="43"/>
      <c r="AQ3016" s="43"/>
      <c r="AR3016" s="43"/>
      <c r="AS3016" s="43"/>
      <c r="AT3016" s="43"/>
      <c r="AU3016" s="43"/>
      <c r="AV3016" s="43"/>
      <c r="AW3016" s="43"/>
      <c r="AX3016" s="43"/>
      <c r="AY3016" s="43"/>
      <c r="AZ3016" s="43"/>
      <c r="BA3016" s="43"/>
      <c r="BB3016" s="43"/>
      <c r="BC3016" s="43"/>
      <c r="BD3016" s="43"/>
      <c r="BE3016" s="43"/>
      <c r="BF3016" s="43"/>
      <c r="BG3016" s="43"/>
      <c r="BH3016" s="43"/>
      <c r="BI3016" s="43"/>
      <c r="BJ3016" s="43"/>
      <c r="BK3016" s="43"/>
      <c r="BL3016" s="43"/>
      <c r="BM3016" s="43"/>
      <c r="BN3016" s="43"/>
      <c r="BO3016" s="43"/>
      <c r="BP3016" s="43"/>
      <c r="BQ3016" s="43"/>
      <c r="BR3016" s="43"/>
      <c r="BS3016" s="43"/>
      <c r="BT3016" s="43"/>
      <c r="BU3016" s="43"/>
      <c r="BV3016" s="43"/>
      <c r="BW3016" s="43"/>
      <c r="BX3016" s="43"/>
      <c r="BY3016" s="43"/>
      <c r="BZ3016" s="43"/>
      <c r="CA3016" s="43"/>
      <c r="CB3016" s="43"/>
      <c r="CC3016" s="43"/>
      <c r="CD3016" s="43"/>
      <c r="CE3016" s="43"/>
      <c r="CF3016" s="43"/>
      <c r="CG3016" s="43"/>
    </row>
    <row r="3017" spans="10:85" x14ac:dyDescent="0.2"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  <c r="AK3017" s="43"/>
      <c r="AL3017" s="43"/>
      <c r="AM3017" s="43"/>
      <c r="AN3017" s="43"/>
      <c r="AO3017" s="43"/>
      <c r="AP3017" s="43"/>
      <c r="AQ3017" s="43"/>
      <c r="AR3017" s="43"/>
      <c r="AS3017" s="43"/>
      <c r="AT3017" s="43"/>
      <c r="AU3017" s="43"/>
      <c r="AV3017" s="43"/>
      <c r="AW3017" s="43"/>
      <c r="AX3017" s="43"/>
      <c r="AY3017" s="43"/>
      <c r="AZ3017" s="43"/>
      <c r="BA3017" s="43"/>
      <c r="BB3017" s="43"/>
      <c r="BC3017" s="43"/>
      <c r="BD3017" s="43"/>
      <c r="BE3017" s="43"/>
      <c r="BF3017" s="43"/>
      <c r="BG3017" s="43"/>
      <c r="BH3017" s="43"/>
      <c r="BI3017" s="43"/>
      <c r="BJ3017" s="43"/>
      <c r="BK3017" s="43"/>
      <c r="BL3017" s="43"/>
      <c r="BM3017" s="43"/>
      <c r="BN3017" s="43"/>
      <c r="BO3017" s="43"/>
      <c r="BP3017" s="43"/>
      <c r="BQ3017" s="43"/>
      <c r="BR3017" s="43"/>
      <c r="BS3017" s="43"/>
      <c r="BT3017" s="43"/>
      <c r="BU3017" s="43"/>
      <c r="BV3017" s="43"/>
      <c r="BW3017" s="43"/>
      <c r="BX3017" s="43"/>
      <c r="BY3017" s="43"/>
      <c r="BZ3017" s="43"/>
      <c r="CA3017" s="43"/>
      <c r="CB3017" s="43"/>
      <c r="CC3017" s="43"/>
      <c r="CD3017" s="43"/>
      <c r="CE3017" s="43"/>
      <c r="CF3017" s="43"/>
      <c r="CG3017" s="43"/>
    </row>
    <row r="3018" spans="10:85" x14ac:dyDescent="0.2"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  <c r="AK3018" s="43"/>
      <c r="AL3018" s="43"/>
      <c r="AM3018" s="43"/>
      <c r="AN3018" s="43"/>
      <c r="AO3018" s="43"/>
      <c r="AP3018" s="43"/>
      <c r="AQ3018" s="43"/>
      <c r="AR3018" s="43"/>
      <c r="AS3018" s="43"/>
      <c r="AT3018" s="43"/>
      <c r="AU3018" s="43"/>
      <c r="AV3018" s="43"/>
      <c r="AW3018" s="43"/>
      <c r="AX3018" s="43"/>
      <c r="AY3018" s="43"/>
      <c r="AZ3018" s="43"/>
      <c r="BA3018" s="43"/>
      <c r="BB3018" s="43"/>
      <c r="BC3018" s="43"/>
      <c r="BD3018" s="43"/>
      <c r="BE3018" s="43"/>
      <c r="BF3018" s="43"/>
      <c r="BG3018" s="43"/>
      <c r="BH3018" s="43"/>
      <c r="BI3018" s="43"/>
      <c r="BJ3018" s="43"/>
      <c r="BK3018" s="43"/>
      <c r="BL3018" s="43"/>
      <c r="BM3018" s="43"/>
      <c r="BN3018" s="43"/>
      <c r="BO3018" s="43"/>
      <c r="BP3018" s="43"/>
      <c r="BQ3018" s="43"/>
      <c r="BR3018" s="43"/>
      <c r="BS3018" s="43"/>
      <c r="BT3018" s="43"/>
      <c r="BU3018" s="43"/>
      <c r="BV3018" s="43"/>
      <c r="BW3018" s="43"/>
      <c r="BX3018" s="43"/>
      <c r="BY3018" s="43"/>
      <c r="BZ3018" s="43"/>
      <c r="CA3018" s="43"/>
      <c r="CB3018" s="43"/>
      <c r="CC3018" s="43"/>
      <c r="CD3018" s="43"/>
      <c r="CE3018" s="43"/>
      <c r="CF3018" s="43"/>
      <c r="CG3018" s="43"/>
    </row>
    <row r="3019" spans="10:85" x14ac:dyDescent="0.2"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  <c r="AK3019" s="43"/>
      <c r="AL3019" s="43"/>
      <c r="AM3019" s="43"/>
      <c r="AN3019" s="43"/>
      <c r="AO3019" s="43"/>
      <c r="AP3019" s="43"/>
      <c r="AQ3019" s="43"/>
      <c r="AR3019" s="43"/>
      <c r="AS3019" s="43"/>
      <c r="AT3019" s="43"/>
      <c r="AU3019" s="43"/>
      <c r="AV3019" s="43"/>
      <c r="AW3019" s="43"/>
      <c r="AX3019" s="43"/>
      <c r="AY3019" s="43"/>
      <c r="AZ3019" s="43"/>
      <c r="BA3019" s="43"/>
      <c r="BB3019" s="43"/>
      <c r="BC3019" s="43"/>
      <c r="BD3019" s="43"/>
      <c r="BE3019" s="43"/>
      <c r="BF3019" s="43"/>
      <c r="BG3019" s="43"/>
      <c r="BH3019" s="43"/>
      <c r="BI3019" s="43"/>
      <c r="BJ3019" s="43"/>
      <c r="BK3019" s="43"/>
      <c r="BL3019" s="43"/>
      <c r="BM3019" s="43"/>
      <c r="BN3019" s="43"/>
      <c r="BO3019" s="43"/>
      <c r="BP3019" s="43"/>
      <c r="BQ3019" s="43"/>
      <c r="BR3019" s="43"/>
      <c r="BS3019" s="43"/>
      <c r="BT3019" s="43"/>
      <c r="BU3019" s="43"/>
      <c r="BV3019" s="43"/>
      <c r="BW3019" s="43"/>
      <c r="BX3019" s="43"/>
      <c r="BY3019" s="43"/>
      <c r="BZ3019" s="43"/>
      <c r="CA3019" s="43"/>
      <c r="CB3019" s="43"/>
      <c r="CC3019" s="43"/>
      <c r="CD3019" s="43"/>
      <c r="CE3019" s="43"/>
      <c r="CF3019" s="43"/>
      <c r="CG3019" s="43"/>
    </row>
    <row r="3020" spans="10:85" x14ac:dyDescent="0.2"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  <c r="AK3020" s="43"/>
      <c r="AL3020" s="43"/>
      <c r="AM3020" s="43"/>
      <c r="AN3020" s="43"/>
      <c r="AO3020" s="43"/>
      <c r="AP3020" s="43"/>
      <c r="AQ3020" s="43"/>
      <c r="AR3020" s="43"/>
      <c r="AS3020" s="43"/>
      <c r="AT3020" s="43"/>
      <c r="AU3020" s="43"/>
      <c r="AV3020" s="43"/>
      <c r="AW3020" s="43"/>
      <c r="AX3020" s="43"/>
      <c r="AY3020" s="43"/>
      <c r="AZ3020" s="43"/>
      <c r="BA3020" s="43"/>
      <c r="BB3020" s="43"/>
      <c r="BC3020" s="43"/>
      <c r="BD3020" s="43"/>
      <c r="BE3020" s="43"/>
      <c r="BF3020" s="43"/>
      <c r="BG3020" s="43"/>
      <c r="BH3020" s="43"/>
      <c r="BI3020" s="43"/>
      <c r="BJ3020" s="43"/>
      <c r="BK3020" s="43"/>
      <c r="BL3020" s="43"/>
      <c r="BM3020" s="43"/>
      <c r="BN3020" s="43"/>
      <c r="BO3020" s="43"/>
      <c r="BP3020" s="43"/>
      <c r="BQ3020" s="43"/>
      <c r="BR3020" s="43"/>
      <c r="BS3020" s="43"/>
      <c r="BT3020" s="43"/>
      <c r="BU3020" s="43"/>
      <c r="BV3020" s="43"/>
      <c r="BW3020" s="43"/>
      <c r="BX3020" s="43"/>
      <c r="BY3020" s="43"/>
      <c r="BZ3020" s="43"/>
      <c r="CA3020" s="43"/>
      <c r="CB3020" s="43"/>
      <c r="CC3020" s="43"/>
      <c r="CD3020" s="43"/>
      <c r="CE3020" s="43"/>
      <c r="CF3020" s="43"/>
      <c r="CG3020" s="43"/>
    </row>
    <row r="3021" spans="10:85" x14ac:dyDescent="0.2"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  <c r="AK3021" s="43"/>
      <c r="AL3021" s="43"/>
      <c r="AM3021" s="43"/>
      <c r="AN3021" s="43"/>
      <c r="AO3021" s="43"/>
      <c r="AP3021" s="43"/>
      <c r="AQ3021" s="43"/>
      <c r="AR3021" s="43"/>
      <c r="AS3021" s="43"/>
      <c r="AT3021" s="43"/>
      <c r="AU3021" s="43"/>
      <c r="AV3021" s="43"/>
      <c r="AW3021" s="43"/>
      <c r="AX3021" s="43"/>
      <c r="AY3021" s="43"/>
      <c r="AZ3021" s="43"/>
      <c r="BA3021" s="43"/>
      <c r="BB3021" s="43"/>
      <c r="BC3021" s="43"/>
      <c r="BD3021" s="43"/>
      <c r="BE3021" s="43"/>
      <c r="BF3021" s="43"/>
      <c r="BG3021" s="43"/>
      <c r="BH3021" s="43"/>
      <c r="BI3021" s="43"/>
      <c r="BJ3021" s="43"/>
      <c r="BK3021" s="43"/>
      <c r="BL3021" s="43"/>
      <c r="BM3021" s="43"/>
      <c r="BN3021" s="43"/>
      <c r="BO3021" s="43"/>
      <c r="BP3021" s="43"/>
      <c r="BQ3021" s="43"/>
      <c r="BR3021" s="43"/>
      <c r="BS3021" s="43"/>
      <c r="BT3021" s="43"/>
      <c r="BU3021" s="43"/>
      <c r="BV3021" s="43"/>
      <c r="BW3021" s="43"/>
      <c r="BX3021" s="43"/>
      <c r="BY3021" s="43"/>
      <c r="BZ3021" s="43"/>
      <c r="CA3021" s="43"/>
      <c r="CB3021" s="43"/>
      <c r="CC3021" s="43"/>
      <c r="CD3021" s="43"/>
      <c r="CE3021" s="43"/>
      <c r="CF3021" s="43"/>
      <c r="CG3021" s="43"/>
    </row>
    <row r="3022" spans="10:85" x14ac:dyDescent="0.2"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  <c r="AK3022" s="43"/>
      <c r="AL3022" s="43"/>
      <c r="AM3022" s="43"/>
      <c r="AN3022" s="43"/>
      <c r="AO3022" s="43"/>
      <c r="AP3022" s="43"/>
      <c r="AQ3022" s="43"/>
      <c r="AR3022" s="43"/>
      <c r="AS3022" s="43"/>
      <c r="AT3022" s="43"/>
      <c r="AU3022" s="43"/>
      <c r="AV3022" s="43"/>
      <c r="AW3022" s="43"/>
      <c r="AX3022" s="43"/>
      <c r="AY3022" s="43"/>
      <c r="AZ3022" s="43"/>
      <c r="BA3022" s="43"/>
      <c r="BB3022" s="43"/>
      <c r="BC3022" s="43"/>
      <c r="BD3022" s="43"/>
      <c r="BE3022" s="43"/>
      <c r="BF3022" s="43"/>
      <c r="BG3022" s="43"/>
      <c r="BH3022" s="43"/>
      <c r="BI3022" s="43"/>
      <c r="BJ3022" s="43"/>
      <c r="BK3022" s="43"/>
      <c r="BL3022" s="43"/>
      <c r="BM3022" s="43"/>
      <c r="BN3022" s="43"/>
      <c r="BO3022" s="43"/>
      <c r="BP3022" s="43"/>
      <c r="BQ3022" s="43"/>
      <c r="BR3022" s="43"/>
      <c r="BS3022" s="43"/>
      <c r="BT3022" s="43"/>
      <c r="BU3022" s="43"/>
      <c r="BV3022" s="43"/>
      <c r="BW3022" s="43"/>
      <c r="BX3022" s="43"/>
      <c r="BY3022" s="43"/>
      <c r="BZ3022" s="43"/>
      <c r="CA3022" s="43"/>
      <c r="CB3022" s="43"/>
      <c r="CC3022" s="43"/>
      <c r="CD3022" s="43"/>
      <c r="CE3022" s="43"/>
      <c r="CF3022" s="43"/>
      <c r="CG3022" s="43"/>
    </row>
    <row r="3023" spans="10:85" x14ac:dyDescent="0.2"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  <c r="AK3023" s="43"/>
      <c r="AL3023" s="43"/>
      <c r="AM3023" s="43"/>
      <c r="AN3023" s="43"/>
      <c r="AO3023" s="43"/>
      <c r="AP3023" s="43"/>
      <c r="AQ3023" s="43"/>
      <c r="AR3023" s="43"/>
      <c r="AS3023" s="43"/>
      <c r="AT3023" s="43"/>
      <c r="AU3023" s="43"/>
      <c r="AV3023" s="43"/>
      <c r="AW3023" s="43"/>
      <c r="AX3023" s="43"/>
      <c r="AY3023" s="43"/>
      <c r="AZ3023" s="43"/>
      <c r="BA3023" s="43"/>
      <c r="BB3023" s="43"/>
      <c r="BC3023" s="43"/>
      <c r="BD3023" s="43"/>
      <c r="BE3023" s="43"/>
      <c r="BF3023" s="43"/>
      <c r="BG3023" s="43"/>
      <c r="BH3023" s="43"/>
      <c r="BI3023" s="43"/>
      <c r="BJ3023" s="43"/>
      <c r="BK3023" s="43"/>
      <c r="BL3023" s="43"/>
      <c r="BM3023" s="43"/>
      <c r="BN3023" s="43"/>
      <c r="BO3023" s="43"/>
      <c r="BP3023" s="43"/>
      <c r="BQ3023" s="43"/>
      <c r="BR3023" s="43"/>
      <c r="BS3023" s="43"/>
      <c r="BT3023" s="43"/>
      <c r="BU3023" s="43"/>
      <c r="BV3023" s="43"/>
      <c r="BW3023" s="43"/>
      <c r="BX3023" s="43"/>
      <c r="BY3023" s="43"/>
      <c r="BZ3023" s="43"/>
      <c r="CA3023" s="43"/>
      <c r="CB3023" s="43"/>
      <c r="CC3023" s="43"/>
      <c r="CD3023" s="43"/>
      <c r="CE3023" s="43"/>
      <c r="CF3023" s="43"/>
      <c r="CG3023" s="43"/>
    </row>
    <row r="3024" spans="10:85" x14ac:dyDescent="0.2"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  <c r="AK3024" s="43"/>
      <c r="AL3024" s="43"/>
      <c r="AM3024" s="43"/>
      <c r="AN3024" s="43"/>
      <c r="AO3024" s="43"/>
      <c r="AP3024" s="43"/>
      <c r="AQ3024" s="43"/>
      <c r="AR3024" s="43"/>
      <c r="AS3024" s="43"/>
      <c r="AT3024" s="43"/>
      <c r="AU3024" s="43"/>
      <c r="AV3024" s="43"/>
      <c r="AW3024" s="43"/>
      <c r="AX3024" s="43"/>
      <c r="AY3024" s="43"/>
      <c r="AZ3024" s="43"/>
      <c r="BA3024" s="43"/>
      <c r="BB3024" s="43"/>
      <c r="BC3024" s="43"/>
      <c r="BD3024" s="43"/>
      <c r="BE3024" s="43"/>
      <c r="BF3024" s="43"/>
      <c r="BG3024" s="43"/>
      <c r="BH3024" s="43"/>
      <c r="BI3024" s="43"/>
      <c r="BJ3024" s="43"/>
      <c r="BK3024" s="43"/>
      <c r="BL3024" s="43"/>
      <c r="BM3024" s="43"/>
      <c r="BN3024" s="43"/>
      <c r="BO3024" s="43"/>
      <c r="BP3024" s="43"/>
      <c r="BQ3024" s="43"/>
      <c r="BR3024" s="43"/>
      <c r="BS3024" s="43"/>
      <c r="BT3024" s="43"/>
      <c r="BU3024" s="43"/>
      <c r="BV3024" s="43"/>
      <c r="BW3024" s="43"/>
      <c r="BX3024" s="43"/>
      <c r="BY3024" s="43"/>
      <c r="BZ3024" s="43"/>
      <c r="CA3024" s="43"/>
      <c r="CB3024" s="43"/>
      <c r="CC3024" s="43"/>
      <c r="CD3024" s="43"/>
      <c r="CE3024" s="43"/>
      <c r="CF3024" s="43"/>
      <c r="CG3024" s="43"/>
    </row>
    <row r="3025" spans="10:85" x14ac:dyDescent="0.2"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  <c r="AK3025" s="43"/>
      <c r="AL3025" s="43"/>
      <c r="AM3025" s="43"/>
      <c r="AN3025" s="43"/>
      <c r="AO3025" s="43"/>
      <c r="AP3025" s="43"/>
      <c r="AQ3025" s="43"/>
      <c r="AR3025" s="43"/>
      <c r="AS3025" s="43"/>
      <c r="AT3025" s="43"/>
      <c r="AU3025" s="43"/>
      <c r="AV3025" s="43"/>
      <c r="AW3025" s="43"/>
      <c r="AX3025" s="43"/>
      <c r="AY3025" s="43"/>
      <c r="AZ3025" s="43"/>
      <c r="BA3025" s="43"/>
      <c r="BB3025" s="43"/>
      <c r="BC3025" s="43"/>
      <c r="BD3025" s="43"/>
      <c r="BE3025" s="43"/>
      <c r="BF3025" s="43"/>
      <c r="BG3025" s="43"/>
      <c r="BH3025" s="43"/>
      <c r="BI3025" s="43"/>
      <c r="BJ3025" s="43"/>
      <c r="BK3025" s="43"/>
      <c r="BL3025" s="43"/>
      <c r="BM3025" s="43"/>
      <c r="BN3025" s="43"/>
      <c r="BO3025" s="43"/>
      <c r="BP3025" s="43"/>
      <c r="BQ3025" s="43"/>
      <c r="BR3025" s="43"/>
      <c r="BS3025" s="43"/>
      <c r="BT3025" s="43"/>
      <c r="BU3025" s="43"/>
      <c r="BV3025" s="43"/>
      <c r="BW3025" s="43"/>
      <c r="BX3025" s="43"/>
      <c r="BY3025" s="43"/>
      <c r="BZ3025" s="43"/>
      <c r="CA3025" s="43"/>
      <c r="CB3025" s="43"/>
      <c r="CC3025" s="43"/>
      <c r="CD3025" s="43"/>
      <c r="CE3025" s="43"/>
      <c r="CF3025" s="43"/>
      <c r="CG3025" s="43"/>
    </row>
    <row r="3026" spans="10:85" x14ac:dyDescent="0.2"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  <c r="AK3026" s="43"/>
      <c r="AL3026" s="43"/>
      <c r="AM3026" s="43"/>
      <c r="AN3026" s="43"/>
      <c r="AO3026" s="43"/>
      <c r="AP3026" s="43"/>
      <c r="AQ3026" s="43"/>
      <c r="AR3026" s="43"/>
      <c r="AS3026" s="43"/>
      <c r="AT3026" s="43"/>
      <c r="AU3026" s="43"/>
      <c r="AV3026" s="43"/>
      <c r="AW3026" s="43"/>
      <c r="AX3026" s="43"/>
      <c r="AY3026" s="43"/>
      <c r="AZ3026" s="43"/>
      <c r="BA3026" s="43"/>
      <c r="BB3026" s="43"/>
      <c r="BC3026" s="43"/>
      <c r="BD3026" s="43"/>
      <c r="BE3026" s="43"/>
      <c r="BF3026" s="43"/>
      <c r="BG3026" s="43"/>
      <c r="BH3026" s="43"/>
      <c r="BI3026" s="43"/>
      <c r="BJ3026" s="43"/>
      <c r="BK3026" s="43"/>
      <c r="BL3026" s="43"/>
      <c r="BM3026" s="43"/>
      <c r="BN3026" s="43"/>
      <c r="BO3026" s="43"/>
      <c r="BP3026" s="43"/>
      <c r="BQ3026" s="43"/>
      <c r="BR3026" s="43"/>
      <c r="BS3026" s="43"/>
      <c r="BT3026" s="43"/>
      <c r="BU3026" s="43"/>
      <c r="BV3026" s="43"/>
      <c r="BW3026" s="43"/>
      <c r="BX3026" s="43"/>
      <c r="BY3026" s="43"/>
      <c r="BZ3026" s="43"/>
      <c r="CA3026" s="43"/>
      <c r="CB3026" s="43"/>
      <c r="CC3026" s="43"/>
      <c r="CD3026" s="43"/>
      <c r="CE3026" s="43"/>
      <c r="CF3026" s="43"/>
      <c r="CG3026" s="43"/>
    </row>
    <row r="3027" spans="10:85" x14ac:dyDescent="0.2"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  <c r="AK3027" s="43"/>
      <c r="AL3027" s="43"/>
      <c r="AM3027" s="43"/>
      <c r="AN3027" s="43"/>
      <c r="AO3027" s="43"/>
      <c r="AP3027" s="43"/>
      <c r="AQ3027" s="43"/>
      <c r="AR3027" s="43"/>
      <c r="AS3027" s="43"/>
      <c r="AT3027" s="43"/>
      <c r="AU3027" s="43"/>
      <c r="AV3027" s="43"/>
      <c r="AW3027" s="43"/>
      <c r="AX3027" s="43"/>
      <c r="AY3027" s="43"/>
      <c r="AZ3027" s="43"/>
      <c r="BA3027" s="43"/>
      <c r="BB3027" s="43"/>
      <c r="BC3027" s="43"/>
      <c r="BD3027" s="43"/>
      <c r="BE3027" s="43"/>
      <c r="BF3027" s="43"/>
      <c r="BG3027" s="43"/>
      <c r="BH3027" s="43"/>
      <c r="BI3027" s="43"/>
      <c r="BJ3027" s="43"/>
      <c r="BK3027" s="43"/>
      <c r="BL3027" s="43"/>
      <c r="BM3027" s="43"/>
      <c r="BN3027" s="43"/>
      <c r="BO3027" s="43"/>
      <c r="BP3027" s="43"/>
      <c r="BQ3027" s="43"/>
      <c r="BR3027" s="43"/>
      <c r="BS3027" s="43"/>
      <c r="BT3027" s="43"/>
      <c r="BU3027" s="43"/>
      <c r="BV3027" s="43"/>
      <c r="BW3027" s="43"/>
      <c r="BX3027" s="43"/>
      <c r="BY3027" s="43"/>
      <c r="BZ3027" s="43"/>
      <c r="CA3027" s="43"/>
      <c r="CB3027" s="43"/>
      <c r="CC3027" s="43"/>
      <c r="CD3027" s="43"/>
      <c r="CE3027" s="43"/>
      <c r="CF3027" s="43"/>
      <c r="CG3027" s="43"/>
    </row>
    <row r="3028" spans="10:85" x14ac:dyDescent="0.2"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  <c r="AK3028" s="43"/>
      <c r="AL3028" s="43"/>
      <c r="AM3028" s="43"/>
      <c r="AN3028" s="43"/>
      <c r="AO3028" s="43"/>
      <c r="AP3028" s="43"/>
      <c r="AQ3028" s="43"/>
      <c r="AR3028" s="43"/>
      <c r="AS3028" s="43"/>
      <c r="AT3028" s="43"/>
      <c r="AU3028" s="43"/>
      <c r="AV3028" s="43"/>
      <c r="AW3028" s="43"/>
      <c r="AX3028" s="43"/>
      <c r="AY3028" s="43"/>
      <c r="AZ3028" s="43"/>
      <c r="BA3028" s="43"/>
      <c r="BB3028" s="43"/>
      <c r="BC3028" s="43"/>
      <c r="BD3028" s="43"/>
      <c r="BE3028" s="43"/>
      <c r="BF3028" s="43"/>
      <c r="BG3028" s="43"/>
      <c r="BH3028" s="43"/>
      <c r="BI3028" s="43"/>
      <c r="BJ3028" s="43"/>
      <c r="BK3028" s="43"/>
      <c r="BL3028" s="43"/>
      <c r="BM3028" s="43"/>
      <c r="BN3028" s="43"/>
      <c r="BO3028" s="43"/>
      <c r="BP3028" s="43"/>
      <c r="BQ3028" s="43"/>
      <c r="BR3028" s="43"/>
      <c r="BS3028" s="43"/>
      <c r="BT3028" s="43"/>
      <c r="BU3028" s="43"/>
      <c r="BV3028" s="43"/>
      <c r="BW3028" s="43"/>
      <c r="BX3028" s="43"/>
      <c r="BY3028" s="43"/>
      <c r="BZ3028" s="43"/>
      <c r="CA3028" s="43"/>
      <c r="CB3028" s="43"/>
      <c r="CC3028" s="43"/>
      <c r="CD3028" s="43"/>
      <c r="CE3028" s="43"/>
      <c r="CF3028" s="43"/>
      <c r="CG3028" s="43"/>
    </row>
    <row r="3029" spans="10:85" x14ac:dyDescent="0.2"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  <c r="AK3029" s="43"/>
      <c r="AL3029" s="43"/>
      <c r="AM3029" s="43"/>
      <c r="AN3029" s="43"/>
      <c r="AO3029" s="43"/>
      <c r="AP3029" s="43"/>
      <c r="AQ3029" s="43"/>
      <c r="AR3029" s="43"/>
      <c r="AS3029" s="43"/>
      <c r="AT3029" s="43"/>
      <c r="AU3029" s="43"/>
      <c r="AV3029" s="43"/>
      <c r="AW3029" s="43"/>
      <c r="AX3029" s="43"/>
      <c r="AY3029" s="43"/>
      <c r="AZ3029" s="43"/>
      <c r="BA3029" s="43"/>
      <c r="BB3029" s="43"/>
      <c r="BC3029" s="43"/>
      <c r="BD3029" s="43"/>
      <c r="BE3029" s="43"/>
      <c r="BF3029" s="43"/>
      <c r="BG3029" s="43"/>
      <c r="BH3029" s="43"/>
      <c r="BI3029" s="43"/>
      <c r="BJ3029" s="43"/>
      <c r="BK3029" s="43"/>
      <c r="BL3029" s="43"/>
      <c r="BM3029" s="43"/>
      <c r="BN3029" s="43"/>
      <c r="BO3029" s="43"/>
      <c r="BP3029" s="43"/>
      <c r="BQ3029" s="43"/>
      <c r="BR3029" s="43"/>
      <c r="BS3029" s="43"/>
      <c r="BT3029" s="43"/>
      <c r="BU3029" s="43"/>
      <c r="BV3029" s="43"/>
      <c r="BW3029" s="43"/>
      <c r="BX3029" s="43"/>
      <c r="BY3029" s="43"/>
      <c r="BZ3029" s="43"/>
      <c r="CA3029" s="43"/>
      <c r="CB3029" s="43"/>
      <c r="CC3029" s="43"/>
      <c r="CD3029" s="43"/>
      <c r="CE3029" s="43"/>
      <c r="CF3029" s="43"/>
      <c r="CG3029" s="43"/>
    </row>
    <row r="3030" spans="10:85" x14ac:dyDescent="0.2"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  <c r="AK3030" s="43"/>
      <c r="AL3030" s="43"/>
      <c r="AM3030" s="43"/>
      <c r="AN3030" s="43"/>
      <c r="AO3030" s="43"/>
      <c r="AP3030" s="43"/>
      <c r="AQ3030" s="43"/>
      <c r="AR3030" s="43"/>
      <c r="AS3030" s="43"/>
      <c r="AT3030" s="43"/>
      <c r="AU3030" s="43"/>
      <c r="AV3030" s="43"/>
      <c r="AW3030" s="43"/>
      <c r="AX3030" s="43"/>
      <c r="AY3030" s="43"/>
      <c r="AZ3030" s="43"/>
      <c r="BA3030" s="43"/>
      <c r="BB3030" s="43"/>
      <c r="BC3030" s="43"/>
      <c r="BD3030" s="43"/>
      <c r="BE3030" s="43"/>
      <c r="BF3030" s="43"/>
      <c r="BG3030" s="43"/>
      <c r="BH3030" s="43"/>
      <c r="BI3030" s="43"/>
      <c r="BJ3030" s="43"/>
      <c r="BK3030" s="43"/>
      <c r="BL3030" s="43"/>
      <c r="BM3030" s="43"/>
      <c r="BN3030" s="43"/>
      <c r="BO3030" s="43"/>
      <c r="BP3030" s="43"/>
      <c r="BQ3030" s="43"/>
      <c r="BR3030" s="43"/>
      <c r="BS3030" s="43"/>
      <c r="BT3030" s="43"/>
      <c r="BU3030" s="43"/>
      <c r="BV3030" s="43"/>
      <c r="BW3030" s="43"/>
      <c r="BX3030" s="43"/>
      <c r="BY3030" s="43"/>
      <c r="BZ3030" s="43"/>
      <c r="CA3030" s="43"/>
      <c r="CB3030" s="43"/>
      <c r="CC3030" s="43"/>
      <c r="CD3030" s="43"/>
      <c r="CE3030" s="43"/>
      <c r="CF3030" s="43"/>
      <c r="CG3030" s="43"/>
    </row>
    <row r="3031" spans="10:85" x14ac:dyDescent="0.2"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  <c r="AK3031" s="43"/>
      <c r="AL3031" s="43"/>
      <c r="AM3031" s="43"/>
      <c r="AN3031" s="43"/>
      <c r="AO3031" s="43"/>
      <c r="AP3031" s="43"/>
      <c r="AQ3031" s="43"/>
      <c r="AR3031" s="43"/>
      <c r="AS3031" s="43"/>
      <c r="AT3031" s="43"/>
      <c r="AU3031" s="43"/>
      <c r="AV3031" s="43"/>
      <c r="AW3031" s="43"/>
      <c r="AX3031" s="43"/>
      <c r="AY3031" s="43"/>
      <c r="AZ3031" s="43"/>
      <c r="BA3031" s="43"/>
      <c r="BB3031" s="43"/>
      <c r="BC3031" s="43"/>
      <c r="BD3031" s="43"/>
      <c r="BE3031" s="43"/>
      <c r="BF3031" s="43"/>
      <c r="BG3031" s="43"/>
      <c r="BH3031" s="43"/>
      <c r="BI3031" s="43"/>
      <c r="BJ3031" s="43"/>
      <c r="BK3031" s="43"/>
      <c r="BL3031" s="43"/>
      <c r="BM3031" s="43"/>
      <c r="BN3031" s="43"/>
      <c r="BO3031" s="43"/>
      <c r="BP3031" s="43"/>
      <c r="BQ3031" s="43"/>
      <c r="BR3031" s="43"/>
      <c r="BS3031" s="43"/>
      <c r="BT3031" s="43"/>
      <c r="BU3031" s="43"/>
      <c r="BV3031" s="43"/>
      <c r="BW3031" s="43"/>
      <c r="BX3031" s="43"/>
      <c r="BY3031" s="43"/>
      <c r="BZ3031" s="43"/>
      <c r="CA3031" s="43"/>
      <c r="CB3031" s="43"/>
      <c r="CC3031" s="43"/>
      <c r="CD3031" s="43"/>
      <c r="CE3031" s="43"/>
      <c r="CF3031" s="43"/>
      <c r="CG3031" s="43"/>
    </row>
    <row r="3032" spans="10:85" x14ac:dyDescent="0.2"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  <c r="AK3032" s="43"/>
      <c r="AL3032" s="43"/>
      <c r="AM3032" s="43"/>
      <c r="AN3032" s="43"/>
      <c r="AO3032" s="43"/>
      <c r="AP3032" s="43"/>
      <c r="AQ3032" s="43"/>
      <c r="AR3032" s="43"/>
      <c r="AS3032" s="43"/>
      <c r="AT3032" s="43"/>
      <c r="AU3032" s="43"/>
      <c r="AV3032" s="43"/>
      <c r="AW3032" s="43"/>
      <c r="AX3032" s="43"/>
      <c r="AY3032" s="43"/>
      <c r="AZ3032" s="43"/>
      <c r="BA3032" s="43"/>
      <c r="BB3032" s="43"/>
      <c r="BC3032" s="43"/>
      <c r="BD3032" s="43"/>
      <c r="BE3032" s="43"/>
      <c r="BF3032" s="43"/>
      <c r="BG3032" s="43"/>
      <c r="BH3032" s="43"/>
      <c r="BI3032" s="43"/>
      <c r="BJ3032" s="43"/>
      <c r="BK3032" s="43"/>
      <c r="BL3032" s="43"/>
      <c r="BM3032" s="43"/>
      <c r="BN3032" s="43"/>
      <c r="BO3032" s="43"/>
      <c r="BP3032" s="43"/>
      <c r="BQ3032" s="43"/>
      <c r="BR3032" s="43"/>
      <c r="BS3032" s="43"/>
      <c r="BT3032" s="43"/>
      <c r="BU3032" s="43"/>
      <c r="BV3032" s="43"/>
      <c r="BW3032" s="43"/>
      <c r="BX3032" s="43"/>
      <c r="BY3032" s="43"/>
      <c r="BZ3032" s="43"/>
      <c r="CA3032" s="43"/>
      <c r="CB3032" s="43"/>
      <c r="CC3032" s="43"/>
      <c r="CD3032" s="43"/>
      <c r="CE3032" s="43"/>
      <c r="CF3032" s="43"/>
      <c r="CG3032" s="43"/>
    </row>
    <row r="3033" spans="10:85" x14ac:dyDescent="0.2"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  <c r="AK3033" s="43"/>
      <c r="AL3033" s="43"/>
      <c r="AM3033" s="43"/>
      <c r="AN3033" s="43"/>
      <c r="AO3033" s="43"/>
      <c r="AP3033" s="43"/>
      <c r="AQ3033" s="43"/>
      <c r="AR3033" s="43"/>
      <c r="AS3033" s="43"/>
      <c r="AT3033" s="43"/>
      <c r="AU3033" s="43"/>
      <c r="AV3033" s="43"/>
      <c r="AW3033" s="43"/>
      <c r="AX3033" s="43"/>
      <c r="AY3033" s="43"/>
      <c r="AZ3033" s="43"/>
      <c r="BA3033" s="43"/>
      <c r="BB3033" s="43"/>
      <c r="BC3033" s="43"/>
      <c r="BD3033" s="43"/>
      <c r="BE3033" s="43"/>
      <c r="BF3033" s="43"/>
      <c r="BG3033" s="43"/>
      <c r="BH3033" s="43"/>
      <c r="BI3033" s="43"/>
      <c r="BJ3033" s="43"/>
      <c r="BK3033" s="43"/>
      <c r="BL3033" s="43"/>
      <c r="BM3033" s="43"/>
      <c r="BN3033" s="43"/>
      <c r="BO3033" s="43"/>
      <c r="BP3033" s="43"/>
      <c r="BQ3033" s="43"/>
      <c r="BR3033" s="43"/>
      <c r="BS3033" s="43"/>
      <c r="BT3033" s="43"/>
      <c r="BU3033" s="43"/>
      <c r="BV3033" s="43"/>
      <c r="BW3033" s="43"/>
      <c r="BX3033" s="43"/>
      <c r="BY3033" s="43"/>
      <c r="BZ3033" s="43"/>
      <c r="CA3033" s="43"/>
      <c r="CB3033" s="43"/>
      <c r="CC3033" s="43"/>
      <c r="CD3033" s="43"/>
      <c r="CE3033" s="43"/>
      <c r="CF3033" s="43"/>
      <c r="CG3033" s="43"/>
    </row>
    <row r="3034" spans="10:85" x14ac:dyDescent="0.2"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  <c r="AK3034" s="43"/>
      <c r="AL3034" s="43"/>
      <c r="AM3034" s="43"/>
      <c r="AN3034" s="43"/>
      <c r="AO3034" s="43"/>
      <c r="AP3034" s="43"/>
      <c r="AQ3034" s="43"/>
      <c r="AR3034" s="43"/>
      <c r="AS3034" s="43"/>
      <c r="AT3034" s="43"/>
      <c r="AU3034" s="43"/>
      <c r="AV3034" s="43"/>
      <c r="AW3034" s="43"/>
      <c r="AX3034" s="43"/>
      <c r="AY3034" s="43"/>
      <c r="AZ3034" s="43"/>
      <c r="BA3034" s="43"/>
      <c r="BB3034" s="43"/>
      <c r="BC3034" s="43"/>
      <c r="BD3034" s="43"/>
      <c r="BE3034" s="43"/>
      <c r="BF3034" s="43"/>
      <c r="BG3034" s="43"/>
      <c r="BH3034" s="43"/>
      <c r="BI3034" s="43"/>
      <c r="BJ3034" s="43"/>
      <c r="BK3034" s="43"/>
      <c r="BL3034" s="43"/>
      <c r="BM3034" s="43"/>
      <c r="BN3034" s="43"/>
      <c r="BO3034" s="43"/>
      <c r="BP3034" s="43"/>
      <c r="BQ3034" s="43"/>
      <c r="BR3034" s="43"/>
      <c r="BS3034" s="43"/>
      <c r="BT3034" s="43"/>
      <c r="BU3034" s="43"/>
      <c r="BV3034" s="43"/>
      <c r="BW3034" s="43"/>
      <c r="BX3034" s="43"/>
      <c r="BY3034" s="43"/>
      <c r="BZ3034" s="43"/>
      <c r="CA3034" s="43"/>
      <c r="CB3034" s="43"/>
      <c r="CC3034" s="43"/>
      <c r="CD3034" s="43"/>
      <c r="CE3034" s="43"/>
      <c r="CF3034" s="43"/>
      <c r="CG3034" s="43"/>
    </row>
    <row r="3035" spans="10:85" x14ac:dyDescent="0.2"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  <c r="AK3035" s="43"/>
      <c r="AL3035" s="43"/>
      <c r="AM3035" s="43"/>
      <c r="AN3035" s="43"/>
      <c r="AO3035" s="43"/>
      <c r="AP3035" s="43"/>
      <c r="AQ3035" s="43"/>
      <c r="AR3035" s="43"/>
      <c r="AS3035" s="43"/>
      <c r="AT3035" s="43"/>
      <c r="AU3035" s="43"/>
      <c r="AV3035" s="43"/>
      <c r="AW3035" s="43"/>
      <c r="AX3035" s="43"/>
      <c r="AY3035" s="43"/>
      <c r="AZ3035" s="43"/>
      <c r="BA3035" s="43"/>
      <c r="BB3035" s="43"/>
      <c r="BC3035" s="43"/>
      <c r="BD3035" s="43"/>
      <c r="BE3035" s="43"/>
      <c r="BF3035" s="43"/>
      <c r="BG3035" s="43"/>
      <c r="BH3035" s="43"/>
      <c r="BI3035" s="43"/>
      <c r="BJ3035" s="43"/>
      <c r="BK3035" s="43"/>
      <c r="BL3035" s="43"/>
      <c r="BM3035" s="43"/>
      <c r="BN3035" s="43"/>
      <c r="BO3035" s="43"/>
      <c r="BP3035" s="43"/>
      <c r="BQ3035" s="43"/>
      <c r="BR3035" s="43"/>
      <c r="BS3035" s="43"/>
      <c r="BT3035" s="43"/>
      <c r="BU3035" s="43"/>
      <c r="BV3035" s="43"/>
      <c r="BW3035" s="43"/>
      <c r="BX3035" s="43"/>
      <c r="BY3035" s="43"/>
      <c r="BZ3035" s="43"/>
      <c r="CA3035" s="43"/>
      <c r="CB3035" s="43"/>
      <c r="CC3035" s="43"/>
      <c r="CD3035" s="43"/>
      <c r="CE3035" s="43"/>
      <c r="CF3035" s="43"/>
      <c r="CG3035" s="43"/>
    </row>
    <row r="3036" spans="10:85" x14ac:dyDescent="0.2"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  <c r="AK3036" s="43"/>
      <c r="AL3036" s="43"/>
      <c r="AM3036" s="43"/>
      <c r="AN3036" s="43"/>
      <c r="AO3036" s="43"/>
      <c r="AP3036" s="43"/>
      <c r="AQ3036" s="43"/>
      <c r="AR3036" s="43"/>
      <c r="AS3036" s="43"/>
      <c r="AT3036" s="43"/>
      <c r="AU3036" s="43"/>
      <c r="AV3036" s="43"/>
      <c r="AW3036" s="43"/>
      <c r="AX3036" s="43"/>
      <c r="AY3036" s="43"/>
      <c r="AZ3036" s="43"/>
      <c r="BA3036" s="43"/>
      <c r="BB3036" s="43"/>
      <c r="BC3036" s="43"/>
      <c r="BD3036" s="43"/>
      <c r="BE3036" s="43"/>
      <c r="BF3036" s="43"/>
      <c r="BG3036" s="43"/>
      <c r="BH3036" s="43"/>
      <c r="BI3036" s="43"/>
      <c r="BJ3036" s="43"/>
      <c r="BK3036" s="43"/>
      <c r="BL3036" s="43"/>
      <c r="BM3036" s="43"/>
      <c r="BN3036" s="43"/>
      <c r="BO3036" s="43"/>
      <c r="BP3036" s="43"/>
      <c r="BQ3036" s="43"/>
      <c r="BR3036" s="43"/>
      <c r="BS3036" s="43"/>
      <c r="BT3036" s="43"/>
      <c r="BU3036" s="43"/>
      <c r="BV3036" s="43"/>
      <c r="BW3036" s="43"/>
      <c r="BX3036" s="43"/>
      <c r="BY3036" s="43"/>
      <c r="BZ3036" s="43"/>
      <c r="CA3036" s="43"/>
      <c r="CB3036" s="43"/>
      <c r="CC3036" s="43"/>
      <c r="CD3036" s="43"/>
      <c r="CE3036" s="43"/>
      <c r="CF3036" s="43"/>
      <c r="CG3036" s="43"/>
    </row>
    <row r="3037" spans="10:85" x14ac:dyDescent="0.2"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  <c r="AK3037" s="43"/>
      <c r="AL3037" s="43"/>
      <c r="AM3037" s="43"/>
      <c r="AN3037" s="43"/>
      <c r="AO3037" s="43"/>
      <c r="AP3037" s="43"/>
      <c r="AQ3037" s="43"/>
      <c r="AR3037" s="43"/>
      <c r="AS3037" s="43"/>
      <c r="AT3037" s="43"/>
      <c r="AU3037" s="43"/>
      <c r="AV3037" s="43"/>
      <c r="AW3037" s="43"/>
      <c r="AX3037" s="43"/>
      <c r="AY3037" s="43"/>
      <c r="AZ3037" s="43"/>
      <c r="BA3037" s="43"/>
      <c r="BB3037" s="43"/>
      <c r="BC3037" s="43"/>
      <c r="BD3037" s="43"/>
      <c r="BE3037" s="43"/>
      <c r="BF3037" s="43"/>
      <c r="BG3037" s="43"/>
      <c r="BH3037" s="43"/>
      <c r="BI3037" s="43"/>
      <c r="BJ3037" s="43"/>
      <c r="BK3037" s="43"/>
      <c r="BL3037" s="43"/>
      <c r="BM3037" s="43"/>
      <c r="BN3037" s="43"/>
      <c r="BO3037" s="43"/>
      <c r="BP3037" s="43"/>
      <c r="BQ3037" s="43"/>
      <c r="BR3037" s="43"/>
      <c r="BS3037" s="43"/>
      <c r="BT3037" s="43"/>
      <c r="BU3037" s="43"/>
      <c r="BV3037" s="43"/>
      <c r="BW3037" s="43"/>
      <c r="BX3037" s="43"/>
      <c r="BY3037" s="43"/>
      <c r="BZ3037" s="43"/>
      <c r="CA3037" s="43"/>
      <c r="CB3037" s="43"/>
      <c r="CC3037" s="43"/>
      <c r="CD3037" s="43"/>
      <c r="CE3037" s="43"/>
      <c r="CF3037" s="43"/>
      <c r="CG3037" s="43"/>
    </row>
    <row r="3038" spans="10:85" x14ac:dyDescent="0.2"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  <c r="AK3038" s="43"/>
      <c r="AL3038" s="43"/>
      <c r="AM3038" s="43"/>
      <c r="AN3038" s="43"/>
      <c r="AO3038" s="43"/>
      <c r="AP3038" s="43"/>
      <c r="AQ3038" s="43"/>
      <c r="AR3038" s="43"/>
      <c r="AS3038" s="43"/>
      <c r="AT3038" s="43"/>
      <c r="AU3038" s="43"/>
      <c r="AV3038" s="43"/>
      <c r="AW3038" s="43"/>
      <c r="AX3038" s="43"/>
      <c r="AY3038" s="43"/>
      <c r="AZ3038" s="43"/>
      <c r="BA3038" s="43"/>
      <c r="BB3038" s="43"/>
      <c r="BC3038" s="43"/>
      <c r="BD3038" s="43"/>
      <c r="BE3038" s="43"/>
      <c r="BF3038" s="43"/>
      <c r="BG3038" s="43"/>
      <c r="BH3038" s="43"/>
      <c r="BI3038" s="43"/>
      <c r="BJ3038" s="43"/>
      <c r="BK3038" s="43"/>
      <c r="BL3038" s="43"/>
      <c r="BM3038" s="43"/>
      <c r="BN3038" s="43"/>
      <c r="BO3038" s="43"/>
      <c r="BP3038" s="43"/>
      <c r="BQ3038" s="43"/>
      <c r="BR3038" s="43"/>
      <c r="BS3038" s="43"/>
      <c r="BT3038" s="43"/>
      <c r="BU3038" s="43"/>
      <c r="BV3038" s="43"/>
      <c r="BW3038" s="43"/>
      <c r="BX3038" s="43"/>
      <c r="BY3038" s="43"/>
      <c r="BZ3038" s="43"/>
      <c r="CA3038" s="43"/>
      <c r="CB3038" s="43"/>
      <c r="CC3038" s="43"/>
      <c r="CD3038" s="43"/>
      <c r="CE3038" s="43"/>
      <c r="CF3038" s="43"/>
      <c r="CG3038" s="43"/>
    </row>
    <row r="3039" spans="10:85" x14ac:dyDescent="0.2"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  <c r="AK3039" s="43"/>
      <c r="AL3039" s="43"/>
      <c r="AM3039" s="43"/>
      <c r="AN3039" s="43"/>
      <c r="AO3039" s="43"/>
      <c r="AP3039" s="43"/>
      <c r="AQ3039" s="43"/>
      <c r="AR3039" s="43"/>
      <c r="AS3039" s="43"/>
      <c r="AT3039" s="43"/>
      <c r="AU3039" s="43"/>
      <c r="AV3039" s="43"/>
      <c r="AW3039" s="43"/>
      <c r="AX3039" s="43"/>
      <c r="AY3039" s="43"/>
      <c r="AZ3039" s="43"/>
      <c r="BA3039" s="43"/>
      <c r="BB3039" s="43"/>
      <c r="BC3039" s="43"/>
      <c r="BD3039" s="43"/>
      <c r="BE3039" s="43"/>
      <c r="BF3039" s="43"/>
      <c r="BG3039" s="43"/>
      <c r="BH3039" s="43"/>
      <c r="BI3039" s="43"/>
      <c r="BJ3039" s="43"/>
      <c r="BK3039" s="43"/>
      <c r="BL3039" s="43"/>
      <c r="BM3039" s="43"/>
      <c r="BN3039" s="43"/>
      <c r="BO3039" s="43"/>
      <c r="BP3039" s="43"/>
      <c r="BQ3039" s="43"/>
      <c r="BR3039" s="43"/>
      <c r="BS3039" s="43"/>
      <c r="BT3039" s="43"/>
      <c r="BU3039" s="43"/>
      <c r="BV3039" s="43"/>
      <c r="BW3039" s="43"/>
      <c r="BX3039" s="43"/>
      <c r="BY3039" s="43"/>
      <c r="BZ3039" s="43"/>
      <c r="CA3039" s="43"/>
      <c r="CB3039" s="43"/>
      <c r="CC3039" s="43"/>
      <c r="CD3039" s="43"/>
      <c r="CE3039" s="43"/>
      <c r="CF3039" s="43"/>
      <c r="CG3039" s="43"/>
    </row>
    <row r="3040" spans="10:85" x14ac:dyDescent="0.2"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  <c r="AK3040" s="43"/>
      <c r="AL3040" s="43"/>
      <c r="AM3040" s="43"/>
      <c r="AN3040" s="43"/>
      <c r="AO3040" s="43"/>
      <c r="AP3040" s="43"/>
      <c r="AQ3040" s="43"/>
      <c r="AR3040" s="43"/>
      <c r="AS3040" s="43"/>
      <c r="AT3040" s="43"/>
      <c r="AU3040" s="43"/>
      <c r="AV3040" s="43"/>
      <c r="AW3040" s="43"/>
      <c r="AX3040" s="43"/>
      <c r="AY3040" s="43"/>
      <c r="AZ3040" s="43"/>
      <c r="BA3040" s="43"/>
      <c r="BB3040" s="43"/>
      <c r="BC3040" s="43"/>
      <c r="BD3040" s="43"/>
      <c r="BE3040" s="43"/>
      <c r="BF3040" s="43"/>
      <c r="BG3040" s="43"/>
      <c r="BH3040" s="43"/>
      <c r="BI3040" s="43"/>
      <c r="BJ3040" s="43"/>
      <c r="BK3040" s="43"/>
      <c r="BL3040" s="43"/>
      <c r="BM3040" s="43"/>
      <c r="BN3040" s="43"/>
      <c r="BO3040" s="43"/>
      <c r="BP3040" s="43"/>
      <c r="BQ3040" s="43"/>
      <c r="BR3040" s="43"/>
      <c r="BS3040" s="43"/>
      <c r="BT3040" s="43"/>
      <c r="BU3040" s="43"/>
      <c r="BV3040" s="43"/>
      <c r="BW3040" s="43"/>
      <c r="BX3040" s="43"/>
      <c r="BY3040" s="43"/>
      <c r="BZ3040" s="43"/>
      <c r="CA3040" s="43"/>
      <c r="CB3040" s="43"/>
      <c r="CC3040" s="43"/>
      <c r="CD3040" s="43"/>
      <c r="CE3040" s="43"/>
      <c r="CF3040" s="43"/>
      <c r="CG3040" s="43"/>
    </row>
    <row r="3041" spans="10:85" x14ac:dyDescent="0.2"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  <c r="AK3041" s="43"/>
      <c r="AL3041" s="43"/>
      <c r="AM3041" s="43"/>
      <c r="AN3041" s="43"/>
      <c r="AO3041" s="43"/>
      <c r="AP3041" s="43"/>
      <c r="AQ3041" s="43"/>
      <c r="AR3041" s="43"/>
      <c r="AS3041" s="43"/>
      <c r="AT3041" s="43"/>
      <c r="AU3041" s="43"/>
      <c r="AV3041" s="43"/>
      <c r="AW3041" s="43"/>
      <c r="AX3041" s="43"/>
      <c r="AY3041" s="43"/>
      <c r="AZ3041" s="43"/>
      <c r="BA3041" s="43"/>
      <c r="BB3041" s="43"/>
      <c r="BC3041" s="43"/>
      <c r="BD3041" s="43"/>
      <c r="BE3041" s="43"/>
      <c r="BF3041" s="43"/>
      <c r="BG3041" s="43"/>
      <c r="BH3041" s="43"/>
      <c r="BI3041" s="43"/>
      <c r="BJ3041" s="43"/>
      <c r="BK3041" s="43"/>
      <c r="BL3041" s="43"/>
      <c r="BM3041" s="43"/>
      <c r="BN3041" s="43"/>
      <c r="BO3041" s="43"/>
      <c r="BP3041" s="43"/>
      <c r="BQ3041" s="43"/>
      <c r="BR3041" s="43"/>
      <c r="BS3041" s="43"/>
      <c r="BT3041" s="43"/>
      <c r="BU3041" s="43"/>
      <c r="BV3041" s="43"/>
      <c r="BW3041" s="43"/>
      <c r="BX3041" s="43"/>
      <c r="BY3041" s="43"/>
      <c r="BZ3041" s="43"/>
      <c r="CA3041" s="43"/>
      <c r="CB3041" s="43"/>
      <c r="CC3041" s="43"/>
      <c r="CD3041" s="43"/>
      <c r="CE3041" s="43"/>
      <c r="CF3041" s="43"/>
      <c r="CG3041" s="43"/>
    </row>
    <row r="3042" spans="10:85" x14ac:dyDescent="0.2"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  <c r="AK3042" s="43"/>
      <c r="AL3042" s="43"/>
      <c r="AM3042" s="43"/>
      <c r="AN3042" s="43"/>
      <c r="AO3042" s="43"/>
      <c r="AP3042" s="43"/>
      <c r="AQ3042" s="43"/>
      <c r="AR3042" s="43"/>
      <c r="AS3042" s="43"/>
      <c r="AT3042" s="43"/>
      <c r="AU3042" s="43"/>
      <c r="AV3042" s="43"/>
      <c r="AW3042" s="43"/>
      <c r="AX3042" s="43"/>
      <c r="AY3042" s="43"/>
      <c r="AZ3042" s="43"/>
      <c r="BA3042" s="43"/>
      <c r="BB3042" s="43"/>
      <c r="BC3042" s="43"/>
      <c r="BD3042" s="43"/>
      <c r="BE3042" s="43"/>
      <c r="BF3042" s="43"/>
      <c r="BG3042" s="43"/>
      <c r="BH3042" s="43"/>
      <c r="BI3042" s="43"/>
      <c r="BJ3042" s="43"/>
      <c r="BK3042" s="43"/>
      <c r="BL3042" s="43"/>
      <c r="BM3042" s="43"/>
      <c r="BN3042" s="43"/>
      <c r="BO3042" s="43"/>
      <c r="BP3042" s="43"/>
      <c r="BQ3042" s="43"/>
      <c r="BR3042" s="43"/>
      <c r="BS3042" s="43"/>
      <c r="BT3042" s="43"/>
      <c r="BU3042" s="43"/>
      <c r="BV3042" s="43"/>
      <c r="BW3042" s="43"/>
      <c r="BX3042" s="43"/>
      <c r="BY3042" s="43"/>
      <c r="BZ3042" s="43"/>
      <c r="CA3042" s="43"/>
      <c r="CB3042" s="43"/>
      <c r="CC3042" s="43"/>
      <c r="CD3042" s="43"/>
      <c r="CE3042" s="43"/>
      <c r="CF3042" s="43"/>
      <c r="CG3042" s="43"/>
    </row>
    <row r="3043" spans="10:85" x14ac:dyDescent="0.2"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  <c r="AK3043" s="43"/>
      <c r="AL3043" s="43"/>
      <c r="AM3043" s="43"/>
      <c r="AN3043" s="43"/>
      <c r="AO3043" s="43"/>
      <c r="AP3043" s="43"/>
      <c r="AQ3043" s="43"/>
      <c r="AR3043" s="43"/>
      <c r="AS3043" s="43"/>
      <c r="AT3043" s="43"/>
      <c r="AU3043" s="43"/>
      <c r="AV3043" s="43"/>
      <c r="AW3043" s="43"/>
      <c r="AX3043" s="43"/>
      <c r="AY3043" s="43"/>
      <c r="AZ3043" s="43"/>
      <c r="BA3043" s="43"/>
      <c r="BB3043" s="43"/>
      <c r="BC3043" s="43"/>
      <c r="BD3043" s="43"/>
      <c r="BE3043" s="43"/>
      <c r="BF3043" s="43"/>
      <c r="BG3043" s="43"/>
      <c r="BH3043" s="43"/>
      <c r="BI3043" s="43"/>
      <c r="BJ3043" s="43"/>
      <c r="BK3043" s="43"/>
      <c r="BL3043" s="43"/>
      <c r="BM3043" s="43"/>
      <c r="BN3043" s="43"/>
      <c r="BO3043" s="43"/>
      <c r="BP3043" s="43"/>
      <c r="BQ3043" s="43"/>
      <c r="BR3043" s="43"/>
      <c r="BS3043" s="43"/>
      <c r="BT3043" s="43"/>
      <c r="BU3043" s="43"/>
      <c r="BV3043" s="43"/>
      <c r="BW3043" s="43"/>
      <c r="BX3043" s="43"/>
      <c r="BY3043" s="43"/>
      <c r="BZ3043" s="43"/>
      <c r="CA3043" s="43"/>
      <c r="CB3043" s="43"/>
      <c r="CC3043" s="43"/>
      <c r="CD3043" s="43"/>
      <c r="CE3043" s="43"/>
      <c r="CF3043" s="43"/>
      <c r="CG3043" s="43"/>
    </row>
    <row r="3044" spans="10:85" x14ac:dyDescent="0.2"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  <c r="AK3044" s="43"/>
      <c r="AL3044" s="43"/>
      <c r="AM3044" s="43"/>
      <c r="AN3044" s="43"/>
      <c r="AO3044" s="43"/>
      <c r="AP3044" s="43"/>
      <c r="AQ3044" s="43"/>
      <c r="AR3044" s="43"/>
      <c r="AS3044" s="43"/>
      <c r="AT3044" s="43"/>
      <c r="AU3044" s="43"/>
      <c r="AV3044" s="43"/>
      <c r="AW3044" s="43"/>
      <c r="AX3044" s="43"/>
      <c r="AY3044" s="43"/>
      <c r="AZ3044" s="43"/>
      <c r="BA3044" s="43"/>
      <c r="BB3044" s="43"/>
      <c r="BC3044" s="43"/>
      <c r="BD3044" s="43"/>
      <c r="BE3044" s="43"/>
      <c r="BF3044" s="43"/>
      <c r="BG3044" s="43"/>
      <c r="BH3044" s="43"/>
      <c r="BI3044" s="43"/>
      <c r="BJ3044" s="43"/>
      <c r="BK3044" s="43"/>
      <c r="BL3044" s="43"/>
      <c r="BM3044" s="43"/>
      <c r="BN3044" s="43"/>
      <c r="BO3044" s="43"/>
      <c r="BP3044" s="43"/>
      <c r="BQ3044" s="43"/>
      <c r="BR3044" s="43"/>
      <c r="BS3044" s="43"/>
      <c r="BT3044" s="43"/>
      <c r="BU3044" s="43"/>
      <c r="BV3044" s="43"/>
      <c r="BW3044" s="43"/>
      <c r="BX3044" s="43"/>
      <c r="BY3044" s="43"/>
      <c r="BZ3044" s="43"/>
      <c r="CA3044" s="43"/>
      <c r="CB3044" s="43"/>
      <c r="CC3044" s="43"/>
      <c r="CD3044" s="43"/>
      <c r="CE3044" s="43"/>
      <c r="CF3044" s="43"/>
      <c r="CG3044" s="43"/>
    </row>
    <row r="3045" spans="10:85" x14ac:dyDescent="0.2"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  <c r="AK3045" s="43"/>
      <c r="AL3045" s="43"/>
      <c r="AM3045" s="43"/>
      <c r="AN3045" s="43"/>
      <c r="AO3045" s="43"/>
      <c r="AP3045" s="43"/>
      <c r="AQ3045" s="43"/>
      <c r="AR3045" s="43"/>
      <c r="AS3045" s="43"/>
      <c r="AT3045" s="43"/>
      <c r="AU3045" s="43"/>
      <c r="AV3045" s="43"/>
      <c r="AW3045" s="43"/>
      <c r="AX3045" s="43"/>
      <c r="AY3045" s="43"/>
      <c r="AZ3045" s="43"/>
      <c r="BA3045" s="43"/>
      <c r="BB3045" s="43"/>
      <c r="BC3045" s="43"/>
      <c r="BD3045" s="43"/>
      <c r="BE3045" s="43"/>
      <c r="BF3045" s="43"/>
      <c r="BG3045" s="43"/>
      <c r="BH3045" s="43"/>
      <c r="BI3045" s="43"/>
      <c r="BJ3045" s="43"/>
      <c r="BK3045" s="43"/>
      <c r="BL3045" s="43"/>
      <c r="BM3045" s="43"/>
      <c r="BN3045" s="43"/>
      <c r="BO3045" s="43"/>
      <c r="BP3045" s="43"/>
      <c r="BQ3045" s="43"/>
      <c r="BR3045" s="43"/>
      <c r="BS3045" s="43"/>
      <c r="BT3045" s="43"/>
      <c r="BU3045" s="43"/>
      <c r="BV3045" s="43"/>
      <c r="BW3045" s="43"/>
      <c r="BX3045" s="43"/>
      <c r="BY3045" s="43"/>
      <c r="BZ3045" s="43"/>
      <c r="CA3045" s="43"/>
      <c r="CB3045" s="43"/>
      <c r="CC3045" s="43"/>
      <c r="CD3045" s="43"/>
      <c r="CE3045" s="43"/>
      <c r="CF3045" s="43"/>
      <c r="CG3045" s="43"/>
    </row>
    <row r="3046" spans="10:85" x14ac:dyDescent="0.2"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  <c r="AK3046" s="43"/>
      <c r="AL3046" s="43"/>
      <c r="AM3046" s="43"/>
      <c r="AN3046" s="43"/>
      <c r="AO3046" s="43"/>
      <c r="AP3046" s="43"/>
      <c r="AQ3046" s="43"/>
      <c r="AR3046" s="43"/>
      <c r="AS3046" s="43"/>
      <c r="AT3046" s="43"/>
      <c r="AU3046" s="43"/>
      <c r="AV3046" s="43"/>
      <c r="AW3046" s="43"/>
      <c r="AX3046" s="43"/>
      <c r="AY3046" s="43"/>
      <c r="AZ3046" s="43"/>
      <c r="BA3046" s="43"/>
      <c r="BB3046" s="43"/>
      <c r="BC3046" s="43"/>
      <c r="BD3046" s="43"/>
      <c r="BE3046" s="43"/>
      <c r="BF3046" s="43"/>
      <c r="BG3046" s="43"/>
      <c r="BH3046" s="43"/>
      <c r="BI3046" s="43"/>
      <c r="BJ3046" s="43"/>
      <c r="BK3046" s="43"/>
      <c r="BL3046" s="43"/>
      <c r="BM3046" s="43"/>
      <c r="BN3046" s="43"/>
      <c r="BO3046" s="43"/>
      <c r="BP3046" s="43"/>
      <c r="BQ3046" s="43"/>
      <c r="BR3046" s="43"/>
      <c r="BS3046" s="43"/>
      <c r="BT3046" s="43"/>
      <c r="BU3046" s="43"/>
      <c r="BV3046" s="43"/>
      <c r="BW3046" s="43"/>
      <c r="BX3046" s="43"/>
      <c r="BY3046" s="43"/>
      <c r="BZ3046" s="43"/>
      <c r="CA3046" s="43"/>
      <c r="CB3046" s="43"/>
      <c r="CC3046" s="43"/>
      <c r="CD3046" s="43"/>
      <c r="CE3046" s="43"/>
      <c r="CF3046" s="43"/>
      <c r="CG3046" s="43"/>
    </row>
    <row r="3047" spans="10:85" x14ac:dyDescent="0.2"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  <c r="AK3047" s="43"/>
      <c r="AL3047" s="43"/>
      <c r="AM3047" s="43"/>
      <c r="AN3047" s="43"/>
      <c r="AO3047" s="43"/>
      <c r="AP3047" s="43"/>
      <c r="AQ3047" s="43"/>
      <c r="AR3047" s="43"/>
      <c r="AS3047" s="43"/>
      <c r="AT3047" s="43"/>
      <c r="AU3047" s="43"/>
      <c r="AV3047" s="43"/>
      <c r="AW3047" s="43"/>
      <c r="AX3047" s="43"/>
      <c r="AY3047" s="43"/>
      <c r="AZ3047" s="43"/>
      <c r="BA3047" s="43"/>
      <c r="BB3047" s="43"/>
      <c r="BC3047" s="43"/>
      <c r="BD3047" s="43"/>
      <c r="BE3047" s="43"/>
      <c r="BF3047" s="43"/>
      <c r="BG3047" s="43"/>
      <c r="BH3047" s="43"/>
      <c r="BI3047" s="43"/>
      <c r="BJ3047" s="43"/>
      <c r="BK3047" s="43"/>
      <c r="BL3047" s="43"/>
      <c r="BM3047" s="43"/>
      <c r="BN3047" s="43"/>
      <c r="BO3047" s="43"/>
      <c r="BP3047" s="43"/>
      <c r="BQ3047" s="43"/>
      <c r="BR3047" s="43"/>
      <c r="BS3047" s="43"/>
      <c r="BT3047" s="43"/>
      <c r="BU3047" s="43"/>
      <c r="BV3047" s="43"/>
      <c r="BW3047" s="43"/>
      <c r="BX3047" s="43"/>
      <c r="BY3047" s="43"/>
      <c r="BZ3047" s="43"/>
      <c r="CA3047" s="43"/>
      <c r="CB3047" s="43"/>
      <c r="CC3047" s="43"/>
      <c r="CD3047" s="43"/>
      <c r="CE3047" s="43"/>
      <c r="CF3047" s="43"/>
      <c r="CG3047" s="43"/>
    </row>
    <row r="3048" spans="10:85" x14ac:dyDescent="0.2"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  <c r="AK3048" s="43"/>
      <c r="AL3048" s="43"/>
      <c r="AM3048" s="43"/>
      <c r="AN3048" s="43"/>
      <c r="AO3048" s="43"/>
      <c r="AP3048" s="43"/>
      <c r="AQ3048" s="43"/>
      <c r="AR3048" s="43"/>
      <c r="AS3048" s="43"/>
      <c r="AT3048" s="43"/>
      <c r="AU3048" s="43"/>
      <c r="AV3048" s="43"/>
      <c r="AW3048" s="43"/>
      <c r="AX3048" s="43"/>
      <c r="AY3048" s="43"/>
      <c r="AZ3048" s="43"/>
      <c r="BA3048" s="43"/>
      <c r="BB3048" s="43"/>
      <c r="BC3048" s="43"/>
      <c r="BD3048" s="43"/>
      <c r="BE3048" s="43"/>
      <c r="BF3048" s="43"/>
      <c r="BG3048" s="43"/>
      <c r="BH3048" s="43"/>
      <c r="BI3048" s="43"/>
      <c r="BJ3048" s="43"/>
      <c r="BK3048" s="43"/>
      <c r="BL3048" s="43"/>
      <c r="BM3048" s="43"/>
      <c r="BN3048" s="43"/>
      <c r="BO3048" s="43"/>
      <c r="BP3048" s="43"/>
      <c r="BQ3048" s="43"/>
      <c r="BR3048" s="43"/>
      <c r="BS3048" s="43"/>
      <c r="BT3048" s="43"/>
      <c r="BU3048" s="43"/>
      <c r="BV3048" s="43"/>
      <c r="BW3048" s="43"/>
      <c r="BX3048" s="43"/>
      <c r="BY3048" s="43"/>
      <c r="BZ3048" s="43"/>
      <c r="CA3048" s="43"/>
      <c r="CB3048" s="43"/>
      <c r="CC3048" s="43"/>
      <c r="CD3048" s="43"/>
      <c r="CE3048" s="43"/>
      <c r="CF3048" s="43"/>
      <c r="CG3048" s="43"/>
    </row>
    <row r="3049" spans="10:85" x14ac:dyDescent="0.2"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  <c r="AK3049" s="43"/>
      <c r="AL3049" s="43"/>
      <c r="AM3049" s="43"/>
      <c r="AN3049" s="43"/>
      <c r="AO3049" s="43"/>
      <c r="AP3049" s="43"/>
      <c r="AQ3049" s="43"/>
      <c r="AR3049" s="43"/>
      <c r="AS3049" s="43"/>
      <c r="AT3049" s="43"/>
      <c r="AU3049" s="43"/>
      <c r="AV3049" s="43"/>
      <c r="AW3049" s="43"/>
      <c r="AX3049" s="43"/>
      <c r="AY3049" s="43"/>
      <c r="AZ3049" s="43"/>
      <c r="BA3049" s="43"/>
      <c r="BB3049" s="43"/>
      <c r="BC3049" s="43"/>
      <c r="BD3049" s="43"/>
      <c r="BE3049" s="43"/>
      <c r="BF3049" s="43"/>
      <c r="BG3049" s="43"/>
      <c r="BH3049" s="43"/>
      <c r="BI3049" s="43"/>
      <c r="BJ3049" s="43"/>
      <c r="BK3049" s="43"/>
      <c r="BL3049" s="43"/>
      <c r="BM3049" s="43"/>
      <c r="BN3049" s="43"/>
      <c r="BO3049" s="43"/>
      <c r="BP3049" s="43"/>
      <c r="BQ3049" s="43"/>
      <c r="BR3049" s="43"/>
      <c r="BS3049" s="43"/>
      <c r="BT3049" s="43"/>
      <c r="BU3049" s="43"/>
      <c r="BV3049" s="43"/>
      <c r="BW3049" s="43"/>
      <c r="BX3049" s="43"/>
      <c r="BY3049" s="43"/>
      <c r="BZ3049" s="43"/>
      <c r="CA3049" s="43"/>
      <c r="CB3049" s="43"/>
      <c r="CC3049" s="43"/>
      <c r="CD3049" s="43"/>
      <c r="CE3049" s="43"/>
      <c r="CF3049" s="43"/>
      <c r="CG3049" s="43"/>
    </row>
    <row r="3050" spans="10:85" x14ac:dyDescent="0.2"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  <c r="AK3050" s="43"/>
      <c r="AL3050" s="43"/>
      <c r="AM3050" s="43"/>
      <c r="AN3050" s="43"/>
      <c r="AO3050" s="43"/>
      <c r="AP3050" s="43"/>
      <c r="AQ3050" s="43"/>
      <c r="AR3050" s="43"/>
      <c r="AS3050" s="43"/>
      <c r="AT3050" s="43"/>
      <c r="AU3050" s="43"/>
      <c r="AV3050" s="43"/>
      <c r="AW3050" s="43"/>
      <c r="AX3050" s="43"/>
      <c r="AY3050" s="43"/>
      <c r="AZ3050" s="43"/>
      <c r="BA3050" s="43"/>
      <c r="BB3050" s="43"/>
      <c r="BC3050" s="43"/>
      <c r="BD3050" s="43"/>
      <c r="BE3050" s="43"/>
      <c r="BF3050" s="43"/>
      <c r="BG3050" s="43"/>
      <c r="BH3050" s="43"/>
      <c r="BI3050" s="43"/>
      <c r="BJ3050" s="43"/>
      <c r="BK3050" s="43"/>
      <c r="BL3050" s="43"/>
      <c r="BM3050" s="43"/>
      <c r="BN3050" s="43"/>
      <c r="BO3050" s="43"/>
      <c r="BP3050" s="43"/>
      <c r="BQ3050" s="43"/>
      <c r="BR3050" s="43"/>
      <c r="BS3050" s="43"/>
      <c r="BT3050" s="43"/>
      <c r="BU3050" s="43"/>
      <c r="BV3050" s="43"/>
      <c r="BW3050" s="43"/>
      <c r="BX3050" s="43"/>
      <c r="BY3050" s="43"/>
      <c r="BZ3050" s="43"/>
      <c r="CA3050" s="43"/>
      <c r="CB3050" s="43"/>
      <c r="CC3050" s="43"/>
      <c r="CD3050" s="43"/>
      <c r="CE3050" s="43"/>
      <c r="CF3050" s="43"/>
      <c r="CG3050" s="43"/>
    </row>
    <row r="3051" spans="10:85" x14ac:dyDescent="0.2"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  <c r="AK3051" s="43"/>
      <c r="AL3051" s="43"/>
      <c r="AM3051" s="43"/>
      <c r="AN3051" s="43"/>
      <c r="AO3051" s="43"/>
      <c r="AP3051" s="43"/>
      <c r="AQ3051" s="43"/>
      <c r="AR3051" s="43"/>
      <c r="AS3051" s="43"/>
      <c r="AT3051" s="43"/>
      <c r="AU3051" s="43"/>
      <c r="AV3051" s="43"/>
      <c r="AW3051" s="43"/>
      <c r="AX3051" s="43"/>
      <c r="AY3051" s="43"/>
      <c r="AZ3051" s="43"/>
      <c r="BA3051" s="43"/>
      <c r="BB3051" s="43"/>
      <c r="BC3051" s="43"/>
      <c r="BD3051" s="43"/>
      <c r="BE3051" s="43"/>
      <c r="BF3051" s="43"/>
      <c r="BG3051" s="43"/>
      <c r="BH3051" s="43"/>
      <c r="BI3051" s="43"/>
      <c r="BJ3051" s="43"/>
      <c r="BK3051" s="43"/>
      <c r="BL3051" s="43"/>
      <c r="BM3051" s="43"/>
      <c r="BN3051" s="43"/>
      <c r="BO3051" s="43"/>
      <c r="BP3051" s="43"/>
      <c r="BQ3051" s="43"/>
      <c r="BR3051" s="43"/>
      <c r="BS3051" s="43"/>
      <c r="BT3051" s="43"/>
      <c r="BU3051" s="43"/>
      <c r="BV3051" s="43"/>
      <c r="BW3051" s="43"/>
      <c r="BX3051" s="43"/>
      <c r="BY3051" s="43"/>
      <c r="BZ3051" s="43"/>
      <c r="CA3051" s="43"/>
      <c r="CB3051" s="43"/>
      <c r="CC3051" s="43"/>
      <c r="CD3051" s="43"/>
      <c r="CE3051" s="43"/>
      <c r="CF3051" s="43"/>
      <c r="CG3051" s="43"/>
    </row>
    <row r="3052" spans="10:85" x14ac:dyDescent="0.2"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  <c r="AK3052" s="43"/>
      <c r="AL3052" s="43"/>
      <c r="AM3052" s="43"/>
      <c r="AN3052" s="43"/>
      <c r="AO3052" s="43"/>
      <c r="AP3052" s="43"/>
      <c r="AQ3052" s="43"/>
      <c r="AR3052" s="43"/>
      <c r="AS3052" s="43"/>
      <c r="AT3052" s="43"/>
      <c r="AU3052" s="43"/>
      <c r="AV3052" s="43"/>
      <c r="AW3052" s="43"/>
      <c r="AX3052" s="43"/>
      <c r="AY3052" s="43"/>
      <c r="AZ3052" s="43"/>
      <c r="BA3052" s="43"/>
      <c r="BB3052" s="43"/>
      <c r="BC3052" s="43"/>
      <c r="BD3052" s="43"/>
      <c r="BE3052" s="43"/>
      <c r="BF3052" s="43"/>
      <c r="BG3052" s="43"/>
      <c r="BH3052" s="43"/>
      <c r="BI3052" s="43"/>
      <c r="BJ3052" s="43"/>
      <c r="BK3052" s="43"/>
      <c r="BL3052" s="43"/>
      <c r="BM3052" s="43"/>
      <c r="BN3052" s="43"/>
      <c r="BO3052" s="43"/>
      <c r="BP3052" s="43"/>
      <c r="BQ3052" s="43"/>
      <c r="BR3052" s="43"/>
      <c r="BS3052" s="43"/>
      <c r="BT3052" s="43"/>
      <c r="BU3052" s="43"/>
      <c r="BV3052" s="43"/>
      <c r="BW3052" s="43"/>
      <c r="BX3052" s="43"/>
      <c r="BY3052" s="43"/>
      <c r="BZ3052" s="43"/>
      <c r="CA3052" s="43"/>
      <c r="CB3052" s="43"/>
      <c r="CC3052" s="43"/>
      <c r="CD3052" s="43"/>
      <c r="CE3052" s="43"/>
      <c r="CF3052" s="43"/>
      <c r="CG3052" s="43"/>
    </row>
    <row r="3053" spans="10:85" x14ac:dyDescent="0.2"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  <c r="AK3053" s="43"/>
      <c r="AL3053" s="43"/>
      <c r="AM3053" s="43"/>
      <c r="AN3053" s="43"/>
      <c r="AO3053" s="43"/>
      <c r="AP3053" s="43"/>
      <c r="AQ3053" s="43"/>
      <c r="AR3053" s="43"/>
      <c r="AS3053" s="43"/>
      <c r="AT3053" s="43"/>
      <c r="AU3053" s="43"/>
      <c r="AV3053" s="43"/>
      <c r="AW3053" s="43"/>
      <c r="AX3053" s="43"/>
      <c r="AY3053" s="43"/>
      <c r="AZ3053" s="43"/>
      <c r="BA3053" s="43"/>
      <c r="BB3053" s="43"/>
      <c r="BC3053" s="43"/>
      <c r="BD3053" s="43"/>
      <c r="BE3053" s="43"/>
      <c r="BF3053" s="43"/>
      <c r="BG3053" s="43"/>
      <c r="BH3053" s="43"/>
      <c r="BI3053" s="43"/>
      <c r="BJ3053" s="43"/>
      <c r="BK3053" s="43"/>
      <c r="BL3053" s="43"/>
      <c r="BM3053" s="43"/>
      <c r="BN3053" s="43"/>
      <c r="BO3053" s="43"/>
      <c r="BP3053" s="43"/>
      <c r="BQ3053" s="43"/>
      <c r="BR3053" s="43"/>
      <c r="BS3053" s="43"/>
      <c r="BT3053" s="43"/>
      <c r="BU3053" s="43"/>
      <c r="BV3053" s="43"/>
      <c r="BW3053" s="43"/>
      <c r="BX3053" s="43"/>
      <c r="BY3053" s="43"/>
      <c r="BZ3053" s="43"/>
      <c r="CA3053" s="43"/>
      <c r="CB3053" s="43"/>
      <c r="CC3053" s="43"/>
      <c r="CD3053" s="43"/>
      <c r="CE3053" s="43"/>
      <c r="CF3053" s="43"/>
      <c r="CG3053" s="43"/>
    </row>
    <row r="3054" spans="10:85" x14ac:dyDescent="0.2"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  <c r="AK3054" s="43"/>
      <c r="AL3054" s="43"/>
      <c r="AM3054" s="43"/>
      <c r="AN3054" s="43"/>
      <c r="AO3054" s="43"/>
      <c r="AP3054" s="43"/>
      <c r="AQ3054" s="43"/>
      <c r="AR3054" s="43"/>
      <c r="AS3054" s="43"/>
      <c r="AT3054" s="43"/>
      <c r="AU3054" s="43"/>
      <c r="AV3054" s="43"/>
      <c r="AW3054" s="43"/>
      <c r="AX3054" s="43"/>
      <c r="AY3054" s="43"/>
      <c r="AZ3054" s="43"/>
      <c r="BA3054" s="43"/>
      <c r="BB3054" s="43"/>
      <c r="BC3054" s="43"/>
      <c r="BD3054" s="43"/>
      <c r="BE3054" s="43"/>
      <c r="BF3054" s="43"/>
      <c r="BG3054" s="43"/>
      <c r="BH3054" s="43"/>
      <c r="BI3054" s="43"/>
      <c r="BJ3054" s="43"/>
      <c r="BK3054" s="43"/>
      <c r="BL3054" s="43"/>
      <c r="BM3054" s="43"/>
      <c r="BN3054" s="43"/>
      <c r="BO3054" s="43"/>
      <c r="BP3054" s="43"/>
      <c r="BQ3054" s="43"/>
      <c r="BR3054" s="43"/>
      <c r="BS3054" s="43"/>
      <c r="BT3054" s="43"/>
      <c r="BU3054" s="43"/>
      <c r="BV3054" s="43"/>
      <c r="BW3054" s="43"/>
      <c r="BX3054" s="43"/>
      <c r="BY3054" s="43"/>
      <c r="BZ3054" s="43"/>
      <c r="CA3054" s="43"/>
      <c r="CB3054" s="43"/>
      <c r="CC3054" s="43"/>
      <c r="CD3054" s="43"/>
      <c r="CE3054" s="43"/>
      <c r="CF3054" s="43"/>
      <c r="CG3054" s="43"/>
    </row>
    <row r="3055" spans="10:85" x14ac:dyDescent="0.2"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  <c r="AK3055" s="43"/>
      <c r="AL3055" s="43"/>
      <c r="AM3055" s="43"/>
      <c r="AN3055" s="43"/>
      <c r="AO3055" s="43"/>
      <c r="AP3055" s="43"/>
      <c r="AQ3055" s="43"/>
      <c r="AR3055" s="43"/>
      <c r="AS3055" s="43"/>
      <c r="AT3055" s="43"/>
      <c r="AU3055" s="43"/>
      <c r="AV3055" s="43"/>
      <c r="AW3055" s="43"/>
      <c r="AX3055" s="43"/>
      <c r="AY3055" s="43"/>
      <c r="AZ3055" s="43"/>
      <c r="BA3055" s="43"/>
      <c r="BB3055" s="43"/>
      <c r="BC3055" s="43"/>
      <c r="BD3055" s="43"/>
      <c r="BE3055" s="43"/>
      <c r="BF3055" s="43"/>
      <c r="BG3055" s="43"/>
      <c r="BH3055" s="43"/>
      <c r="BI3055" s="43"/>
      <c r="BJ3055" s="43"/>
      <c r="BK3055" s="43"/>
      <c r="BL3055" s="43"/>
      <c r="BM3055" s="43"/>
      <c r="BN3055" s="43"/>
      <c r="BO3055" s="43"/>
      <c r="BP3055" s="43"/>
      <c r="BQ3055" s="43"/>
      <c r="BR3055" s="43"/>
      <c r="BS3055" s="43"/>
      <c r="BT3055" s="43"/>
      <c r="BU3055" s="43"/>
      <c r="BV3055" s="43"/>
      <c r="BW3055" s="43"/>
      <c r="BX3055" s="43"/>
      <c r="BY3055" s="43"/>
      <c r="BZ3055" s="43"/>
      <c r="CA3055" s="43"/>
      <c r="CB3055" s="43"/>
      <c r="CC3055" s="43"/>
      <c r="CD3055" s="43"/>
      <c r="CE3055" s="43"/>
      <c r="CF3055" s="43"/>
      <c r="CG3055" s="43"/>
    </row>
    <row r="3056" spans="10:85" x14ac:dyDescent="0.2"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  <c r="AK3056" s="43"/>
      <c r="AL3056" s="43"/>
      <c r="AM3056" s="43"/>
      <c r="AN3056" s="43"/>
      <c r="AO3056" s="43"/>
      <c r="AP3056" s="43"/>
      <c r="AQ3056" s="43"/>
      <c r="AR3056" s="43"/>
      <c r="AS3056" s="43"/>
      <c r="AT3056" s="43"/>
      <c r="AU3056" s="43"/>
      <c r="AV3056" s="43"/>
      <c r="AW3056" s="43"/>
      <c r="AX3056" s="43"/>
      <c r="AY3056" s="43"/>
      <c r="AZ3056" s="43"/>
      <c r="BA3056" s="43"/>
      <c r="BB3056" s="43"/>
      <c r="BC3056" s="43"/>
      <c r="BD3056" s="43"/>
      <c r="BE3056" s="43"/>
      <c r="BF3056" s="43"/>
      <c r="BG3056" s="43"/>
      <c r="BH3056" s="43"/>
      <c r="BI3056" s="43"/>
      <c r="BJ3056" s="43"/>
      <c r="BK3056" s="43"/>
      <c r="BL3056" s="43"/>
      <c r="BM3056" s="43"/>
      <c r="BN3056" s="43"/>
      <c r="BO3056" s="43"/>
      <c r="BP3056" s="43"/>
      <c r="BQ3056" s="43"/>
      <c r="BR3056" s="43"/>
      <c r="BS3056" s="43"/>
      <c r="BT3056" s="43"/>
      <c r="BU3056" s="43"/>
      <c r="BV3056" s="43"/>
      <c r="BW3056" s="43"/>
      <c r="BX3056" s="43"/>
      <c r="BY3056" s="43"/>
      <c r="BZ3056" s="43"/>
      <c r="CA3056" s="43"/>
      <c r="CB3056" s="43"/>
      <c r="CC3056" s="43"/>
      <c r="CD3056" s="43"/>
      <c r="CE3056" s="43"/>
      <c r="CF3056" s="43"/>
      <c r="CG3056" s="43"/>
    </row>
    <row r="3057" spans="10:85" x14ac:dyDescent="0.2"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  <c r="AK3057" s="43"/>
      <c r="AL3057" s="43"/>
      <c r="AM3057" s="43"/>
      <c r="AN3057" s="43"/>
      <c r="AO3057" s="43"/>
      <c r="AP3057" s="43"/>
      <c r="AQ3057" s="43"/>
      <c r="AR3057" s="43"/>
      <c r="AS3057" s="43"/>
      <c r="AT3057" s="43"/>
      <c r="AU3057" s="43"/>
      <c r="AV3057" s="43"/>
      <c r="AW3057" s="43"/>
      <c r="AX3057" s="43"/>
      <c r="AY3057" s="43"/>
      <c r="AZ3057" s="43"/>
      <c r="BA3057" s="43"/>
      <c r="BB3057" s="43"/>
      <c r="BC3057" s="43"/>
      <c r="BD3057" s="43"/>
      <c r="BE3057" s="43"/>
      <c r="BF3057" s="43"/>
      <c r="BG3057" s="43"/>
      <c r="BH3057" s="43"/>
      <c r="BI3057" s="43"/>
      <c r="BJ3057" s="43"/>
      <c r="BK3057" s="43"/>
      <c r="BL3057" s="43"/>
      <c r="BM3057" s="43"/>
      <c r="BN3057" s="43"/>
      <c r="BO3057" s="43"/>
      <c r="BP3057" s="43"/>
      <c r="BQ3057" s="43"/>
      <c r="BR3057" s="43"/>
      <c r="BS3057" s="43"/>
      <c r="BT3057" s="43"/>
      <c r="BU3057" s="43"/>
      <c r="BV3057" s="43"/>
      <c r="BW3057" s="43"/>
      <c r="BX3057" s="43"/>
      <c r="BY3057" s="43"/>
      <c r="BZ3057" s="43"/>
      <c r="CA3057" s="43"/>
      <c r="CB3057" s="43"/>
      <c r="CC3057" s="43"/>
      <c r="CD3057" s="43"/>
      <c r="CE3057" s="43"/>
      <c r="CF3057" s="43"/>
      <c r="CG3057" s="43"/>
    </row>
    <row r="3058" spans="10:85" x14ac:dyDescent="0.2"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  <c r="AK3058" s="43"/>
      <c r="AL3058" s="43"/>
      <c r="AM3058" s="43"/>
      <c r="AN3058" s="43"/>
      <c r="AO3058" s="43"/>
      <c r="AP3058" s="43"/>
      <c r="AQ3058" s="43"/>
      <c r="AR3058" s="43"/>
      <c r="AS3058" s="43"/>
      <c r="AT3058" s="43"/>
      <c r="AU3058" s="43"/>
      <c r="AV3058" s="43"/>
      <c r="AW3058" s="43"/>
      <c r="AX3058" s="43"/>
      <c r="AY3058" s="43"/>
      <c r="AZ3058" s="43"/>
      <c r="BA3058" s="43"/>
      <c r="BB3058" s="43"/>
      <c r="BC3058" s="43"/>
      <c r="BD3058" s="43"/>
      <c r="BE3058" s="43"/>
      <c r="BF3058" s="43"/>
      <c r="BG3058" s="43"/>
      <c r="BH3058" s="43"/>
      <c r="BI3058" s="43"/>
      <c r="BJ3058" s="43"/>
      <c r="BK3058" s="43"/>
      <c r="BL3058" s="43"/>
      <c r="BM3058" s="43"/>
      <c r="BN3058" s="43"/>
      <c r="BO3058" s="43"/>
      <c r="BP3058" s="43"/>
      <c r="BQ3058" s="43"/>
      <c r="BR3058" s="43"/>
      <c r="BS3058" s="43"/>
      <c r="BT3058" s="43"/>
      <c r="BU3058" s="43"/>
      <c r="BV3058" s="43"/>
      <c r="BW3058" s="43"/>
      <c r="BX3058" s="43"/>
      <c r="BY3058" s="43"/>
      <c r="BZ3058" s="43"/>
      <c r="CA3058" s="43"/>
      <c r="CB3058" s="43"/>
      <c r="CC3058" s="43"/>
      <c r="CD3058" s="43"/>
      <c r="CE3058" s="43"/>
      <c r="CF3058" s="43"/>
      <c r="CG3058" s="43"/>
    </row>
    <row r="3059" spans="10:85" x14ac:dyDescent="0.2"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  <c r="AK3059" s="43"/>
      <c r="AL3059" s="43"/>
      <c r="AM3059" s="43"/>
      <c r="AN3059" s="43"/>
      <c r="AO3059" s="43"/>
      <c r="AP3059" s="43"/>
      <c r="AQ3059" s="43"/>
      <c r="AR3059" s="43"/>
      <c r="AS3059" s="43"/>
      <c r="AT3059" s="43"/>
      <c r="AU3059" s="43"/>
      <c r="AV3059" s="43"/>
      <c r="AW3059" s="43"/>
      <c r="AX3059" s="43"/>
      <c r="AY3059" s="43"/>
      <c r="AZ3059" s="43"/>
      <c r="BA3059" s="43"/>
      <c r="BB3059" s="43"/>
      <c r="BC3059" s="43"/>
      <c r="BD3059" s="43"/>
      <c r="BE3059" s="43"/>
      <c r="BF3059" s="43"/>
      <c r="BG3059" s="43"/>
      <c r="BH3059" s="43"/>
      <c r="BI3059" s="43"/>
      <c r="BJ3059" s="43"/>
      <c r="BK3059" s="43"/>
      <c r="BL3059" s="43"/>
      <c r="BM3059" s="43"/>
      <c r="BN3059" s="43"/>
      <c r="BO3059" s="43"/>
      <c r="BP3059" s="43"/>
      <c r="BQ3059" s="43"/>
      <c r="BR3059" s="43"/>
      <c r="BS3059" s="43"/>
      <c r="BT3059" s="43"/>
      <c r="BU3059" s="43"/>
      <c r="BV3059" s="43"/>
      <c r="BW3059" s="43"/>
      <c r="BX3059" s="43"/>
      <c r="BY3059" s="43"/>
      <c r="BZ3059" s="43"/>
      <c r="CA3059" s="43"/>
      <c r="CB3059" s="43"/>
      <c r="CC3059" s="43"/>
      <c r="CD3059" s="43"/>
      <c r="CE3059" s="43"/>
      <c r="CF3059" s="43"/>
      <c r="CG3059" s="43"/>
    </row>
    <row r="3060" spans="10:85" x14ac:dyDescent="0.2"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  <c r="AK3060" s="43"/>
      <c r="AL3060" s="43"/>
      <c r="AM3060" s="43"/>
      <c r="AN3060" s="43"/>
      <c r="AO3060" s="43"/>
      <c r="AP3060" s="43"/>
      <c r="AQ3060" s="43"/>
      <c r="AR3060" s="43"/>
      <c r="AS3060" s="43"/>
      <c r="AT3060" s="43"/>
      <c r="AU3060" s="43"/>
      <c r="AV3060" s="43"/>
      <c r="AW3060" s="43"/>
      <c r="AX3060" s="43"/>
      <c r="AY3060" s="43"/>
      <c r="AZ3060" s="43"/>
      <c r="BA3060" s="43"/>
      <c r="BB3060" s="43"/>
      <c r="BC3060" s="43"/>
      <c r="BD3060" s="43"/>
      <c r="BE3060" s="43"/>
      <c r="BF3060" s="43"/>
      <c r="BG3060" s="43"/>
      <c r="BH3060" s="43"/>
      <c r="BI3060" s="43"/>
      <c r="BJ3060" s="43"/>
      <c r="BK3060" s="43"/>
      <c r="BL3060" s="43"/>
      <c r="BM3060" s="43"/>
      <c r="BN3060" s="43"/>
      <c r="BO3060" s="43"/>
      <c r="BP3060" s="43"/>
      <c r="BQ3060" s="43"/>
      <c r="BR3060" s="43"/>
      <c r="BS3060" s="43"/>
      <c r="BT3060" s="43"/>
      <c r="BU3060" s="43"/>
      <c r="BV3060" s="43"/>
      <c r="BW3060" s="43"/>
      <c r="BX3060" s="43"/>
      <c r="BY3060" s="43"/>
      <c r="BZ3060" s="43"/>
      <c r="CA3060" s="43"/>
      <c r="CB3060" s="43"/>
      <c r="CC3060" s="43"/>
      <c r="CD3060" s="43"/>
      <c r="CE3060" s="43"/>
      <c r="CF3060" s="43"/>
      <c r="CG3060" s="43"/>
    </row>
    <row r="3061" spans="10:85" x14ac:dyDescent="0.2"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  <c r="AK3061" s="43"/>
      <c r="AL3061" s="43"/>
      <c r="AM3061" s="43"/>
      <c r="AN3061" s="43"/>
      <c r="AO3061" s="43"/>
      <c r="AP3061" s="43"/>
      <c r="AQ3061" s="43"/>
      <c r="AR3061" s="43"/>
      <c r="AS3061" s="43"/>
      <c r="AT3061" s="43"/>
      <c r="AU3061" s="43"/>
      <c r="AV3061" s="43"/>
      <c r="AW3061" s="43"/>
      <c r="AX3061" s="43"/>
      <c r="AY3061" s="43"/>
      <c r="AZ3061" s="43"/>
      <c r="BA3061" s="43"/>
      <c r="BB3061" s="43"/>
      <c r="BC3061" s="43"/>
      <c r="BD3061" s="43"/>
      <c r="BE3061" s="43"/>
      <c r="BF3061" s="43"/>
      <c r="BG3061" s="43"/>
      <c r="BH3061" s="43"/>
      <c r="BI3061" s="43"/>
      <c r="BJ3061" s="43"/>
      <c r="BK3061" s="43"/>
      <c r="BL3061" s="43"/>
      <c r="BM3061" s="43"/>
      <c r="BN3061" s="43"/>
      <c r="BO3061" s="43"/>
      <c r="BP3061" s="43"/>
      <c r="BQ3061" s="43"/>
      <c r="BR3061" s="43"/>
      <c r="BS3061" s="43"/>
      <c r="BT3061" s="43"/>
      <c r="BU3061" s="43"/>
      <c r="BV3061" s="43"/>
      <c r="BW3061" s="43"/>
      <c r="BX3061" s="43"/>
      <c r="BY3061" s="43"/>
      <c r="BZ3061" s="43"/>
      <c r="CA3061" s="43"/>
      <c r="CB3061" s="43"/>
      <c r="CC3061" s="43"/>
      <c r="CD3061" s="43"/>
      <c r="CE3061" s="43"/>
      <c r="CF3061" s="43"/>
      <c r="CG3061" s="43"/>
    </row>
    <row r="3062" spans="10:85" x14ac:dyDescent="0.2"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  <c r="AK3062" s="43"/>
      <c r="AL3062" s="43"/>
      <c r="AM3062" s="43"/>
      <c r="AN3062" s="43"/>
      <c r="AO3062" s="43"/>
      <c r="AP3062" s="43"/>
      <c r="AQ3062" s="43"/>
      <c r="AR3062" s="43"/>
      <c r="AS3062" s="43"/>
      <c r="AT3062" s="43"/>
      <c r="AU3062" s="43"/>
      <c r="AV3062" s="43"/>
      <c r="AW3062" s="43"/>
      <c r="AX3062" s="43"/>
      <c r="AY3062" s="43"/>
      <c r="AZ3062" s="43"/>
      <c r="BA3062" s="43"/>
      <c r="BB3062" s="43"/>
      <c r="BC3062" s="43"/>
      <c r="BD3062" s="43"/>
      <c r="BE3062" s="43"/>
      <c r="BF3062" s="43"/>
      <c r="BG3062" s="43"/>
      <c r="BH3062" s="43"/>
      <c r="BI3062" s="43"/>
      <c r="BJ3062" s="43"/>
      <c r="BK3062" s="43"/>
      <c r="BL3062" s="43"/>
      <c r="BM3062" s="43"/>
      <c r="BN3062" s="43"/>
      <c r="BO3062" s="43"/>
      <c r="BP3062" s="43"/>
      <c r="BQ3062" s="43"/>
      <c r="BR3062" s="43"/>
      <c r="BS3062" s="43"/>
      <c r="BT3062" s="43"/>
      <c r="BU3062" s="43"/>
      <c r="BV3062" s="43"/>
      <c r="BW3062" s="43"/>
      <c r="BX3062" s="43"/>
      <c r="BY3062" s="43"/>
      <c r="BZ3062" s="43"/>
      <c r="CA3062" s="43"/>
      <c r="CB3062" s="43"/>
      <c r="CC3062" s="43"/>
      <c r="CD3062" s="43"/>
      <c r="CE3062" s="43"/>
      <c r="CF3062" s="43"/>
      <c r="CG3062" s="43"/>
    </row>
    <row r="3063" spans="10:85" x14ac:dyDescent="0.2"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  <c r="AK3063" s="43"/>
      <c r="AL3063" s="43"/>
      <c r="AM3063" s="43"/>
      <c r="AN3063" s="43"/>
      <c r="AO3063" s="43"/>
      <c r="AP3063" s="43"/>
      <c r="AQ3063" s="43"/>
      <c r="AR3063" s="43"/>
      <c r="AS3063" s="43"/>
      <c r="AT3063" s="43"/>
      <c r="AU3063" s="43"/>
      <c r="AV3063" s="43"/>
      <c r="AW3063" s="43"/>
      <c r="AX3063" s="43"/>
      <c r="AY3063" s="43"/>
      <c r="AZ3063" s="43"/>
      <c r="BA3063" s="43"/>
      <c r="BB3063" s="43"/>
      <c r="BC3063" s="43"/>
      <c r="BD3063" s="43"/>
      <c r="BE3063" s="43"/>
      <c r="BF3063" s="43"/>
      <c r="BG3063" s="43"/>
      <c r="BH3063" s="43"/>
      <c r="BI3063" s="43"/>
      <c r="BJ3063" s="43"/>
      <c r="BK3063" s="43"/>
      <c r="BL3063" s="43"/>
      <c r="BM3063" s="43"/>
      <c r="BN3063" s="43"/>
      <c r="BO3063" s="43"/>
      <c r="BP3063" s="43"/>
      <c r="BQ3063" s="43"/>
      <c r="BR3063" s="43"/>
      <c r="BS3063" s="43"/>
      <c r="BT3063" s="43"/>
      <c r="BU3063" s="43"/>
      <c r="BV3063" s="43"/>
      <c r="BW3063" s="43"/>
      <c r="BX3063" s="43"/>
      <c r="BY3063" s="43"/>
      <c r="BZ3063" s="43"/>
      <c r="CA3063" s="43"/>
      <c r="CB3063" s="43"/>
      <c r="CC3063" s="43"/>
      <c r="CD3063" s="43"/>
      <c r="CE3063" s="43"/>
      <c r="CF3063" s="43"/>
      <c r="CG3063" s="43"/>
    </row>
    <row r="3064" spans="10:85" x14ac:dyDescent="0.2"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  <c r="AK3064" s="43"/>
      <c r="AL3064" s="43"/>
      <c r="AM3064" s="43"/>
      <c r="AN3064" s="43"/>
      <c r="AO3064" s="43"/>
      <c r="AP3064" s="43"/>
      <c r="AQ3064" s="43"/>
      <c r="AR3064" s="43"/>
      <c r="AS3064" s="43"/>
      <c r="AT3064" s="43"/>
      <c r="AU3064" s="43"/>
      <c r="AV3064" s="43"/>
      <c r="AW3064" s="43"/>
      <c r="AX3064" s="43"/>
      <c r="AY3064" s="43"/>
      <c r="AZ3064" s="43"/>
      <c r="BA3064" s="43"/>
      <c r="BB3064" s="43"/>
      <c r="BC3064" s="43"/>
      <c r="BD3064" s="43"/>
      <c r="BE3064" s="43"/>
      <c r="BF3064" s="43"/>
      <c r="BG3064" s="43"/>
      <c r="BH3064" s="43"/>
      <c r="BI3064" s="43"/>
      <c r="BJ3064" s="43"/>
      <c r="BK3064" s="43"/>
      <c r="BL3064" s="43"/>
      <c r="BM3064" s="43"/>
      <c r="BN3064" s="43"/>
      <c r="BO3064" s="43"/>
      <c r="BP3064" s="43"/>
      <c r="BQ3064" s="43"/>
      <c r="BR3064" s="43"/>
      <c r="BS3064" s="43"/>
      <c r="BT3064" s="43"/>
      <c r="BU3064" s="43"/>
      <c r="BV3064" s="43"/>
      <c r="BW3064" s="43"/>
      <c r="BX3064" s="43"/>
      <c r="BY3064" s="43"/>
      <c r="BZ3064" s="43"/>
      <c r="CA3064" s="43"/>
      <c r="CB3064" s="43"/>
      <c r="CC3064" s="43"/>
      <c r="CD3064" s="43"/>
      <c r="CE3064" s="43"/>
      <c r="CF3064" s="43"/>
      <c r="CG3064" s="43"/>
    </row>
    <row r="3065" spans="10:85" x14ac:dyDescent="0.2"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  <c r="AK3065" s="43"/>
      <c r="AL3065" s="43"/>
      <c r="AM3065" s="43"/>
      <c r="AN3065" s="43"/>
      <c r="AO3065" s="43"/>
      <c r="AP3065" s="43"/>
      <c r="AQ3065" s="43"/>
      <c r="AR3065" s="43"/>
      <c r="AS3065" s="43"/>
      <c r="AT3065" s="43"/>
      <c r="AU3065" s="43"/>
      <c r="AV3065" s="43"/>
      <c r="AW3065" s="43"/>
      <c r="AX3065" s="43"/>
      <c r="AY3065" s="43"/>
      <c r="AZ3065" s="43"/>
      <c r="BA3065" s="43"/>
      <c r="BB3065" s="43"/>
      <c r="BC3065" s="43"/>
      <c r="BD3065" s="43"/>
      <c r="BE3065" s="43"/>
      <c r="BF3065" s="43"/>
      <c r="BG3065" s="43"/>
      <c r="BH3065" s="43"/>
      <c r="BI3065" s="43"/>
      <c r="BJ3065" s="43"/>
      <c r="BK3065" s="43"/>
      <c r="BL3065" s="43"/>
      <c r="BM3065" s="43"/>
      <c r="BN3065" s="43"/>
      <c r="BO3065" s="43"/>
      <c r="BP3065" s="43"/>
      <c r="BQ3065" s="43"/>
      <c r="BR3065" s="43"/>
      <c r="BS3065" s="43"/>
      <c r="BT3065" s="43"/>
      <c r="BU3065" s="43"/>
      <c r="BV3065" s="43"/>
      <c r="BW3065" s="43"/>
      <c r="BX3065" s="43"/>
      <c r="BY3065" s="43"/>
      <c r="BZ3065" s="43"/>
      <c r="CA3065" s="43"/>
      <c r="CB3065" s="43"/>
      <c r="CC3065" s="43"/>
      <c r="CD3065" s="43"/>
      <c r="CE3065" s="43"/>
      <c r="CF3065" s="43"/>
      <c r="CG3065" s="43"/>
    </row>
    <row r="3066" spans="10:85" x14ac:dyDescent="0.2"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  <c r="AK3066" s="43"/>
      <c r="AL3066" s="43"/>
      <c r="AM3066" s="43"/>
      <c r="AN3066" s="43"/>
      <c r="AO3066" s="43"/>
      <c r="AP3066" s="43"/>
      <c r="AQ3066" s="43"/>
      <c r="AR3066" s="43"/>
      <c r="AS3066" s="43"/>
      <c r="AT3066" s="43"/>
      <c r="AU3066" s="43"/>
      <c r="AV3066" s="43"/>
      <c r="AW3066" s="43"/>
      <c r="AX3066" s="43"/>
      <c r="AY3066" s="43"/>
      <c r="AZ3066" s="43"/>
      <c r="BA3066" s="43"/>
      <c r="BB3066" s="43"/>
      <c r="BC3066" s="43"/>
      <c r="BD3066" s="43"/>
      <c r="BE3066" s="43"/>
      <c r="BF3066" s="43"/>
      <c r="BG3066" s="43"/>
      <c r="BH3066" s="43"/>
      <c r="BI3066" s="43"/>
      <c r="BJ3066" s="43"/>
      <c r="BK3066" s="43"/>
      <c r="BL3066" s="43"/>
      <c r="BM3066" s="43"/>
      <c r="BN3066" s="43"/>
      <c r="BO3066" s="43"/>
      <c r="BP3066" s="43"/>
      <c r="BQ3066" s="43"/>
      <c r="BR3066" s="43"/>
      <c r="BS3066" s="43"/>
      <c r="BT3066" s="43"/>
      <c r="BU3066" s="43"/>
      <c r="BV3066" s="43"/>
      <c r="BW3066" s="43"/>
      <c r="BX3066" s="43"/>
      <c r="BY3066" s="43"/>
      <c r="BZ3066" s="43"/>
      <c r="CA3066" s="43"/>
      <c r="CB3066" s="43"/>
      <c r="CC3066" s="43"/>
      <c r="CD3066" s="43"/>
      <c r="CE3066" s="43"/>
      <c r="CF3066" s="43"/>
      <c r="CG3066" s="43"/>
    </row>
    <row r="3067" spans="10:85" x14ac:dyDescent="0.2"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  <c r="AK3067" s="43"/>
      <c r="AL3067" s="43"/>
      <c r="AM3067" s="43"/>
      <c r="AN3067" s="43"/>
      <c r="AO3067" s="43"/>
      <c r="AP3067" s="43"/>
      <c r="AQ3067" s="43"/>
      <c r="AR3067" s="43"/>
      <c r="AS3067" s="43"/>
      <c r="AT3067" s="43"/>
      <c r="AU3067" s="43"/>
      <c r="AV3067" s="43"/>
      <c r="AW3067" s="43"/>
      <c r="AX3067" s="43"/>
      <c r="AY3067" s="43"/>
      <c r="AZ3067" s="43"/>
      <c r="BA3067" s="43"/>
      <c r="BB3067" s="43"/>
      <c r="BC3067" s="43"/>
      <c r="BD3067" s="43"/>
      <c r="BE3067" s="43"/>
      <c r="BF3067" s="43"/>
      <c r="BG3067" s="43"/>
      <c r="BH3067" s="43"/>
      <c r="BI3067" s="43"/>
      <c r="BJ3067" s="43"/>
      <c r="BK3067" s="43"/>
      <c r="BL3067" s="43"/>
      <c r="BM3067" s="43"/>
      <c r="BN3067" s="43"/>
      <c r="BO3067" s="43"/>
      <c r="BP3067" s="43"/>
      <c r="BQ3067" s="43"/>
      <c r="BR3067" s="43"/>
      <c r="BS3067" s="43"/>
      <c r="BT3067" s="43"/>
      <c r="BU3067" s="43"/>
      <c r="BV3067" s="43"/>
      <c r="BW3067" s="43"/>
      <c r="BX3067" s="43"/>
      <c r="BY3067" s="43"/>
      <c r="BZ3067" s="43"/>
      <c r="CA3067" s="43"/>
      <c r="CB3067" s="43"/>
      <c r="CC3067" s="43"/>
      <c r="CD3067" s="43"/>
      <c r="CE3067" s="43"/>
      <c r="CF3067" s="43"/>
      <c r="CG3067" s="43"/>
    </row>
    <row r="3068" spans="10:85" x14ac:dyDescent="0.2"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  <c r="AK3068" s="43"/>
      <c r="AL3068" s="43"/>
      <c r="AM3068" s="43"/>
      <c r="AN3068" s="43"/>
      <c r="AO3068" s="43"/>
      <c r="AP3068" s="43"/>
      <c r="AQ3068" s="43"/>
      <c r="AR3068" s="43"/>
      <c r="AS3068" s="43"/>
      <c r="AT3068" s="43"/>
      <c r="AU3068" s="43"/>
      <c r="AV3068" s="43"/>
      <c r="AW3068" s="43"/>
      <c r="AX3068" s="43"/>
      <c r="AY3068" s="43"/>
      <c r="AZ3068" s="43"/>
      <c r="BA3068" s="43"/>
      <c r="BB3068" s="43"/>
      <c r="BC3068" s="43"/>
      <c r="BD3068" s="43"/>
      <c r="BE3068" s="43"/>
      <c r="BF3068" s="43"/>
      <c r="BG3068" s="43"/>
      <c r="BH3068" s="43"/>
      <c r="BI3068" s="43"/>
      <c r="BJ3068" s="43"/>
      <c r="BK3068" s="43"/>
      <c r="BL3068" s="43"/>
      <c r="BM3068" s="43"/>
      <c r="BN3068" s="43"/>
      <c r="BO3068" s="43"/>
      <c r="BP3068" s="43"/>
      <c r="BQ3068" s="43"/>
      <c r="BR3068" s="43"/>
      <c r="BS3068" s="43"/>
      <c r="BT3068" s="43"/>
      <c r="BU3068" s="43"/>
      <c r="BV3068" s="43"/>
      <c r="BW3068" s="43"/>
      <c r="BX3068" s="43"/>
      <c r="BY3068" s="43"/>
      <c r="BZ3068" s="43"/>
      <c r="CA3068" s="43"/>
      <c r="CB3068" s="43"/>
      <c r="CC3068" s="43"/>
      <c r="CD3068" s="43"/>
      <c r="CE3068" s="43"/>
      <c r="CF3068" s="43"/>
      <c r="CG3068" s="43"/>
    </row>
    <row r="3069" spans="10:85" x14ac:dyDescent="0.2"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  <c r="AK3069" s="43"/>
      <c r="AL3069" s="43"/>
      <c r="AM3069" s="43"/>
      <c r="AN3069" s="43"/>
      <c r="AO3069" s="43"/>
      <c r="AP3069" s="43"/>
      <c r="AQ3069" s="43"/>
      <c r="AR3069" s="43"/>
      <c r="AS3069" s="43"/>
      <c r="AT3069" s="43"/>
      <c r="AU3069" s="43"/>
      <c r="AV3069" s="43"/>
      <c r="AW3069" s="43"/>
      <c r="AX3069" s="43"/>
      <c r="AY3069" s="43"/>
      <c r="AZ3069" s="43"/>
      <c r="BA3069" s="43"/>
      <c r="BB3069" s="43"/>
      <c r="BC3069" s="43"/>
      <c r="BD3069" s="43"/>
      <c r="BE3069" s="43"/>
      <c r="BF3069" s="43"/>
      <c r="BG3069" s="43"/>
      <c r="BH3069" s="43"/>
      <c r="BI3069" s="43"/>
      <c r="BJ3069" s="43"/>
      <c r="BK3069" s="43"/>
      <c r="BL3069" s="43"/>
      <c r="BM3069" s="43"/>
      <c r="BN3069" s="43"/>
      <c r="BO3069" s="43"/>
      <c r="BP3069" s="43"/>
      <c r="BQ3069" s="43"/>
      <c r="BR3069" s="43"/>
      <c r="BS3069" s="43"/>
      <c r="BT3069" s="43"/>
      <c r="BU3069" s="43"/>
      <c r="BV3069" s="43"/>
      <c r="BW3069" s="43"/>
      <c r="BX3069" s="43"/>
      <c r="BY3069" s="43"/>
      <c r="BZ3069" s="43"/>
      <c r="CA3069" s="43"/>
      <c r="CB3069" s="43"/>
      <c r="CC3069" s="43"/>
      <c r="CD3069" s="43"/>
      <c r="CE3069" s="43"/>
      <c r="CF3069" s="43"/>
      <c r="CG3069" s="43"/>
    </row>
    <row r="3070" spans="10:85" x14ac:dyDescent="0.2"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  <c r="AK3070" s="43"/>
      <c r="AL3070" s="43"/>
      <c r="AM3070" s="43"/>
      <c r="AN3070" s="43"/>
      <c r="AO3070" s="43"/>
      <c r="AP3070" s="43"/>
      <c r="AQ3070" s="43"/>
      <c r="AR3070" s="43"/>
      <c r="AS3070" s="43"/>
      <c r="AT3070" s="43"/>
      <c r="AU3070" s="43"/>
      <c r="AV3070" s="43"/>
      <c r="AW3070" s="43"/>
      <c r="AX3070" s="43"/>
      <c r="AY3070" s="43"/>
      <c r="AZ3070" s="43"/>
      <c r="BA3070" s="43"/>
      <c r="BB3070" s="43"/>
      <c r="BC3070" s="43"/>
      <c r="BD3070" s="43"/>
      <c r="BE3070" s="43"/>
      <c r="BF3070" s="43"/>
      <c r="BG3070" s="43"/>
      <c r="BH3070" s="43"/>
      <c r="BI3070" s="43"/>
      <c r="BJ3070" s="43"/>
      <c r="BK3070" s="43"/>
      <c r="BL3070" s="43"/>
      <c r="BM3070" s="43"/>
      <c r="BN3070" s="43"/>
      <c r="BO3070" s="43"/>
      <c r="BP3070" s="43"/>
      <c r="BQ3070" s="43"/>
      <c r="BR3070" s="43"/>
      <c r="BS3070" s="43"/>
      <c r="BT3070" s="43"/>
      <c r="BU3070" s="43"/>
      <c r="BV3070" s="43"/>
      <c r="BW3070" s="43"/>
      <c r="BX3070" s="43"/>
      <c r="BY3070" s="43"/>
      <c r="BZ3070" s="43"/>
      <c r="CA3070" s="43"/>
      <c r="CB3070" s="43"/>
      <c r="CC3070" s="43"/>
      <c r="CD3070" s="43"/>
      <c r="CE3070" s="43"/>
      <c r="CF3070" s="43"/>
      <c r="CG3070" s="43"/>
    </row>
    <row r="3071" spans="10:85" x14ac:dyDescent="0.2"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  <c r="AK3071" s="43"/>
      <c r="AL3071" s="43"/>
      <c r="AM3071" s="43"/>
      <c r="AN3071" s="43"/>
      <c r="AO3071" s="43"/>
      <c r="AP3071" s="43"/>
      <c r="AQ3071" s="43"/>
      <c r="AR3071" s="43"/>
      <c r="AS3071" s="43"/>
      <c r="AT3071" s="43"/>
      <c r="AU3071" s="43"/>
      <c r="AV3071" s="43"/>
      <c r="AW3071" s="43"/>
      <c r="AX3071" s="43"/>
      <c r="AY3071" s="43"/>
      <c r="AZ3071" s="43"/>
      <c r="BA3071" s="43"/>
      <c r="BB3071" s="43"/>
      <c r="BC3071" s="43"/>
      <c r="BD3071" s="43"/>
      <c r="BE3071" s="43"/>
      <c r="BF3071" s="43"/>
      <c r="BG3071" s="43"/>
      <c r="BH3071" s="43"/>
      <c r="BI3071" s="43"/>
      <c r="BJ3071" s="43"/>
      <c r="BK3071" s="43"/>
      <c r="BL3071" s="43"/>
      <c r="BM3071" s="43"/>
      <c r="BN3071" s="43"/>
      <c r="BO3071" s="43"/>
      <c r="BP3071" s="43"/>
      <c r="BQ3071" s="43"/>
      <c r="BR3071" s="43"/>
      <c r="BS3071" s="43"/>
      <c r="BT3071" s="43"/>
      <c r="BU3071" s="43"/>
      <c r="BV3071" s="43"/>
      <c r="BW3071" s="43"/>
      <c r="BX3071" s="43"/>
      <c r="BY3071" s="43"/>
      <c r="BZ3071" s="43"/>
      <c r="CA3071" s="43"/>
      <c r="CB3071" s="43"/>
      <c r="CC3071" s="43"/>
      <c r="CD3071" s="43"/>
      <c r="CE3071" s="43"/>
      <c r="CF3071" s="43"/>
      <c r="CG3071" s="43"/>
    </row>
    <row r="3072" spans="10:85" x14ac:dyDescent="0.2"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  <c r="AK3072" s="43"/>
      <c r="AL3072" s="43"/>
      <c r="AM3072" s="43"/>
      <c r="AN3072" s="43"/>
      <c r="AO3072" s="43"/>
      <c r="AP3072" s="43"/>
      <c r="AQ3072" s="43"/>
      <c r="AR3072" s="43"/>
      <c r="AS3072" s="43"/>
      <c r="AT3072" s="43"/>
      <c r="AU3072" s="43"/>
      <c r="AV3072" s="43"/>
      <c r="AW3072" s="43"/>
      <c r="AX3072" s="43"/>
      <c r="AY3072" s="43"/>
      <c r="AZ3072" s="43"/>
      <c r="BA3072" s="43"/>
      <c r="BB3072" s="43"/>
      <c r="BC3072" s="43"/>
      <c r="BD3072" s="43"/>
      <c r="BE3072" s="43"/>
      <c r="BF3072" s="43"/>
      <c r="BG3072" s="43"/>
      <c r="BH3072" s="43"/>
      <c r="BI3072" s="43"/>
      <c r="BJ3072" s="43"/>
      <c r="BK3072" s="43"/>
      <c r="BL3072" s="43"/>
      <c r="BM3072" s="43"/>
      <c r="BN3072" s="43"/>
      <c r="BO3072" s="43"/>
      <c r="BP3072" s="43"/>
      <c r="BQ3072" s="43"/>
      <c r="BR3072" s="43"/>
      <c r="BS3072" s="43"/>
      <c r="BT3072" s="43"/>
      <c r="BU3072" s="43"/>
      <c r="BV3072" s="43"/>
      <c r="BW3072" s="43"/>
      <c r="BX3072" s="43"/>
      <c r="BY3072" s="43"/>
      <c r="BZ3072" s="43"/>
      <c r="CA3072" s="43"/>
      <c r="CB3072" s="43"/>
      <c r="CC3072" s="43"/>
      <c r="CD3072" s="43"/>
      <c r="CE3072" s="43"/>
      <c r="CF3072" s="43"/>
      <c r="CG3072" s="43"/>
    </row>
    <row r="3073" spans="10:85" x14ac:dyDescent="0.2"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  <c r="AK3073" s="43"/>
      <c r="AL3073" s="43"/>
      <c r="AM3073" s="43"/>
      <c r="AN3073" s="43"/>
      <c r="AO3073" s="43"/>
      <c r="AP3073" s="43"/>
      <c r="AQ3073" s="43"/>
      <c r="AR3073" s="43"/>
      <c r="AS3073" s="43"/>
      <c r="AT3073" s="43"/>
      <c r="AU3073" s="43"/>
      <c r="AV3073" s="43"/>
      <c r="AW3073" s="43"/>
      <c r="AX3073" s="43"/>
      <c r="AY3073" s="43"/>
      <c r="AZ3073" s="43"/>
      <c r="BA3073" s="43"/>
      <c r="BB3073" s="43"/>
      <c r="BC3073" s="43"/>
      <c r="BD3073" s="43"/>
      <c r="BE3073" s="43"/>
      <c r="BF3073" s="43"/>
      <c r="BG3073" s="43"/>
      <c r="BH3073" s="43"/>
      <c r="BI3073" s="43"/>
      <c r="BJ3073" s="43"/>
      <c r="BK3073" s="43"/>
      <c r="BL3073" s="43"/>
      <c r="BM3073" s="43"/>
      <c r="BN3073" s="43"/>
      <c r="BO3073" s="43"/>
      <c r="BP3073" s="43"/>
      <c r="BQ3073" s="43"/>
      <c r="BR3073" s="43"/>
      <c r="BS3073" s="43"/>
      <c r="BT3073" s="43"/>
      <c r="BU3073" s="43"/>
      <c r="BV3073" s="43"/>
      <c r="BW3073" s="43"/>
      <c r="BX3073" s="43"/>
      <c r="BY3073" s="43"/>
      <c r="BZ3073" s="43"/>
      <c r="CA3073" s="43"/>
      <c r="CB3073" s="43"/>
      <c r="CC3073" s="43"/>
      <c r="CD3073" s="43"/>
      <c r="CE3073" s="43"/>
      <c r="CF3073" s="43"/>
      <c r="CG3073" s="43"/>
    </row>
    <row r="3074" spans="10:85" x14ac:dyDescent="0.2"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  <c r="AK3074" s="43"/>
      <c r="AL3074" s="43"/>
      <c r="AM3074" s="43"/>
      <c r="AN3074" s="43"/>
      <c r="AO3074" s="43"/>
      <c r="AP3074" s="43"/>
      <c r="AQ3074" s="43"/>
      <c r="AR3074" s="43"/>
      <c r="AS3074" s="43"/>
      <c r="AT3074" s="43"/>
      <c r="AU3074" s="43"/>
      <c r="AV3074" s="43"/>
      <c r="AW3074" s="43"/>
      <c r="AX3074" s="43"/>
      <c r="AY3074" s="43"/>
      <c r="AZ3074" s="43"/>
      <c r="BA3074" s="43"/>
      <c r="BB3074" s="43"/>
      <c r="BC3074" s="43"/>
      <c r="BD3074" s="43"/>
      <c r="BE3074" s="43"/>
      <c r="BF3074" s="43"/>
      <c r="BG3074" s="43"/>
      <c r="BH3074" s="43"/>
      <c r="BI3074" s="43"/>
      <c r="BJ3074" s="43"/>
      <c r="BK3074" s="43"/>
      <c r="BL3074" s="43"/>
      <c r="BM3074" s="43"/>
      <c r="BN3074" s="43"/>
      <c r="BO3074" s="43"/>
      <c r="BP3074" s="43"/>
      <c r="BQ3074" s="43"/>
      <c r="BR3074" s="43"/>
      <c r="BS3074" s="43"/>
      <c r="BT3074" s="43"/>
      <c r="BU3074" s="43"/>
      <c r="BV3074" s="43"/>
      <c r="BW3074" s="43"/>
      <c r="BX3074" s="43"/>
      <c r="BY3074" s="43"/>
      <c r="BZ3074" s="43"/>
      <c r="CA3074" s="43"/>
      <c r="CB3074" s="43"/>
      <c r="CC3074" s="43"/>
      <c r="CD3074" s="43"/>
      <c r="CE3074" s="43"/>
      <c r="CF3074" s="43"/>
      <c r="CG3074" s="43"/>
    </row>
    <row r="3075" spans="10:85" x14ac:dyDescent="0.2"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  <c r="AK3075" s="43"/>
      <c r="AL3075" s="43"/>
      <c r="AM3075" s="43"/>
      <c r="AN3075" s="43"/>
      <c r="AO3075" s="43"/>
      <c r="AP3075" s="43"/>
      <c r="AQ3075" s="43"/>
      <c r="AR3075" s="43"/>
      <c r="AS3075" s="43"/>
      <c r="AT3075" s="43"/>
      <c r="AU3075" s="43"/>
      <c r="AV3075" s="43"/>
      <c r="AW3075" s="43"/>
      <c r="AX3075" s="43"/>
      <c r="AY3075" s="43"/>
      <c r="AZ3075" s="43"/>
      <c r="BA3075" s="43"/>
      <c r="BB3075" s="43"/>
      <c r="BC3075" s="43"/>
      <c r="BD3075" s="43"/>
      <c r="BE3075" s="43"/>
      <c r="BF3075" s="43"/>
      <c r="BG3075" s="43"/>
      <c r="BH3075" s="43"/>
      <c r="BI3075" s="43"/>
      <c r="BJ3075" s="43"/>
      <c r="BK3075" s="43"/>
      <c r="BL3075" s="43"/>
      <c r="BM3075" s="43"/>
      <c r="BN3075" s="43"/>
      <c r="BO3075" s="43"/>
      <c r="BP3075" s="43"/>
      <c r="BQ3075" s="43"/>
      <c r="BR3075" s="43"/>
      <c r="BS3075" s="43"/>
      <c r="BT3075" s="43"/>
      <c r="BU3075" s="43"/>
      <c r="BV3075" s="43"/>
      <c r="BW3075" s="43"/>
      <c r="BX3075" s="43"/>
      <c r="BY3075" s="43"/>
      <c r="BZ3075" s="43"/>
      <c r="CA3075" s="43"/>
      <c r="CB3075" s="43"/>
      <c r="CC3075" s="43"/>
      <c r="CD3075" s="43"/>
      <c r="CE3075" s="43"/>
      <c r="CF3075" s="43"/>
      <c r="CG3075" s="43"/>
    </row>
    <row r="3076" spans="10:85" x14ac:dyDescent="0.2"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  <c r="AK3076" s="43"/>
      <c r="AL3076" s="43"/>
      <c r="AM3076" s="43"/>
      <c r="AN3076" s="43"/>
      <c r="AO3076" s="43"/>
      <c r="AP3076" s="43"/>
      <c r="AQ3076" s="43"/>
      <c r="AR3076" s="43"/>
      <c r="AS3076" s="43"/>
      <c r="AT3076" s="43"/>
      <c r="AU3076" s="43"/>
      <c r="AV3076" s="43"/>
      <c r="AW3076" s="43"/>
      <c r="AX3076" s="43"/>
      <c r="AY3076" s="43"/>
      <c r="AZ3076" s="43"/>
      <c r="BA3076" s="43"/>
      <c r="BB3076" s="43"/>
      <c r="BC3076" s="43"/>
      <c r="BD3076" s="43"/>
      <c r="BE3076" s="43"/>
      <c r="BF3076" s="43"/>
      <c r="BG3076" s="43"/>
      <c r="BH3076" s="43"/>
      <c r="BI3076" s="43"/>
      <c r="BJ3076" s="43"/>
      <c r="BK3076" s="43"/>
      <c r="BL3076" s="43"/>
      <c r="BM3076" s="43"/>
      <c r="BN3076" s="43"/>
      <c r="BO3076" s="43"/>
      <c r="BP3076" s="43"/>
      <c r="BQ3076" s="43"/>
      <c r="BR3076" s="43"/>
      <c r="BS3076" s="43"/>
      <c r="BT3076" s="43"/>
      <c r="BU3076" s="43"/>
      <c r="BV3076" s="43"/>
      <c r="BW3076" s="43"/>
      <c r="BX3076" s="43"/>
      <c r="BY3076" s="43"/>
      <c r="BZ3076" s="43"/>
      <c r="CA3076" s="43"/>
      <c r="CB3076" s="43"/>
      <c r="CC3076" s="43"/>
      <c r="CD3076" s="43"/>
      <c r="CE3076" s="43"/>
      <c r="CF3076" s="43"/>
      <c r="CG3076" s="43"/>
    </row>
    <row r="3077" spans="10:85" x14ac:dyDescent="0.2"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  <c r="AK3077" s="43"/>
      <c r="AL3077" s="43"/>
      <c r="AM3077" s="43"/>
      <c r="AN3077" s="43"/>
      <c r="AO3077" s="43"/>
      <c r="AP3077" s="43"/>
      <c r="AQ3077" s="43"/>
      <c r="AR3077" s="43"/>
      <c r="AS3077" s="43"/>
      <c r="AT3077" s="43"/>
      <c r="AU3077" s="43"/>
      <c r="AV3077" s="43"/>
      <c r="AW3077" s="43"/>
      <c r="AX3077" s="43"/>
      <c r="AY3077" s="43"/>
      <c r="AZ3077" s="43"/>
      <c r="BA3077" s="43"/>
      <c r="BB3077" s="43"/>
      <c r="BC3077" s="43"/>
      <c r="BD3077" s="43"/>
      <c r="BE3077" s="43"/>
      <c r="BF3077" s="43"/>
      <c r="BG3077" s="43"/>
      <c r="BH3077" s="43"/>
      <c r="BI3077" s="43"/>
      <c r="BJ3077" s="43"/>
      <c r="BK3077" s="43"/>
      <c r="BL3077" s="43"/>
      <c r="BM3077" s="43"/>
      <c r="BN3077" s="43"/>
      <c r="BO3077" s="43"/>
      <c r="BP3077" s="43"/>
      <c r="BQ3077" s="43"/>
      <c r="BR3077" s="43"/>
      <c r="BS3077" s="43"/>
      <c r="BT3077" s="43"/>
      <c r="BU3077" s="43"/>
      <c r="BV3077" s="43"/>
      <c r="BW3077" s="43"/>
      <c r="BX3077" s="43"/>
      <c r="BY3077" s="43"/>
      <c r="BZ3077" s="43"/>
      <c r="CA3077" s="43"/>
      <c r="CB3077" s="43"/>
      <c r="CC3077" s="43"/>
      <c r="CD3077" s="43"/>
      <c r="CE3077" s="43"/>
      <c r="CF3077" s="43"/>
      <c r="CG3077" s="43"/>
    </row>
    <row r="3078" spans="10:85" x14ac:dyDescent="0.2"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  <c r="AK3078" s="43"/>
      <c r="AL3078" s="43"/>
      <c r="AM3078" s="43"/>
      <c r="AN3078" s="43"/>
      <c r="AO3078" s="43"/>
      <c r="AP3078" s="43"/>
      <c r="AQ3078" s="43"/>
      <c r="AR3078" s="43"/>
      <c r="AS3078" s="43"/>
      <c r="AT3078" s="43"/>
      <c r="AU3078" s="43"/>
      <c r="AV3078" s="43"/>
      <c r="AW3078" s="43"/>
      <c r="AX3078" s="43"/>
      <c r="AY3078" s="43"/>
      <c r="AZ3078" s="43"/>
      <c r="BA3078" s="43"/>
      <c r="BB3078" s="43"/>
      <c r="BC3078" s="43"/>
      <c r="BD3078" s="43"/>
      <c r="BE3078" s="43"/>
      <c r="BF3078" s="43"/>
      <c r="BG3078" s="43"/>
      <c r="BH3078" s="43"/>
      <c r="BI3078" s="43"/>
      <c r="BJ3078" s="43"/>
      <c r="BK3078" s="43"/>
      <c r="BL3078" s="43"/>
      <c r="BM3078" s="43"/>
      <c r="BN3078" s="43"/>
      <c r="BO3078" s="43"/>
      <c r="BP3078" s="43"/>
      <c r="BQ3078" s="43"/>
      <c r="BR3078" s="43"/>
      <c r="BS3078" s="43"/>
      <c r="BT3078" s="43"/>
      <c r="BU3078" s="43"/>
      <c r="BV3078" s="43"/>
      <c r="BW3078" s="43"/>
      <c r="BX3078" s="43"/>
      <c r="BY3078" s="43"/>
      <c r="BZ3078" s="43"/>
      <c r="CA3078" s="43"/>
      <c r="CB3078" s="43"/>
      <c r="CC3078" s="43"/>
      <c r="CD3078" s="43"/>
      <c r="CE3078" s="43"/>
      <c r="CF3078" s="43"/>
      <c r="CG3078" s="43"/>
    </row>
    <row r="3079" spans="10:85" x14ac:dyDescent="0.2"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  <c r="AK3079" s="43"/>
      <c r="AL3079" s="43"/>
      <c r="AM3079" s="43"/>
      <c r="AN3079" s="43"/>
      <c r="AO3079" s="43"/>
      <c r="AP3079" s="43"/>
      <c r="AQ3079" s="43"/>
      <c r="AR3079" s="43"/>
      <c r="AS3079" s="43"/>
      <c r="AT3079" s="43"/>
      <c r="AU3079" s="43"/>
      <c r="AV3079" s="43"/>
      <c r="AW3079" s="43"/>
      <c r="AX3079" s="43"/>
      <c r="AY3079" s="43"/>
      <c r="AZ3079" s="43"/>
      <c r="BA3079" s="43"/>
      <c r="BB3079" s="43"/>
      <c r="BC3079" s="43"/>
      <c r="BD3079" s="43"/>
      <c r="BE3079" s="43"/>
      <c r="BF3079" s="43"/>
      <c r="BG3079" s="43"/>
      <c r="BH3079" s="43"/>
      <c r="BI3079" s="43"/>
      <c r="BJ3079" s="43"/>
      <c r="BK3079" s="43"/>
      <c r="BL3079" s="43"/>
      <c r="BM3079" s="43"/>
      <c r="BN3079" s="43"/>
      <c r="BO3079" s="43"/>
      <c r="BP3079" s="43"/>
      <c r="BQ3079" s="43"/>
      <c r="BR3079" s="43"/>
      <c r="BS3079" s="43"/>
      <c r="BT3079" s="43"/>
      <c r="BU3079" s="43"/>
      <c r="BV3079" s="43"/>
      <c r="BW3079" s="43"/>
      <c r="BX3079" s="43"/>
      <c r="BY3079" s="43"/>
      <c r="BZ3079" s="43"/>
      <c r="CA3079" s="43"/>
      <c r="CB3079" s="43"/>
      <c r="CC3079" s="43"/>
      <c r="CD3079" s="43"/>
      <c r="CE3079" s="43"/>
      <c r="CF3079" s="43"/>
      <c r="CG3079" s="43"/>
    </row>
    <row r="3080" spans="10:85" x14ac:dyDescent="0.2"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  <c r="AK3080" s="43"/>
      <c r="AL3080" s="43"/>
      <c r="AM3080" s="43"/>
      <c r="AN3080" s="43"/>
      <c r="AO3080" s="43"/>
      <c r="AP3080" s="43"/>
      <c r="AQ3080" s="43"/>
      <c r="AR3080" s="43"/>
      <c r="AS3080" s="43"/>
      <c r="AT3080" s="43"/>
      <c r="AU3080" s="43"/>
      <c r="AV3080" s="43"/>
      <c r="AW3080" s="43"/>
      <c r="AX3080" s="43"/>
      <c r="AY3080" s="43"/>
      <c r="AZ3080" s="43"/>
      <c r="BA3080" s="43"/>
      <c r="BB3080" s="43"/>
      <c r="BC3080" s="43"/>
      <c r="BD3080" s="43"/>
      <c r="BE3080" s="43"/>
      <c r="BF3080" s="43"/>
      <c r="BG3080" s="43"/>
      <c r="BH3080" s="43"/>
      <c r="BI3080" s="43"/>
      <c r="BJ3080" s="43"/>
      <c r="BK3080" s="43"/>
      <c r="BL3080" s="43"/>
      <c r="BM3080" s="43"/>
      <c r="BN3080" s="43"/>
      <c r="BO3080" s="43"/>
      <c r="BP3080" s="43"/>
      <c r="BQ3080" s="43"/>
      <c r="BR3080" s="43"/>
      <c r="BS3080" s="43"/>
      <c r="BT3080" s="43"/>
      <c r="BU3080" s="43"/>
      <c r="BV3080" s="43"/>
      <c r="BW3080" s="43"/>
      <c r="BX3080" s="43"/>
      <c r="BY3080" s="43"/>
      <c r="BZ3080" s="43"/>
      <c r="CA3080" s="43"/>
      <c r="CB3080" s="43"/>
      <c r="CC3080" s="43"/>
      <c r="CD3080" s="43"/>
      <c r="CE3080" s="43"/>
      <c r="CF3080" s="43"/>
      <c r="CG3080" s="43"/>
    </row>
    <row r="3081" spans="10:85" x14ac:dyDescent="0.2"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  <c r="AK3081" s="43"/>
      <c r="AL3081" s="43"/>
      <c r="AM3081" s="43"/>
      <c r="AN3081" s="43"/>
      <c r="AO3081" s="43"/>
      <c r="AP3081" s="43"/>
      <c r="AQ3081" s="43"/>
      <c r="AR3081" s="43"/>
      <c r="AS3081" s="43"/>
      <c r="AT3081" s="43"/>
      <c r="AU3081" s="43"/>
      <c r="AV3081" s="43"/>
      <c r="AW3081" s="43"/>
      <c r="AX3081" s="43"/>
      <c r="AY3081" s="43"/>
      <c r="AZ3081" s="43"/>
      <c r="BA3081" s="43"/>
      <c r="BB3081" s="43"/>
      <c r="BC3081" s="43"/>
      <c r="BD3081" s="43"/>
      <c r="BE3081" s="43"/>
      <c r="BF3081" s="43"/>
      <c r="BG3081" s="43"/>
      <c r="BH3081" s="43"/>
      <c r="BI3081" s="43"/>
      <c r="BJ3081" s="43"/>
      <c r="BK3081" s="43"/>
      <c r="BL3081" s="43"/>
      <c r="BM3081" s="43"/>
      <c r="BN3081" s="43"/>
      <c r="BO3081" s="43"/>
      <c r="BP3081" s="43"/>
      <c r="BQ3081" s="43"/>
      <c r="BR3081" s="43"/>
      <c r="BS3081" s="43"/>
      <c r="BT3081" s="43"/>
      <c r="BU3081" s="43"/>
      <c r="BV3081" s="43"/>
      <c r="BW3081" s="43"/>
      <c r="BX3081" s="43"/>
      <c r="BY3081" s="43"/>
      <c r="BZ3081" s="43"/>
      <c r="CA3081" s="43"/>
      <c r="CB3081" s="43"/>
      <c r="CC3081" s="43"/>
      <c r="CD3081" s="43"/>
      <c r="CE3081" s="43"/>
      <c r="CF3081" s="43"/>
      <c r="CG3081" s="43"/>
    </row>
    <row r="3082" spans="10:85" x14ac:dyDescent="0.2"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  <c r="AK3082" s="43"/>
      <c r="AL3082" s="43"/>
      <c r="AM3082" s="43"/>
      <c r="AN3082" s="43"/>
      <c r="AO3082" s="43"/>
      <c r="AP3082" s="43"/>
      <c r="AQ3082" s="43"/>
      <c r="AR3082" s="43"/>
      <c r="AS3082" s="43"/>
      <c r="AT3082" s="43"/>
      <c r="AU3082" s="43"/>
      <c r="AV3082" s="43"/>
      <c r="AW3082" s="43"/>
      <c r="AX3082" s="43"/>
      <c r="AY3082" s="43"/>
      <c r="AZ3082" s="43"/>
      <c r="BA3082" s="43"/>
      <c r="BB3082" s="43"/>
      <c r="BC3082" s="43"/>
      <c r="BD3082" s="43"/>
      <c r="BE3082" s="43"/>
      <c r="BF3082" s="43"/>
      <c r="BG3082" s="43"/>
      <c r="BH3082" s="43"/>
      <c r="BI3082" s="43"/>
      <c r="BJ3082" s="43"/>
      <c r="BK3082" s="43"/>
      <c r="BL3082" s="43"/>
      <c r="BM3082" s="43"/>
      <c r="BN3082" s="43"/>
      <c r="BO3082" s="43"/>
      <c r="BP3082" s="43"/>
      <c r="BQ3082" s="43"/>
      <c r="BR3082" s="43"/>
      <c r="BS3082" s="43"/>
      <c r="BT3082" s="43"/>
      <c r="BU3082" s="43"/>
      <c r="BV3082" s="43"/>
      <c r="BW3082" s="43"/>
      <c r="BX3082" s="43"/>
      <c r="BY3082" s="43"/>
      <c r="BZ3082" s="43"/>
      <c r="CA3082" s="43"/>
      <c r="CB3082" s="43"/>
      <c r="CC3082" s="43"/>
      <c r="CD3082" s="43"/>
      <c r="CE3082" s="43"/>
      <c r="CF3082" s="43"/>
      <c r="CG3082" s="43"/>
    </row>
    <row r="3083" spans="10:85" x14ac:dyDescent="0.2"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  <c r="AK3083" s="43"/>
      <c r="AL3083" s="43"/>
      <c r="AM3083" s="43"/>
      <c r="AN3083" s="43"/>
      <c r="AO3083" s="43"/>
      <c r="AP3083" s="43"/>
      <c r="AQ3083" s="43"/>
      <c r="AR3083" s="43"/>
      <c r="AS3083" s="43"/>
      <c r="AT3083" s="43"/>
      <c r="AU3083" s="43"/>
      <c r="AV3083" s="43"/>
      <c r="AW3083" s="43"/>
      <c r="AX3083" s="43"/>
      <c r="AY3083" s="43"/>
      <c r="AZ3083" s="43"/>
      <c r="BA3083" s="43"/>
      <c r="BB3083" s="43"/>
      <c r="BC3083" s="43"/>
      <c r="BD3083" s="43"/>
      <c r="BE3083" s="43"/>
      <c r="BF3083" s="43"/>
      <c r="BG3083" s="43"/>
      <c r="BH3083" s="43"/>
      <c r="BI3083" s="43"/>
      <c r="BJ3083" s="43"/>
      <c r="BK3083" s="43"/>
      <c r="BL3083" s="43"/>
      <c r="BM3083" s="43"/>
      <c r="BN3083" s="43"/>
      <c r="BO3083" s="43"/>
      <c r="BP3083" s="43"/>
      <c r="BQ3083" s="43"/>
      <c r="BR3083" s="43"/>
      <c r="BS3083" s="43"/>
      <c r="BT3083" s="43"/>
      <c r="BU3083" s="43"/>
      <c r="BV3083" s="43"/>
      <c r="BW3083" s="43"/>
      <c r="BX3083" s="43"/>
      <c r="BY3083" s="43"/>
      <c r="BZ3083" s="43"/>
      <c r="CA3083" s="43"/>
      <c r="CB3083" s="43"/>
      <c r="CC3083" s="43"/>
      <c r="CD3083" s="43"/>
      <c r="CE3083" s="43"/>
      <c r="CF3083" s="43"/>
      <c r="CG3083" s="43"/>
    </row>
    <row r="3084" spans="10:85" x14ac:dyDescent="0.2"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  <c r="AK3084" s="43"/>
      <c r="AL3084" s="43"/>
      <c r="AM3084" s="43"/>
      <c r="AN3084" s="43"/>
      <c r="AO3084" s="43"/>
      <c r="AP3084" s="43"/>
      <c r="AQ3084" s="43"/>
      <c r="AR3084" s="43"/>
      <c r="AS3084" s="43"/>
      <c r="AT3084" s="43"/>
      <c r="AU3084" s="43"/>
      <c r="AV3084" s="43"/>
      <c r="AW3084" s="43"/>
      <c r="AX3084" s="43"/>
      <c r="AY3084" s="43"/>
      <c r="AZ3084" s="43"/>
      <c r="BA3084" s="43"/>
      <c r="BB3084" s="43"/>
      <c r="BC3084" s="43"/>
      <c r="BD3084" s="43"/>
      <c r="BE3084" s="43"/>
      <c r="BF3084" s="43"/>
      <c r="BG3084" s="43"/>
      <c r="BH3084" s="43"/>
      <c r="BI3084" s="43"/>
      <c r="BJ3084" s="43"/>
      <c r="BK3084" s="43"/>
      <c r="BL3084" s="43"/>
      <c r="BM3084" s="43"/>
      <c r="BN3084" s="43"/>
      <c r="BO3084" s="43"/>
      <c r="BP3084" s="43"/>
      <c r="BQ3084" s="43"/>
      <c r="BR3084" s="43"/>
      <c r="BS3084" s="43"/>
      <c r="BT3084" s="43"/>
      <c r="BU3084" s="43"/>
      <c r="BV3084" s="43"/>
      <c r="BW3084" s="43"/>
      <c r="BX3084" s="43"/>
      <c r="BY3084" s="43"/>
      <c r="BZ3084" s="43"/>
      <c r="CA3084" s="43"/>
      <c r="CB3084" s="43"/>
      <c r="CC3084" s="43"/>
      <c r="CD3084" s="43"/>
      <c r="CE3084" s="43"/>
      <c r="CF3084" s="43"/>
      <c r="CG3084" s="43"/>
    </row>
    <row r="3085" spans="10:85" x14ac:dyDescent="0.2"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  <c r="AK3085" s="43"/>
      <c r="AL3085" s="43"/>
      <c r="AM3085" s="43"/>
      <c r="AN3085" s="43"/>
      <c r="AO3085" s="43"/>
      <c r="AP3085" s="43"/>
      <c r="AQ3085" s="43"/>
      <c r="AR3085" s="43"/>
      <c r="AS3085" s="43"/>
      <c r="AT3085" s="43"/>
      <c r="AU3085" s="43"/>
      <c r="AV3085" s="43"/>
      <c r="AW3085" s="43"/>
      <c r="AX3085" s="43"/>
      <c r="AY3085" s="43"/>
      <c r="AZ3085" s="43"/>
      <c r="BA3085" s="43"/>
      <c r="BB3085" s="43"/>
      <c r="BC3085" s="43"/>
      <c r="BD3085" s="43"/>
      <c r="BE3085" s="43"/>
      <c r="BF3085" s="43"/>
      <c r="BG3085" s="43"/>
      <c r="BH3085" s="43"/>
      <c r="BI3085" s="43"/>
      <c r="BJ3085" s="43"/>
      <c r="BK3085" s="43"/>
      <c r="BL3085" s="43"/>
      <c r="BM3085" s="43"/>
      <c r="BN3085" s="43"/>
      <c r="BO3085" s="43"/>
      <c r="BP3085" s="43"/>
      <c r="BQ3085" s="43"/>
      <c r="BR3085" s="43"/>
      <c r="BS3085" s="43"/>
      <c r="BT3085" s="43"/>
      <c r="BU3085" s="43"/>
      <c r="BV3085" s="43"/>
      <c r="BW3085" s="43"/>
      <c r="BX3085" s="43"/>
      <c r="BY3085" s="43"/>
      <c r="BZ3085" s="43"/>
      <c r="CA3085" s="43"/>
      <c r="CB3085" s="43"/>
      <c r="CC3085" s="43"/>
      <c r="CD3085" s="43"/>
      <c r="CE3085" s="43"/>
      <c r="CF3085" s="43"/>
      <c r="CG3085" s="43"/>
    </row>
    <row r="3086" spans="10:85" x14ac:dyDescent="0.2"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  <c r="AK3086" s="43"/>
      <c r="AL3086" s="43"/>
      <c r="AM3086" s="43"/>
      <c r="AN3086" s="43"/>
      <c r="AO3086" s="43"/>
      <c r="AP3086" s="43"/>
      <c r="AQ3086" s="43"/>
      <c r="AR3086" s="43"/>
      <c r="AS3086" s="43"/>
      <c r="AT3086" s="43"/>
      <c r="AU3086" s="43"/>
      <c r="AV3086" s="43"/>
      <c r="AW3086" s="43"/>
      <c r="AX3086" s="43"/>
      <c r="AY3086" s="43"/>
      <c r="AZ3086" s="43"/>
      <c r="BA3086" s="43"/>
      <c r="BB3086" s="43"/>
      <c r="BC3086" s="43"/>
      <c r="BD3086" s="43"/>
      <c r="BE3086" s="43"/>
      <c r="BF3086" s="43"/>
      <c r="BG3086" s="43"/>
      <c r="BH3086" s="43"/>
      <c r="BI3086" s="43"/>
      <c r="BJ3086" s="43"/>
      <c r="BK3086" s="43"/>
      <c r="BL3086" s="43"/>
      <c r="BM3086" s="43"/>
      <c r="BN3086" s="43"/>
      <c r="BO3086" s="43"/>
      <c r="BP3086" s="43"/>
      <c r="BQ3086" s="43"/>
      <c r="BR3086" s="43"/>
      <c r="BS3086" s="43"/>
      <c r="BT3086" s="43"/>
      <c r="BU3086" s="43"/>
      <c r="BV3086" s="43"/>
      <c r="BW3086" s="43"/>
      <c r="BX3086" s="43"/>
      <c r="BY3086" s="43"/>
      <c r="BZ3086" s="43"/>
      <c r="CA3086" s="43"/>
      <c r="CB3086" s="43"/>
      <c r="CC3086" s="43"/>
      <c r="CD3086" s="43"/>
      <c r="CE3086" s="43"/>
      <c r="CF3086" s="43"/>
      <c r="CG3086" s="43"/>
    </row>
    <row r="3087" spans="10:85" x14ac:dyDescent="0.2"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  <c r="AK3087" s="43"/>
      <c r="AL3087" s="43"/>
      <c r="AM3087" s="43"/>
      <c r="AN3087" s="43"/>
      <c r="AO3087" s="43"/>
      <c r="AP3087" s="43"/>
      <c r="AQ3087" s="43"/>
      <c r="AR3087" s="43"/>
      <c r="AS3087" s="43"/>
      <c r="AT3087" s="43"/>
      <c r="AU3087" s="43"/>
      <c r="AV3087" s="43"/>
      <c r="AW3087" s="43"/>
      <c r="AX3087" s="43"/>
      <c r="AY3087" s="43"/>
      <c r="AZ3087" s="43"/>
      <c r="BA3087" s="43"/>
      <c r="BB3087" s="43"/>
      <c r="BC3087" s="43"/>
      <c r="BD3087" s="43"/>
      <c r="BE3087" s="43"/>
      <c r="BF3087" s="43"/>
      <c r="BG3087" s="43"/>
      <c r="BH3087" s="43"/>
      <c r="BI3087" s="43"/>
      <c r="BJ3087" s="43"/>
      <c r="BK3087" s="43"/>
      <c r="BL3087" s="43"/>
      <c r="BM3087" s="43"/>
      <c r="BN3087" s="43"/>
      <c r="BO3087" s="43"/>
      <c r="BP3087" s="43"/>
      <c r="BQ3087" s="43"/>
      <c r="BR3087" s="43"/>
      <c r="BS3087" s="43"/>
      <c r="BT3087" s="43"/>
      <c r="BU3087" s="43"/>
      <c r="BV3087" s="43"/>
      <c r="BW3087" s="43"/>
      <c r="BX3087" s="43"/>
      <c r="BY3087" s="43"/>
      <c r="BZ3087" s="43"/>
      <c r="CA3087" s="43"/>
      <c r="CB3087" s="43"/>
      <c r="CC3087" s="43"/>
      <c r="CD3087" s="43"/>
      <c r="CE3087" s="43"/>
      <c r="CF3087" s="43"/>
      <c r="CG3087" s="43"/>
    </row>
    <row r="3088" spans="10:85" x14ac:dyDescent="0.2"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  <c r="AK3088" s="43"/>
      <c r="AL3088" s="43"/>
      <c r="AM3088" s="43"/>
      <c r="AN3088" s="43"/>
      <c r="AO3088" s="43"/>
      <c r="AP3088" s="43"/>
      <c r="AQ3088" s="43"/>
      <c r="AR3088" s="43"/>
      <c r="AS3088" s="43"/>
      <c r="AT3088" s="43"/>
      <c r="AU3088" s="43"/>
      <c r="AV3088" s="43"/>
      <c r="AW3088" s="43"/>
      <c r="AX3088" s="43"/>
      <c r="AY3088" s="43"/>
      <c r="AZ3088" s="43"/>
      <c r="BA3088" s="43"/>
      <c r="BB3088" s="43"/>
      <c r="BC3088" s="43"/>
      <c r="BD3088" s="43"/>
      <c r="BE3088" s="43"/>
      <c r="BF3088" s="43"/>
      <c r="BG3088" s="43"/>
      <c r="BH3088" s="43"/>
      <c r="BI3088" s="43"/>
      <c r="BJ3088" s="43"/>
      <c r="BK3088" s="43"/>
      <c r="BL3088" s="43"/>
      <c r="BM3088" s="43"/>
      <c r="BN3088" s="43"/>
      <c r="BO3088" s="43"/>
      <c r="BP3088" s="43"/>
      <c r="BQ3088" s="43"/>
      <c r="BR3088" s="43"/>
      <c r="BS3088" s="43"/>
      <c r="BT3088" s="43"/>
      <c r="BU3088" s="43"/>
      <c r="BV3088" s="43"/>
      <c r="BW3088" s="43"/>
      <c r="BX3088" s="43"/>
      <c r="BY3088" s="43"/>
      <c r="BZ3088" s="43"/>
      <c r="CA3088" s="43"/>
      <c r="CB3088" s="43"/>
      <c r="CC3088" s="43"/>
      <c r="CD3088" s="43"/>
      <c r="CE3088" s="43"/>
      <c r="CF3088" s="43"/>
      <c r="CG3088" s="43"/>
    </row>
    <row r="3089" spans="10:85" x14ac:dyDescent="0.2"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  <c r="AK3089" s="43"/>
      <c r="AL3089" s="43"/>
      <c r="AM3089" s="43"/>
      <c r="AN3089" s="43"/>
      <c r="AO3089" s="43"/>
      <c r="AP3089" s="43"/>
      <c r="AQ3089" s="43"/>
      <c r="AR3089" s="43"/>
      <c r="AS3089" s="43"/>
      <c r="AT3089" s="43"/>
      <c r="AU3089" s="43"/>
      <c r="AV3089" s="43"/>
      <c r="AW3089" s="43"/>
      <c r="AX3089" s="43"/>
      <c r="AY3089" s="43"/>
      <c r="AZ3089" s="43"/>
      <c r="BA3089" s="43"/>
      <c r="BB3089" s="43"/>
      <c r="BC3089" s="43"/>
      <c r="BD3089" s="43"/>
      <c r="BE3089" s="43"/>
      <c r="BF3089" s="43"/>
      <c r="BG3089" s="43"/>
      <c r="BH3089" s="43"/>
      <c r="BI3089" s="43"/>
      <c r="BJ3089" s="43"/>
      <c r="BK3089" s="43"/>
      <c r="BL3089" s="43"/>
      <c r="BM3089" s="43"/>
      <c r="BN3089" s="43"/>
      <c r="BO3089" s="43"/>
      <c r="BP3089" s="43"/>
      <c r="BQ3089" s="43"/>
      <c r="BR3089" s="43"/>
      <c r="BS3089" s="43"/>
      <c r="BT3089" s="43"/>
      <c r="BU3089" s="43"/>
      <c r="BV3089" s="43"/>
      <c r="BW3089" s="43"/>
      <c r="BX3089" s="43"/>
      <c r="BY3089" s="43"/>
      <c r="BZ3089" s="43"/>
      <c r="CA3089" s="43"/>
      <c r="CB3089" s="43"/>
      <c r="CC3089" s="43"/>
      <c r="CD3089" s="43"/>
      <c r="CE3089" s="43"/>
      <c r="CF3089" s="43"/>
      <c r="CG3089" s="43"/>
    </row>
    <row r="3090" spans="10:85" x14ac:dyDescent="0.2"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  <c r="AK3090" s="43"/>
      <c r="AL3090" s="43"/>
      <c r="AM3090" s="43"/>
      <c r="AN3090" s="43"/>
      <c r="AO3090" s="43"/>
      <c r="AP3090" s="43"/>
      <c r="AQ3090" s="43"/>
      <c r="AR3090" s="43"/>
      <c r="AS3090" s="43"/>
      <c r="AT3090" s="43"/>
      <c r="AU3090" s="43"/>
      <c r="AV3090" s="43"/>
      <c r="AW3090" s="43"/>
      <c r="AX3090" s="43"/>
      <c r="AY3090" s="43"/>
      <c r="AZ3090" s="43"/>
      <c r="BA3090" s="43"/>
      <c r="BB3090" s="43"/>
      <c r="BC3090" s="43"/>
      <c r="BD3090" s="43"/>
      <c r="BE3090" s="43"/>
      <c r="BF3090" s="43"/>
      <c r="BG3090" s="43"/>
      <c r="BH3090" s="43"/>
      <c r="BI3090" s="43"/>
      <c r="BJ3090" s="43"/>
      <c r="BK3090" s="43"/>
      <c r="BL3090" s="43"/>
      <c r="BM3090" s="43"/>
      <c r="BN3090" s="43"/>
      <c r="BO3090" s="43"/>
      <c r="BP3090" s="43"/>
      <c r="BQ3090" s="43"/>
      <c r="BR3090" s="43"/>
      <c r="BS3090" s="43"/>
      <c r="BT3090" s="43"/>
      <c r="BU3090" s="43"/>
      <c r="BV3090" s="43"/>
      <c r="BW3090" s="43"/>
      <c r="BX3090" s="43"/>
      <c r="BY3090" s="43"/>
      <c r="BZ3090" s="43"/>
      <c r="CA3090" s="43"/>
      <c r="CB3090" s="43"/>
      <c r="CC3090" s="43"/>
      <c r="CD3090" s="43"/>
      <c r="CE3090" s="43"/>
      <c r="CF3090" s="43"/>
      <c r="CG3090" s="43"/>
    </row>
    <row r="3091" spans="10:85" x14ac:dyDescent="0.2"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  <c r="AK3091" s="43"/>
      <c r="AL3091" s="43"/>
      <c r="AM3091" s="43"/>
      <c r="AN3091" s="43"/>
      <c r="AO3091" s="43"/>
      <c r="AP3091" s="43"/>
      <c r="AQ3091" s="43"/>
      <c r="AR3091" s="43"/>
      <c r="AS3091" s="43"/>
      <c r="AT3091" s="43"/>
      <c r="AU3091" s="43"/>
      <c r="AV3091" s="43"/>
      <c r="AW3091" s="43"/>
      <c r="AX3091" s="43"/>
      <c r="AY3091" s="43"/>
      <c r="AZ3091" s="43"/>
      <c r="BA3091" s="43"/>
      <c r="BB3091" s="43"/>
      <c r="BC3091" s="43"/>
      <c r="BD3091" s="43"/>
      <c r="BE3091" s="43"/>
      <c r="BF3091" s="43"/>
      <c r="BG3091" s="43"/>
      <c r="BH3091" s="43"/>
      <c r="BI3091" s="43"/>
      <c r="BJ3091" s="43"/>
      <c r="BK3091" s="43"/>
      <c r="BL3091" s="43"/>
      <c r="BM3091" s="43"/>
      <c r="BN3091" s="43"/>
      <c r="BO3091" s="43"/>
      <c r="BP3091" s="43"/>
      <c r="BQ3091" s="43"/>
      <c r="BR3091" s="43"/>
      <c r="BS3091" s="43"/>
      <c r="BT3091" s="43"/>
      <c r="BU3091" s="43"/>
      <c r="BV3091" s="43"/>
      <c r="BW3091" s="43"/>
      <c r="BX3091" s="43"/>
      <c r="BY3091" s="43"/>
      <c r="BZ3091" s="43"/>
      <c r="CA3091" s="43"/>
      <c r="CB3091" s="43"/>
      <c r="CC3091" s="43"/>
      <c r="CD3091" s="43"/>
      <c r="CE3091" s="43"/>
      <c r="CF3091" s="43"/>
      <c r="CG3091" s="43"/>
    </row>
    <row r="3092" spans="10:85" x14ac:dyDescent="0.2"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  <c r="AK3092" s="43"/>
      <c r="AL3092" s="43"/>
      <c r="AM3092" s="43"/>
      <c r="AN3092" s="43"/>
      <c r="AO3092" s="43"/>
      <c r="AP3092" s="43"/>
      <c r="AQ3092" s="43"/>
      <c r="AR3092" s="43"/>
      <c r="AS3092" s="43"/>
      <c r="AT3092" s="43"/>
      <c r="AU3092" s="43"/>
      <c r="AV3092" s="43"/>
      <c r="AW3092" s="43"/>
      <c r="AX3092" s="43"/>
      <c r="AY3092" s="43"/>
      <c r="AZ3092" s="43"/>
      <c r="BA3092" s="43"/>
      <c r="BB3092" s="43"/>
      <c r="BC3092" s="43"/>
      <c r="BD3092" s="43"/>
      <c r="BE3092" s="43"/>
      <c r="BF3092" s="43"/>
      <c r="BG3092" s="43"/>
      <c r="BH3092" s="43"/>
      <c r="BI3092" s="43"/>
      <c r="BJ3092" s="43"/>
      <c r="BK3092" s="43"/>
      <c r="BL3092" s="43"/>
      <c r="BM3092" s="43"/>
      <c r="BN3092" s="43"/>
      <c r="BO3092" s="43"/>
      <c r="BP3092" s="43"/>
      <c r="BQ3092" s="43"/>
      <c r="BR3092" s="43"/>
      <c r="BS3092" s="43"/>
      <c r="BT3092" s="43"/>
      <c r="BU3092" s="43"/>
      <c r="BV3092" s="43"/>
      <c r="BW3092" s="43"/>
      <c r="BX3092" s="43"/>
      <c r="BY3092" s="43"/>
      <c r="BZ3092" s="43"/>
      <c r="CA3092" s="43"/>
      <c r="CB3092" s="43"/>
      <c r="CC3092" s="43"/>
      <c r="CD3092" s="43"/>
      <c r="CE3092" s="43"/>
      <c r="CF3092" s="43"/>
      <c r="CG3092" s="43"/>
    </row>
    <row r="3093" spans="10:85" x14ac:dyDescent="0.2"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  <c r="AK3093" s="43"/>
      <c r="AL3093" s="43"/>
      <c r="AM3093" s="43"/>
      <c r="AN3093" s="43"/>
      <c r="AO3093" s="43"/>
      <c r="AP3093" s="43"/>
      <c r="AQ3093" s="43"/>
      <c r="AR3093" s="43"/>
      <c r="AS3093" s="43"/>
      <c r="AT3093" s="43"/>
      <c r="AU3093" s="43"/>
      <c r="AV3093" s="43"/>
      <c r="AW3093" s="43"/>
      <c r="AX3093" s="43"/>
      <c r="AY3093" s="43"/>
      <c r="AZ3093" s="43"/>
      <c r="BA3093" s="43"/>
      <c r="BB3093" s="43"/>
      <c r="BC3093" s="43"/>
      <c r="BD3093" s="43"/>
      <c r="BE3093" s="43"/>
      <c r="BF3093" s="43"/>
      <c r="BG3093" s="43"/>
      <c r="BH3093" s="43"/>
      <c r="BI3093" s="43"/>
      <c r="BJ3093" s="43"/>
      <c r="BK3093" s="43"/>
      <c r="BL3093" s="43"/>
      <c r="BM3093" s="43"/>
      <c r="BN3093" s="43"/>
      <c r="BO3093" s="43"/>
      <c r="BP3093" s="43"/>
      <c r="BQ3093" s="43"/>
      <c r="BR3093" s="43"/>
      <c r="BS3093" s="43"/>
      <c r="BT3093" s="43"/>
      <c r="BU3093" s="43"/>
      <c r="BV3093" s="43"/>
      <c r="BW3093" s="43"/>
      <c r="BX3093" s="43"/>
      <c r="BY3093" s="43"/>
      <c r="BZ3093" s="43"/>
      <c r="CA3093" s="43"/>
      <c r="CB3093" s="43"/>
      <c r="CC3093" s="43"/>
      <c r="CD3093" s="43"/>
      <c r="CE3093" s="43"/>
      <c r="CF3093" s="43"/>
      <c r="CG3093" s="43"/>
    </row>
    <row r="3094" spans="10:85" x14ac:dyDescent="0.2"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  <c r="AK3094" s="43"/>
      <c r="AL3094" s="43"/>
      <c r="AM3094" s="43"/>
      <c r="AN3094" s="43"/>
      <c r="AO3094" s="43"/>
      <c r="AP3094" s="43"/>
      <c r="AQ3094" s="43"/>
      <c r="AR3094" s="43"/>
      <c r="AS3094" s="43"/>
      <c r="AT3094" s="43"/>
      <c r="AU3094" s="43"/>
      <c r="AV3094" s="43"/>
      <c r="AW3094" s="43"/>
      <c r="AX3094" s="43"/>
      <c r="AY3094" s="43"/>
      <c r="AZ3094" s="43"/>
      <c r="BA3094" s="43"/>
      <c r="BB3094" s="43"/>
      <c r="BC3094" s="43"/>
      <c r="BD3094" s="43"/>
      <c r="BE3094" s="43"/>
      <c r="BF3094" s="43"/>
      <c r="BG3094" s="43"/>
      <c r="BH3094" s="43"/>
      <c r="BI3094" s="43"/>
      <c r="BJ3094" s="43"/>
      <c r="BK3094" s="43"/>
      <c r="BL3094" s="43"/>
      <c r="BM3094" s="43"/>
      <c r="BN3094" s="43"/>
      <c r="BO3094" s="43"/>
      <c r="BP3094" s="43"/>
      <c r="BQ3094" s="43"/>
      <c r="BR3094" s="43"/>
      <c r="BS3094" s="43"/>
      <c r="BT3094" s="43"/>
      <c r="BU3094" s="43"/>
      <c r="BV3094" s="43"/>
      <c r="BW3094" s="43"/>
      <c r="BX3094" s="43"/>
      <c r="BY3094" s="43"/>
      <c r="BZ3094" s="43"/>
      <c r="CA3094" s="43"/>
      <c r="CB3094" s="43"/>
      <c r="CC3094" s="43"/>
      <c r="CD3094" s="43"/>
      <c r="CE3094" s="43"/>
      <c r="CF3094" s="43"/>
      <c r="CG3094" s="43"/>
    </row>
    <row r="3095" spans="10:85" x14ac:dyDescent="0.2"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  <c r="AK3095" s="43"/>
      <c r="AL3095" s="43"/>
      <c r="AM3095" s="43"/>
      <c r="AN3095" s="43"/>
      <c r="AO3095" s="43"/>
      <c r="AP3095" s="43"/>
      <c r="AQ3095" s="43"/>
      <c r="AR3095" s="43"/>
      <c r="AS3095" s="43"/>
      <c r="AT3095" s="43"/>
      <c r="AU3095" s="43"/>
      <c r="AV3095" s="43"/>
      <c r="AW3095" s="43"/>
      <c r="AX3095" s="43"/>
      <c r="AY3095" s="43"/>
      <c r="AZ3095" s="43"/>
      <c r="BA3095" s="43"/>
      <c r="BB3095" s="43"/>
      <c r="BC3095" s="43"/>
      <c r="BD3095" s="43"/>
      <c r="BE3095" s="43"/>
      <c r="BF3095" s="43"/>
      <c r="BG3095" s="43"/>
      <c r="BH3095" s="43"/>
      <c r="BI3095" s="43"/>
      <c r="BJ3095" s="43"/>
      <c r="BK3095" s="43"/>
      <c r="BL3095" s="43"/>
      <c r="BM3095" s="43"/>
      <c r="BN3095" s="43"/>
      <c r="BO3095" s="43"/>
      <c r="BP3095" s="43"/>
      <c r="BQ3095" s="43"/>
      <c r="BR3095" s="43"/>
      <c r="BS3095" s="43"/>
      <c r="BT3095" s="43"/>
      <c r="BU3095" s="43"/>
      <c r="BV3095" s="43"/>
      <c r="BW3095" s="43"/>
      <c r="BX3095" s="43"/>
      <c r="BY3095" s="43"/>
      <c r="BZ3095" s="43"/>
      <c r="CA3095" s="43"/>
      <c r="CB3095" s="43"/>
      <c r="CC3095" s="43"/>
      <c r="CD3095" s="43"/>
      <c r="CE3095" s="43"/>
      <c r="CF3095" s="43"/>
      <c r="CG3095" s="43"/>
    </row>
    <row r="3096" spans="10:85" x14ac:dyDescent="0.2"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  <c r="AK3096" s="43"/>
      <c r="AL3096" s="43"/>
      <c r="AM3096" s="43"/>
      <c r="AN3096" s="43"/>
      <c r="AO3096" s="43"/>
      <c r="AP3096" s="43"/>
      <c r="AQ3096" s="43"/>
      <c r="AR3096" s="43"/>
      <c r="AS3096" s="43"/>
      <c r="AT3096" s="43"/>
      <c r="AU3096" s="43"/>
      <c r="AV3096" s="43"/>
      <c r="AW3096" s="43"/>
      <c r="AX3096" s="43"/>
      <c r="AY3096" s="43"/>
      <c r="AZ3096" s="43"/>
      <c r="BA3096" s="43"/>
      <c r="BB3096" s="43"/>
      <c r="BC3096" s="43"/>
      <c r="BD3096" s="43"/>
      <c r="BE3096" s="43"/>
      <c r="BF3096" s="43"/>
      <c r="BG3096" s="43"/>
      <c r="BH3096" s="43"/>
      <c r="BI3096" s="43"/>
      <c r="BJ3096" s="43"/>
      <c r="BK3096" s="43"/>
      <c r="BL3096" s="43"/>
      <c r="BM3096" s="43"/>
      <c r="BN3096" s="43"/>
      <c r="BO3096" s="43"/>
      <c r="BP3096" s="43"/>
      <c r="BQ3096" s="43"/>
      <c r="BR3096" s="43"/>
      <c r="BS3096" s="43"/>
      <c r="BT3096" s="43"/>
      <c r="BU3096" s="43"/>
      <c r="BV3096" s="43"/>
      <c r="BW3096" s="43"/>
      <c r="BX3096" s="43"/>
      <c r="BY3096" s="43"/>
      <c r="BZ3096" s="43"/>
      <c r="CA3096" s="43"/>
      <c r="CB3096" s="43"/>
      <c r="CC3096" s="43"/>
      <c r="CD3096" s="43"/>
      <c r="CE3096" s="43"/>
      <c r="CF3096" s="43"/>
      <c r="CG3096" s="43"/>
    </row>
    <row r="3097" spans="10:85" x14ac:dyDescent="0.2"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  <c r="AK3097" s="43"/>
      <c r="AL3097" s="43"/>
      <c r="AM3097" s="43"/>
      <c r="AN3097" s="43"/>
      <c r="AO3097" s="43"/>
      <c r="AP3097" s="43"/>
      <c r="AQ3097" s="43"/>
      <c r="AR3097" s="43"/>
      <c r="AS3097" s="43"/>
      <c r="AT3097" s="43"/>
      <c r="AU3097" s="43"/>
      <c r="AV3097" s="43"/>
      <c r="AW3097" s="43"/>
      <c r="AX3097" s="43"/>
      <c r="AY3097" s="43"/>
      <c r="AZ3097" s="43"/>
      <c r="BA3097" s="43"/>
      <c r="BB3097" s="43"/>
      <c r="BC3097" s="43"/>
      <c r="BD3097" s="43"/>
      <c r="BE3097" s="43"/>
      <c r="BF3097" s="43"/>
      <c r="BG3097" s="43"/>
      <c r="BH3097" s="43"/>
      <c r="BI3097" s="43"/>
      <c r="BJ3097" s="43"/>
      <c r="BK3097" s="43"/>
      <c r="BL3097" s="43"/>
      <c r="BM3097" s="43"/>
      <c r="BN3097" s="43"/>
      <c r="BO3097" s="43"/>
      <c r="BP3097" s="43"/>
      <c r="BQ3097" s="43"/>
      <c r="BR3097" s="43"/>
      <c r="BS3097" s="43"/>
      <c r="BT3097" s="43"/>
      <c r="BU3097" s="43"/>
      <c r="BV3097" s="43"/>
      <c r="BW3097" s="43"/>
      <c r="BX3097" s="43"/>
      <c r="BY3097" s="43"/>
      <c r="BZ3097" s="43"/>
      <c r="CA3097" s="43"/>
      <c r="CB3097" s="43"/>
      <c r="CC3097" s="43"/>
      <c r="CD3097" s="43"/>
      <c r="CE3097" s="43"/>
      <c r="CF3097" s="43"/>
      <c r="CG3097" s="43"/>
    </row>
    <row r="3098" spans="10:85" x14ac:dyDescent="0.2"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  <c r="AK3098" s="43"/>
      <c r="AL3098" s="43"/>
      <c r="AM3098" s="43"/>
      <c r="AN3098" s="43"/>
      <c r="AO3098" s="43"/>
      <c r="AP3098" s="43"/>
      <c r="AQ3098" s="43"/>
      <c r="AR3098" s="43"/>
      <c r="AS3098" s="43"/>
      <c r="AT3098" s="43"/>
      <c r="AU3098" s="43"/>
      <c r="AV3098" s="43"/>
      <c r="AW3098" s="43"/>
      <c r="AX3098" s="43"/>
      <c r="AY3098" s="43"/>
      <c r="AZ3098" s="43"/>
      <c r="BA3098" s="43"/>
      <c r="BB3098" s="43"/>
      <c r="BC3098" s="43"/>
      <c r="BD3098" s="43"/>
      <c r="BE3098" s="43"/>
      <c r="BF3098" s="43"/>
      <c r="BG3098" s="43"/>
      <c r="BH3098" s="43"/>
      <c r="BI3098" s="43"/>
      <c r="BJ3098" s="43"/>
      <c r="BK3098" s="43"/>
      <c r="BL3098" s="43"/>
      <c r="BM3098" s="43"/>
      <c r="BN3098" s="43"/>
      <c r="BO3098" s="43"/>
      <c r="BP3098" s="43"/>
      <c r="BQ3098" s="43"/>
      <c r="BR3098" s="43"/>
      <c r="BS3098" s="43"/>
      <c r="BT3098" s="43"/>
      <c r="BU3098" s="43"/>
      <c r="BV3098" s="43"/>
      <c r="BW3098" s="43"/>
      <c r="BX3098" s="43"/>
      <c r="BY3098" s="43"/>
      <c r="BZ3098" s="43"/>
      <c r="CA3098" s="43"/>
      <c r="CB3098" s="43"/>
      <c r="CC3098" s="43"/>
      <c r="CD3098" s="43"/>
      <c r="CE3098" s="43"/>
      <c r="CF3098" s="43"/>
      <c r="CG3098" s="43"/>
    </row>
    <row r="3099" spans="10:85" x14ac:dyDescent="0.2"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  <c r="AK3099" s="43"/>
      <c r="AL3099" s="43"/>
      <c r="AM3099" s="43"/>
      <c r="AN3099" s="43"/>
      <c r="AO3099" s="43"/>
      <c r="AP3099" s="43"/>
      <c r="AQ3099" s="43"/>
      <c r="AR3099" s="43"/>
      <c r="AS3099" s="43"/>
      <c r="AT3099" s="43"/>
      <c r="AU3099" s="43"/>
      <c r="AV3099" s="43"/>
      <c r="AW3099" s="43"/>
      <c r="AX3099" s="43"/>
      <c r="AY3099" s="43"/>
      <c r="AZ3099" s="43"/>
      <c r="BA3099" s="43"/>
      <c r="BB3099" s="43"/>
      <c r="BC3099" s="43"/>
      <c r="BD3099" s="43"/>
      <c r="BE3099" s="43"/>
      <c r="BF3099" s="43"/>
      <c r="BG3099" s="43"/>
      <c r="BH3099" s="43"/>
      <c r="BI3099" s="43"/>
      <c r="BJ3099" s="43"/>
      <c r="BK3099" s="43"/>
      <c r="BL3099" s="43"/>
      <c r="BM3099" s="43"/>
      <c r="BN3099" s="43"/>
      <c r="BO3099" s="43"/>
      <c r="BP3099" s="43"/>
      <c r="BQ3099" s="43"/>
      <c r="BR3099" s="43"/>
      <c r="BS3099" s="43"/>
      <c r="BT3099" s="43"/>
      <c r="BU3099" s="43"/>
      <c r="BV3099" s="43"/>
      <c r="BW3099" s="43"/>
      <c r="BX3099" s="43"/>
      <c r="BY3099" s="43"/>
      <c r="BZ3099" s="43"/>
      <c r="CA3099" s="43"/>
      <c r="CB3099" s="43"/>
      <c r="CC3099" s="43"/>
      <c r="CD3099" s="43"/>
      <c r="CE3099" s="43"/>
      <c r="CF3099" s="43"/>
      <c r="CG3099" s="43"/>
    </row>
    <row r="3100" spans="10:85" x14ac:dyDescent="0.2"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  <c r="AK3100" s="43"/>
      <c r="AL3100" s="43"/>
      <c r="AM3100" s="43"/>
      <c r="AN3100" s="43"/>
      <c r="AO3100" s="43"/>
      <c r="AP3100" s="43"/>
      <c r="AQ3100" s="43"/>
      <c r="AR3100" s="43"/>
      <c r="AS3100" s="43"/>
      <c r="AT3100" s="43"/>
      <c r="AU3100" s="43"/>
      <c r="AV3100" s="43"/>
      <c r="AW3100" s="43"/>
      <c r="AX3100" s="43"/>
      <c r="AY3100" s="43"/>
      <c r="AZ3100" s="43"/>
      <c r="BA3100" s="43"/>
      <c r="BB3100" s="43"/>
      <c r="BC3100" s="43"/>
      <c r="BD3100" s="43"/>
      <c r="BE3100" s="43"/>
      <c r="BF3100" s="43"/>
      <c r="BG3100" s="43"/>
      <c r="BH3100" s="43"/>
      <c r="BI3100" s="43"/>
      <c r="BJ3100" s="43"/>
      <c r="BK3100" s="43"/>
      <c r="BL3100" s="43"/>
      <c r="BM3100" s="43"/>
      <c r="BN3100" s="43"/>
      <c r="BO3100" s="43"/>
      <c r="BP3100" s="43"/>
      <c r="BQ3100" s="43"/>
      <c r="BR3100" s="43"/>
      <c r="BS3100" s="43"/>
      <c r="BT3100" s="43"/>
      <c r="BU3100" s="43"/>
      <c r="BV3100" s="43"/>
      <c r="BW3100" s="43"/>
      <c r="BX3100" s="43"/>
      <c r="BY3100" s="43"/>
      <c r="BZ3100" s="43"/>
      <c r="CA3100" s="43"/>
      <c r="CB3100" s="43"/>
      <c r="CC3100" s="43"/>
      <c r="CD3100" s="43"/>
      <c r="CE3100" s="43"/>
      <c r="CF3100" s="43"/>
      <c r="CG3100" s="43"/>
    </row>
    <row r="3101" spans="10:85" x14ac:dyDescent="0.2"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  <c r="AK3101" s="43"/>
      <c r="AL3101" s="43"/>
      <c r="AM3101" s="43"/>
      <c r="AN3101" s="43"/>
      <c r="AO3101" s="43"/>
      <c r="AP3101" s="43"/>
      <c r="AQ3101" s="43"/>
      <c r="AR3101" s="43"/>
      <c r="AS3101" s="43"/>
      <c r="AT3101" s="43"/>
      <c r="AU3101" s="43"/>
      <c r="AV3101" s="43"/>
      <c r="AW3101" s="43"/>
      <c r="AX3101" s="43"/>
      <c r="AY3101" s="43"/>
      <c r="AZ3101" s="43"/>
      <c r="BA3101" s="43"/>
      <c r="BB3101" s="43"/>
      <c r="BC3101" s="43"/>
      <c r="BD3101" s="43"/>
      <c r="BE3101" s="43"/>
      <c r="BF3101" s="43"/>
      <c r="BG3101" s="43"/>
      <c r="BH3101" s="43"/>
      <c r="BI3101" s="43"/>
      <c r="BJ3101" s="43"/>
      <c r="BK3101" s="43"/>
      <c r="BL3101" s="43"/>
      <c r="BM3101" s="43"/>
      <c r="BN3101" s="43"/>
      <c r="BO3101" s="43"/>
      <c r="BP3101" s="43"/>
      <c r="BQ3101" s="43"/>
      <c r="BR3101" s="43"/>
      <c r="BS3101" s="43"/>
      <c r="BT3101" s="43"/>
      <c r="BU3101" s="43"/>
      <c r="BV3101" s="43"/>
      <c r="BW3101" s="43"/>
      <c r="BX3101" s="43"/>
      <c r="BY3101" s="43"/>
      <c r="BZ3101" s="43"/>
      <c r="CA3101" s="43"/>
      <c r="CB3101" s="43"/>
      <c r="CC3101" s="43"/>
      <c r="CD3101" s="43"/>
      <c r="CE3101" s="43"/>
      <c r="CF3101" s="43"/>
      <c r="CG3101" s="43"/>
    </row>
    <row r="3102" spans="10:85" x14ac:dyDescent="0.2"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  <c r="AK3102" s="43"/>
      <c r="AL3102" s="43"/>
      <c r="AM3102" s="43"/>
      <c r="AN3102" s="43"/>
      <c r="AO3102" s="43"/>
      <c r="AP3102" s="43"/>
      <c r="AQ3102" s="43"/>
      <c r="AR3102" s="43"/>
      <c r="AS3102" s="43"/>
      <c r="AT3102" s="43"/>
      <c r="AU3102" s="43"/>
      <c r="AV3102" s="43"/>
      <c r="AW3102" s="43"/>
      <c r="AX3102" s="43"/>
      <c r="AY3102" s="43"/>
      <c r="AZ3102" s="43"/>
      <c r="BA3102" s="43"/>
      <c r="BB3102" s="43"/>
      <c r="BC3102" s="43"/>
      <c r="BD3102" s="43"/>
      <c r="BE3102" s="43"/>
      <c r="BF3102" s="43"/>
      <c r="BG3102" s="43"/>
      <c r="BH3102" s="43"/>
      <c r="BI3102" s="43"/>
      <c r="BJ3102" s="43"/>
      <c r="BK3102" s="43"/>
      <c r="BL3102" s="43"/>
      <c r="BM3102" s="43"/>
      <c r="BN3102" s="43"/>
      <c r="BO3102" s="43"/>
      <c r="BP3102" s="43"/>
      <c r="BQ3102" s="43"/>
      <c r="BR3102" s="43"/>
      <c r="BS3102" s="43"/>
      <c r="BT3102" s="43"/>
      <c r="BU3102" s="43"/>
      <c r="BV3102" s="43"/>
      <c r="BW3102" s="43"/>
      <c r="BX3102" s="43"/>
      <c r="BY3102" s="43"/>
      <c r="BZ3102" s="43"/>
      <c r="CA3102" s="43"/>
      <c r="CB3102" s="43"/>
      <c r="CC3102" s="43"/>
      <c r="CD3102" s="43"/>
      <c r="CE3102" s="43"/>
      <c r="CF3102" s="43"/>
      <c r="CG3102" s="43"/>
    </row>
    <row r="3103" spans="10:85" x14ac:dyDescent="0.2"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  <c r="AK3103" s="43"/>
      <c r="AL3103" s="43"/>
      <c r="AM3103" s="43"/>
      <c r="AN3103" s="43"/>
      <c r="AO3103" s="43"/>
      <c r="AP3103" s="43"/>
      <c r="AQ3103" s="43"/>
      <c r="AR3103" s="43"/>
      <c r="AS3103" s="43"/>
      <c r="AT3103" s="43"/>
      <c r="AU3103" s="43"/>
      <c r="AV3103" s="43"/>
      <c r="AW3103" s="43"/>
      <c r="AX3103" s="43"/>
      <c r="AY3103" s="43"/>
      <c r="AZ3103" s="43"/>
      <c r="BA3103" s="43"/>
      <c r="BB3103" s="43"/>
      <c r="BC3103" s="43"/>
      <c r="BD3103" s="43"/>
      <c r="BE3103" s="43"/>
      <c r="BF3103" s="43"/>
      <c r="BG3103" s="43"/>
      <c r="BH3103" s="43"/>
      <c r="BI3103" s="43"/>
      <c r="BJ3103" s="43"/>
      <c r="BK3103" s="43"/>
      <c r="BL3103" s="43"/>
      <c r="BM3103" s="43"/>
      <c r="BN3103" s="43"/>
      <c r="BO3103" s="43"/>
      <c r="BP3103" s="43"/>
      <c r="BQ3103" s="43"/>
      <c r="BR3103" s="43"/>
      <c r="BS3103" s="43"/>
      <c r="BT3103" s="43"/>
      <c r="BU3103" s="43"/>
      <c r="BV3103" s="43"/>
      <c r="BW3103" s="43"/>
      <c r="BX3103" s="43"/>
      <c r="BY3103" s="43"/>
      <c r="BZ3103" s="43"/>
      <c r="CA3103" s="43"/>
      <c r="CB3103" s="43"/>
      <c r="CC3103" s="43"/>
      <c r="CD3103" s="43"/>
      <c r="CE3103" s="43"/>
      <c r="CF3103" s="43"/>
      <c r="CG3103" s="43"/>
    </row>
    <row r="3104" spans="10:85" x14ac:dyDescent="0.2"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  <c r="AK3104" s="43"/>
      <c r="AL3104" s="43"/>
      <c r="AM3104" s="43"/>
      <c r="AN3104" s="43"/>
      <c r="AO3104" s="43"/>
      <c r="AP3104" s="43"/>
      <c r="AQ3104" s="43"/>
      <c r="AR3104" s="43"/>
      <c r="AS3104" s="43"/>
      <c r="AT3104" s="43"/>
      <c r="AU3104" s="43"/>
      <c r="AV3104" s="43"/>
      <c r="AW3104" s="43"/>
      <c r="AX3104" s="43"/>
      <c r="AY3104" s="43"/>
      <c r="AZ3104" s="43"/>
      <c r="BA3104" s="43"/>
      <c r="BB3104" s="43"/>
      <c r="BC3104" s="43"/>
      <c r="BD3104" s="43"/>
      <c r="BE3104" s="43"/>
      <c r="BF3104" s="43"/>
      <c r="BG3104" s="43"/>
      <c r="BH3104" s="43"/>
      <c r="BI3104" s="43"/>
      <c r="BJ3104" s="43"/>
      <c r="BK3104" s="43"/>
      <c r="BL3104" s="43"/>
      <c r="BM3104" s="43"/>
      <c r="BN3104" s="43"/>
      <c r="BO3104" s="43"/>
      <c r="BP3104" s="43"/>
      <c r="BQ3104" s="43"/>
      <c r="BR3104" s="43"/>
      <c r="BS3104" s="43"/>
      <c r="BT3104" s="43"/>
      <c r="BU3104" s="43"/>
      <c r="BV3104" s="43"/>
      <c r="BW3104" s="43"/>
      <c r="BX3104" s="43"/>
      <c r="BY3104" s="43"/>
      <c r="BZ3104" s="43"/>
      <c r="CA3104" s="43"/>
      <c r="CB3104" s="43"/>
      <c r="CC3104" s="43"/>
      <c r="CD3104" s="43"/>
      <c r="CE3104" s="43"/>
      <c r="CF3104" s="43"/>
      <c r="CG3104" s="43"/>
    </row>
    <row r="3105" spans="10:85" x14ac:dyDescent="0.2"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  <c r="AK3105" s="43"/>
      <c r="AL3105" s="43"/>
      <c r="AM3105" s="43"/>
      <c r="AN3105" s="43"/>
      <c r="AO3105" s="43"/>
      <c r="AP3105" s="43"/>
      <c r="AQ3105" s="43"/>
      <c r="AR3105" s="43"/>
      <c r="AS3105" s="43"/>
      <c r="AT3105" s="43"/>
      <c r="AU3105" s="43"/>
      <c r="AV3105" s="43"/>
      <c r="AW3105" s="43"/>
      <c r="AX3105" s="43"/>
      <c r="AY3105" s="43"/>
      <c r="AZ3105" s="43"/>
      <c r="BA3105" s="43"/>
      <c r="BB3105" s="43"/>
      <c r="BC3105" s="43"/>
      <c r="BD3105" s="43"/>
      <c r="BE3105" s="43"/>
      <c r="BF3105" s="43"/>
      <c r="BG3105" s="43"/>
      <c r="BH3105" s="43"/>
      <c r="BI3105" s="43"/>
      <c r="BJ3105" s="43"/>
      <c r="BK3105" s="43"/>
      <c r="BL3105" s="43"/>
      <c r="BM3105" s="43"/>
      <c r="BN3105" s="43"/>
      <c r="BO3105" s="43"/>
      <c r="BP3105" s="43"/>
      <c r="BQ3105" s="43"/>
      <c r="BR3105" s="43"/>
      <c r="BS3105" s="43"/>
      <c r="BT3105" s="43"/>
      <c r="BU3105" s="43"/>
      <c r="BV3105" s="43"/>
      <c r="BW3105" s="43"/>
      <c r="BX3105" s="43"/>
      <c r="BY3105" s="43"/>
      <c r="BZ3105" s="43"/>
      <c r="CA3105" s="43"/>
      <c r="CB3105" s="43"/>
      <c r="CC3105" s="43"/>
      <c r="CD3105" s="43"/>
      <c r="CE3105" s="43"/>
      <c r="CF3105" s="43"/>
      <c r="CG3105" s="43"/>
    </row>
    <row r="3106" spans="10:85" x14ac:dyDescent="0.2"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  <c r="AK3106" s="43"/>
      <c r="AL3106" s="43"/>
      <c r="AM3106" s="43"/>
      <c r="AN3106" s="43"/>
      <c r="AO3106" s="43"/>
      <c r="AP3106" s="43"/>
      <c r="AQ3106" s="43"/>
      <c r="AR3106" s="43"/>
      <c r="AS3106" s="43"/>
      <c r="AT3106" s="43"/>
      <c r="AU3106" s="43"/>
      <c r="AV3106" s="43"/>
      <c r="AW3106" s="43"/>
      <c r="AX3106" s="43"/>
      <c r="AY3106" s="43"/>
      <c r="AZ3106" s="43"/>
      <c r="BA3106" s="43"/>
      <c r="BB3106" s="43"/>
      <c r="BC3106" s="43"/>
      <c r="BD3106" s="43"/>
      <c r="BE3106" s="43"/>
      <c r="BF3106" s="43"/>
      <c r="BG3106" s="43"/>
      <c r="BH3106" s="43"/>
      <c r="BI3106" s="43"/>
      <c r="BJ3106" s="43"/>
      <c r="BK3106" s="43"/>
      <c r="BL3106" s="43"/>
      <c r="BM3106" s="43"/>
      <c r="BN3106" s="43"/>
      <c r="BO3106" s="43"/>
      <c r="BP3106" s="43"/>
      <c r="BQ3106" s="43"/>
      <c r="BR3106" s="43"/>
      <c r="BS3106" s="43"/>
      <c r="BT3106" s="43"/>
      <c r="BU3106" s="43"/>
      <c r="BV3106" s="43"/>
      <c r="BW3106" s="43"/>
      <c r="BX3106" s="43"/>
      <c r="BY3106" s="43"/>
      <c r="BZ3106" s="43"/>
      <c r="CA3106" s="43"/>
      <c r="CB3106" s="43"/>
      <c r="CC3106" s="43"/>
      <c r="CD3106" s="43"/>
      <c r="CE3106" s="43"/>
      <c r="CF3106" s="43"/>
      <c r="CG3106" s="43"/>
    </row>
    <row r="3107" spans="10:85" x14ac:dyDescent="0.2"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  <c r="AK3107" s="43"/>
      <c r="AL3107" s="43"/>
      <c r="AM3107" s="43"/>
      <c r="AN3107" s="43"/>
      <c r="AO3107" s="43"/>
      <c r="AP3107" s="43"/>
      <c r="AQ3107" s="43"/>
      <c r="AR3107" s="43"/>
      <c r="AS3107" s="43"/>
      <c r="AT3107" s="43"/>
      <c r="AU3107" s="43"/>
      <c r="AV3107" s="43"/>
      <c r="AW3107" s="43"/>
      <c r="AX3107" s="43"/>
      <c r="AY3107" s="43"/>
      <c r="AZ3107" s="43"/>
      <c r="BA3107" s="43"/>
      <c r="BB3107" s="43"/>
      <c r="BC3107" s="43"/>
      <c r="BD3107" s="43"/>
      <c r="BE3107" s="43"/>
      <c r="BF3107" s="43"/>
      <c r="BG3107" s="43"/>
      <c r="BH3107" s="43"/>
      <c r="BI3107" s="43"/>
      <c r="BJ3107" s="43"/>
      <c r="BK3107" s="43"/>
      <c r="BL3107" s="43"/>
      <c r="BM3107" s="43"/>
      <c r="BN3107" s="43"/>
      <c r="BO3107" s="43"/>
      <c r="BP3107" s="43"/>
      <c r="BQ3107" s="43"/>
      <c r="BR3107" s="43"/>
      <c r="BS3107" s="43"/>
      <c r="BT3107" s="43"/>
      <c r="BU3107" s="43"/>
      <c r="BV3107" s="43"/>
      <c r="BW3107" s="43"/>
      <c r="BX3107" s="43"/>
      <c r="BY3107" s="43"/>
      <c r="BZ3107" s="43"/>
      <c r="CA3107" s="43"/>
      <c r="CB3107" s="43"/>
      <c r="CC3107" s="43"/>
      <c r="CD3107" s="43"/>
      <c r="CE3107" s="43"/>
      <c r="CF3107" s="43"/>
      <c r="CG3107" s="43"/>
    </row>
    <row r="3108" spans="10:85" x14ac:dyDescent="0.2"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  <c r="AK3108" s="43"/>
      <c r="AL3108" s="43"/>
      <c r="AM3108" s="43"/>
      <c r="AN3108" s="43"/>
      <c r="AO3108" s="43"/>
      <c r="AP3108" s="43"/>
      <c r="AQ3108" s="43"/>
      <c r="AR3108" s="43"/>
      <c r="AS3108" s="43"/>
      <c r="AT3108" s="43"/>
      <c r="AU3108" s="43"/>
      <c r="AV3108" s="43"/>
      <c r="AW3108" s="43"/>
      <c r="AX3108" s="43"/>
      <c r="AY3108" s="43"/>
      <c r="AZ3108" s="43"/>
      <c r="BA3108" s="43"/>
      <c r="BB3108" s="43"/>
      <c r="BC3108" s="43"/>
      <c r="BD3108" s="43"/>
      <c r="BE3108" s="43"/>
      <c r="BF3108" s="43"/>
      <c r="BG3108" s="43"/>
      <c r="BH3108" s="43"/>
      <c r="BI3108" s="43"/>
      <c r="BJ3108" s="43"/>
      <c r="BK3108" s="43"/>
      <c r="BL3108" s="43"/>
      <c r="BM3108" s="43"/>
      <c r="BN3108" s="43"/>
      <c r="BO3108" s="43"/>
      <c r="BP3108" s="43"/>
      <c r="BQ3108" s="43"/>
      <c r="BR3108" s="43"/>
      <c r="BS3108" s="43"/>
      <c r="BT3108" s="43"/>
      <c r="BU3108" s="43"/>
      <c r="BV3108" s="43"/>
      <c r="BW3108" s="43"/>
      <c r="BX3108" s="43"/>
      <c r="BY3108" s="43"/>
      <c r="BZ3108" s="43"/>
      <c r="CA3108" s="43"/>
      <c r="CB3108" s="43"/>
      <c r="CC3108" s="43"/>
      <c r="CD3108" s="43"/>
      <c r="CE3108" s="43"/>
      <c r="CF3108" s="43"/>
      <c r="CG3108" s="43"/>
    </row>
    <row r="3109" spans="10:85" x14ac:dyDescent="0.2"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  <c r="AK3109" s="43"/>
      <c r="AL3109" s="43"/>
      <c r="AM3109" s="43"/>
      <c r="AN3109" s="43"/>
      <c r="AO3109" s="43"/>
      <c r="AP3109" s="43"/>
      <c r="AQ3109" s="43"/>
      <c r="AR3109" s="43"/>
      <c r="AS3109" s="43"/>
      <c r="AT3109" s="43"/>
      <c r="AU3109" s="43"/>
      <c r="AV3109" s="43"/>
      <c r="AW3109" s="43"/>
      <c r="AX3109" s="43"/>
      <c r="AY3109" s="43"/>
      <c r="AZ3109" s="43"/>
      <c r="BA3109" s="43"/>
      <c r="BB3109" s="43"/>
      <c r="BC3109" s="43"/>
      <c r="BD3109" s="43"/>
      <c r="BE3109" s="43"/>
      <c r="BF3109" s="43"/>
      <c r="BG3109" s="43"/>
      <c r="BH3109" s="43"/>
      <c r="BI3109" s="43"/>
      <c r="BJ3109" s="43"/>
      <c r="BK3109" s="43"/>
      <c r="BL3109" s="43"/>
      <c r="BM3109" s="43"/>
      <c r="BN3109" s="43"/>
      <c r="BO3109" s="43"/>
      <c r="BP3109" s="43"/>
      <c r="BQ3109" s="43"/>
      <c r="BR3109" s="43"/>
      <c r="BS3109" s="43"/>
      <c r="BT3109" s="43"/>
      <c r="BU3109" s="43"/>
      <c r="BV3109" s="43"/>
      <c r="BW3109" s="43"/>
      <c r="BX3109" s="43"/>
      <c r="BY3109" s="43"/>
      <c r="BZ3109" s="43"/>
      <c r="CA3109" s="43"/>
      <c r="CB3109" s="43"/>
      <c r="CC3109" s="43"/>
      <c r="CD3109" s="43"/>
      <c r="CE3109" s="43"/>
      <c r="CF3109" s="43"/>
      <c r="CG3109" s="43"/>
    </row>
    <row r="3110" spans="10:85" x14ac:dyDescent="0.2"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  <c r="AK3110" s="43"/>
      <c r="AL3110" s="43"/>
      <c r="AM3110" s="43"/>
      <c r="AN3110" s="43"/>
      <c r="AO3110" s="43"/>
      <c r="AP3110" s="43"/>
      <c r="AQ3110" s="43"/>
      <c r="AR3110" s="43"/>
      <c r="AS3110" s="43"/>
      <c r="AT3110" s="43"/>
      <c r="AU3110" s="43"/>
      <c r="AV3110" s="43"/>
      <c r="AW3110" s="43"/>
      <c r="AX3110" s="43"/>
      <c r="AY3110" s="43"/>
      <c r="AZ3110" s="43"/>
      <c r="BA3110" s="43"/>
      <c r="BB3110" s="43"/>
      <c r="BC3110" s="43"/>
      <c r="BD3110" s="43"/>
      <c r="BE3110" s="43"/>
      <c r="BF3110" s="43"/>
      <c r="BG3110" s="43"/>
      <c r="BH3110" s="43"/>
      <c r="BI3110" s="43"/>
      <c r="BJ3110" s="43"/>
      <c r="BK3110" s="43"/>
      <c r="BL3110" s="43"/>
      <c r="BM3110" s="43"/>
      <c r="BN3110" s="43"/>
      <c r="BO3110" s="43"/>
      <c r="BP3110" s="43"/>
      <c r="BQ3110" s="43"/>
      <c r="BR3110" s="43"/>
      <c r="BS3110" s="43"/>
      <c r="BT3110" s="43"/>
      <c r="BU3110" s="43"/>
      <c r="BV3110" s="43"/>
      <c r="BW3110" s="43"/>
      <c r="BX3110" s="43"/>
      <c r="BY3110" s="43"/>
      <c r="BZ3110" s="43"/>
      <c r="CA3110" s="43"/>
      <c r="CB3110" s="43"/>
      <c r="CC3110" s="43"/>
      <c r="CD3110" s="43"/>
      <c r="CE3110" s="43"/>
      <c r="CF3110" s="43"/>
      <c r="CG3110" s="43"/>
    </row>
    <row r="3111" spans="10:85" x14ac:dyDescent="0.2"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  <c r="AK3111" s="43"/>
      <c r="AL3111" s="43"/>
      <c r="AM3111" s="43"/>
      <c r="AN3111" s="43"/>
      <c r="AO3111" s="43"/>
      <c r="AP3111" s="43"/>
      <c r="AQ3111" s="43"/>
      <c r="AR3111" s="43"/>
      <c r="AS3111" s="43"/>
      <c r="AT3111" s="43"/>
      <c r="AU3111" s="43"/>
      <c r="AV3111" s="43"/>
      <c r="AW3111" s="43"/>
      <c r="AX3111" s="43"/>
      <c r="AY3111" s="43"/>
      <c r="AZ3111" s="43"/>
      <c r="BA3111" s="43"/>
      <c r="BB3111" s="43"/>
      <c r="BC3111" s="43"/>
      <c r="BD3111" s="43"/>
      <c r="BE3111" s="43"/>
      <c r="BF3111" s="43"/>
      <c r="BG3111" s="43"/>
      <c r="BH3111" s="43"/>
      <c r="BI3111" s="43"/>
      <c r="BJ3111" s="43"/>
      <c r="BK3111" s="43"/>
      <c r="BL3111" s="43"/>
      <c r="BM3111" s="43"/>
      <c r="BN3111" s="43"/>
      <c r="BO3111" s="43"/>
      <c r="BP3111" s="43"/>
      <c r="BQ3111" s="43"/>
      <c r="BR3111" s="43"/>
      <c r="BS3111" s="43"/>
      <c r="BT3111" s="43"/>
      <c r="BU3111" s="43"/>
      <c r="BV3111" s="43"/>
      <c r="BW3111" s="43"/>
      <c r="BX3111" s="43"/>
      <c r="BY3111" s="43"/>
      <c r="BZ3111" s="43"/>
      <c r="CA3111" s="43"/>
      <c r="CB3111" s="43"/>
      <c r="CC3111" s="43"/>
      <c r="CD3111" s="43"/>
      <c r="CE3111" s="43"/>
      <c r="CF3111" s="43"/>
      <c r="CG3111" s="43"/>
    </row>
    <row r="3112" spans="10:85" x14ac:dyDescent="0.2"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  <c r="AK3112" s="43"/>
      <c r="AL3112" s="43"/>
      <c r="AM3112" s="43"/>
      <c r="AN3112" s="43"/>
      <c r="AO3112" s="43"/>
      <c r="AP3112" s="43"/>
      <c r="AQ3112" s="43"/>
      <c r="AR3112" s="43"/>
      <c r="AS3112" s="43"/>
      <c r="AT3112" s="43"/>
      <c r="AU3112" s="43"/>
      <c r="AV3112" s="43"/>
      <c r="AW3112" s="43"/>
      <c r="AX3112" s="43"/>
      <c r="AY3112" s="43"/>
      <c r="AZ3112" s="43"/>
      <c r="BA3112" s="43"/>
      <c r="BB3112" s="43"/>
      <c r="BC3112" s="43"/>
      <c r="BD3112" s="43"/>
      <c r="BE3112" s="43"/>
      <c r="BF3112" s="43"/>
      <c r="BG3112" s="43"/>
      <c r="BH3112" s="43"/>
      <c r="BI3112" s="43"/>
      <c r="BJ3112" s="43"/>
      <c r="BK3112" s="43"/>
      <c r="BL3112" s="43"/>
      <c r="BM3112" s="43"/>
      <c r="BN3112" s="43"/>
      <c r="BO3112" s="43"/>
      <c r="BP3112" s="43"/>
      <c r="BQ3112" s="43"/>
      <c r="BR3112" s="43"/>
      <c r="BS3112" s="43"/>
      <c r="BT3112" s="43"/>
      <c r="BU3112" s="43"/>
      <c r="BV3112" s="43"/>
      <c r="BW3112" s="43"/>
      <c r="BX3112" s="43"/>
      <c r="BY3112" s="43"/>
      <c r="BZ3112" s="43"/>
      <c r="CA3112" s="43"/>
      <c r="CB3112" s="43"/>
      <c r="CC3112" s="43"/>
      <c r="CD3112" s="43"/>
      <c r="CE3112" s="43"/>
      <c r="CF3112" s="43"/>
      <c r="CG3112" s="43"/>
    </row>
    <row r="3113" spans="10:85" x14ac:dyDescent="0.2"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  <c r="AK3113" s="43"/>
      <c r="AL3113" s="43"/>
      <c r="AM3113" s="43"/>
      <c r="AN3113" s="43"/>
      <c r="AO3113" s="43"/>
      <c r="AP3113" s="43"/>
      <c r="AQ3113" s="43"/>
      <c r="AR3113" s="43"/>
      <c r="AS3113" s="43"/>
      <c r="AT3113" s="43"/>
      <c r="AU3113" s="43"/>
      <c r="AV3113" s="43"/>
      <c r="AW3113" s="43"/>
      <c r="AX3113" s="43"/>
      <c r="AY3113" s="43"/>
      <c r="AZ3113" s="43"/>
      <c r="BA3113" s="43"/>
      <c r="BB3113" s="43"/>
      <c r="BC3113" s="43"/>
      <c r="BD3113" s="43"/>
      <c r="BE3113" s="43"/>
      <c r="BF3113" s="43"/>
      <c r="BG3113" s="43"/>
      <c r="BH3113" s="43"/>
      <c r="BI3113" s="43"/>
      <c r="BJ3113" s="43"/>
      <c r="BK3113" s="43"/>
      <c r="BL3113" s="43"/>
      <c r="BM3113" s="43"/>
      <c r="BN3113" s="43"/>
      <c r="BO3113" s="43"/>
      <c r="BP3113" s="43"/>
      <c r="BQ3113" s="43"/>
      <c r="BR3113" s="43"/>
      <c r="BS3113" s="43"/>
      <c r="BT3113" s="43"/>
      <c r="BU3113" s="43"/>
      <c r="BV3113" s="43"/>
      <c r="BW3113" s="43"/>
      <c r="BX3113" s="43"/>
      <c r="BY3113" s="43"/>
      <c r="BZ3113" s="43"/>
      <c r="CA3113" s="43"/>
      <c r="CB3113" s="43"/>
      <c r="CC3113" s="43"/>
      <c r="CD3113" s="43"/>
      <c r="CE3113" s="43"/>
      <c r="CF3113" s="43"/>
      <c r="CG3113" s="43"/>
    </row>
    <row r="3114" spans="10:85" x14ac:dyDescent="0.2"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  <c r="AK3114" s="43"/>
      <c r="AL3114" s="43"/>
      <c r="AM3114" s="43"/>
      <c r="AN3114" s="43"/>
      <c r="AO3114" s="43"/>
      <c r="AP3114" s="43"/>
      <c r="AQ3114" s="43"/>
      <c r="AR3114" s="43"/>
      <c r="AS3114" s="43"/>
      <c r="AT3114" s="43"/>
      <c r="AU3114" s="43"/>
      <c r="AV3114" s="43"/>
      <c r="AW3114" s="43"/>
      <c r="AX3114" s="43"/>
      <c r="AY3114" s="43"/>
      <c r="AZ3114" s="43"/>
      <c r="BA3114" s="43"/>
      <c r="BB3114" s="43"/>
      <c r="BC3114" s="43"/>
      <c r="BD3114" s="43"/>
      <c r="BE3114" s="43"/>
      <c r="BF3114" s="43"/>
      <c r="BG3114" s="43"/>
      <c r="BH3114" s="43"/>
      <c r="BI3114" s="43"/>
      <c r="BJ3114" s="43"/>
      <c r="BK3114" s="43"/>
      <c r="BL3114" s="43"/>
      <c r="BM3114" s="43"/>
      <c r="BN3114" s="43"/>
      <c r="BO3114" s="43"/>
      <c r="BP3114" s="43"/>
      <c r="BQ3114" s="43"/>
      <c r="BR3114" s="43"/>
      <c r="BS3114" s="43"/>
      <c r="BT3114" s="43"/>
      <c r="BU3114" s="43"/>
      <c r="BV3114" s="43"/>
      <c r="BW3114" s="43"/>
      <c r="BX3114" s="43"/>
      <c r="BY3114" s="43"/>
      <c r="BZ3114" s="43"/>
      <c r="CA3114" s="43"/>
      <c r="CB3114" s="43"/>
      <c r="CC3114" s="43"/>
      <c r="CD3114" s="43"/>
      <c r="CE3114" s="43"/>
      <c r="CF3114" s="43"/>
      <c r="CG3114" s="43"/>
    </row>
    <row r="3115" spans="10:85" x14ac:dyDescent="0.2"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  <c r="AK3115" s="43"/>
      <c r="AL3115" s="43"/>
      <c r="AM3115" s="43"/>
      <c r="AN3115" s="43"/>
      <c r="AO3115" s="43"/>
      <c r="AP3115" s="43"/>
      <c r="AQ3115" s="43"/>
      <c r="AR3115" s="43"/>
      <c r="AS3115" s="43"/>
      <c r="AT3115" s="43"/>
      <c r="AU3115" s="43"/>
      <c r="AV3115" s="43"/>
      <c r="AW3115" s="43"/>
      <c r="AX3115" s="43"/>
      <c r="AY3115" s="43"/>
      <c r="AZ3115" s="43"/>
      <c r="BA3115" s="43"/>
      <c r="BB3115" s="43"/>
      <c r="BC3115" s="43"/>
      <c r="BD3115" s="43"/>
      <c r="BE3115" s="43"/>
      <c r="BF3115" s="43"/>
      <c r="BG3115" s="43"/>
      <c r="BH3115" s="43"/>
      <c r="BI3115" s="43"/>
      <c r="BJ3115" s="43"/>
      <c r="BK3115" s="43"/>
      <c r="BL3115" s="43"/>
      <c r="BM3115" s="43"/>
      <c r="BN3115" s="43"/>
      <c r="BO3115" s="43"/>
      <c r="BP3115" s="43"/>
      <c r="BQ3115" s="43"/>
      <c r="BR3115" s="43"/>
      <c r="BS3115" s="43"/>
      <c r="BT3115" s="43"/>
      <c r="BU3115" s="43"/>
      <c r="BV3115" s="43"/>
      <c r="BW3115" s="43"/>
      <c r="BX3115" s="43"/>
      <c r="BY3115" s="43"/>
      <c r="BZ3115" s="43"/>
      <c r="CA3115" s="43"/>
      <c r="CB3115" s="43"/>
      <c r="CC3115" s="43"/>
      <c r="CD3115" s="43"/>
      <c r="CE3115" s="43"/>
      <c r="CF3115" s="43"/>
      <c r="CG3115" s="43"/>
    </row>
    <row r="3116" spans="10:85" x14ac:dyDescent="0.2"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  <c r="AK3116" s="43"/>
      <c r="AL3116" s="43"/>
      <c r="AM3116" s="43"/>
      <c r="AN3116" s="43"/>
      <c r="AO3116" s="43"/>
      <c r="AP3116" s="43"/>
      <c r="AQ3116" s="43"/>
      <c r="AR3116" s="43"/>
      <c r="AS3116" s="43"/>
      <c r="AT3116" s="43"/>
      <c r="AU3116" s="43"/>
      <c r="AV3116" s="43"/>
      <c r="AW3116" s="43"/>
      <c r="AX3116" s="43"/>
      <c r="AY3116" s="43"/>
      <c r="AZ3116" s="43"/>
      <c r="BA3116" s="43"/>
      <c r="BB3116" s="43"/>
      <c r="BC3116" s="43"/>
      <c r="BD3116" s="43"/>
      <c r="BE3116" s="43"/>
      <c r="BF3116" s="43"/>
      <c r="BG3116" s="43"/>
      <c r="BH3116" s="43"/>
      <c r="BI3116" s="43"/>
      <c r="BJ3116" s="43"/>
      <c r="BK3116" s="43"/>
      <c r="BL3116" s="43"/>
      <c r="BM3116" s="43"/>
      <c r="BN3116" s="43"/>
      <c r="BO3116" s="43"/>
      <c r="BP3116" s="43"/>
      <c r="BQ3116" s="43"/>
      <c r="BR3116" s="43"/>
      <c r="BS3116" s="43"/>
      <c r="BT3116" s="43"/>
      <c r="BU3116" s="43"/>
      <c r="BV3116" s="43"/>
      <c r="BW3116" s="43"/>
      <c r="BX3116" s="43"/>
      <c r="BY3116" s="43"/>
      <c r="BZ3116" s="43"/>
      <c r="CA3116" s="43"/>
      <c r="CB3116" s="43"/>
      <c r="CC3116" s="43"/>
      <c r="CD3116" s="43"/>
      <c r="CE3116" s="43"/>
      <c r="CF3116" s="43"/>
      <c r="CG3116" s="43"/>
    </row>
    <row r="3117" spans="10:85" x14ac:dyDescent="0.2"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  <c r="AK3117" s="43"/>
      <c r="AL3117" s="43"/>
      <c r="AM3117" s="43"/>
      <c r="AN3117" s="43"/>
      <c r="AO3117" s="43"/>
      <c r="AP3117" s="43"/>
      <c r="AQ3117" s="43"/>
      <c r="AR3117" s="43"/>
      <c r="AS3117" s="43"/>
      <c r="AT3117" s="43"/>
      <c r="AU3117" s="43"/>
      <c r="AV3117" s="43"/>
      <c r="AW3117" s="43"/>
      <c r="AX3117" s="43"/>
      <c r="AY3117" s="43"/>
      <c r="AZ3117" s="43"/>
      <c r="BA3117" s="43"/>
      <c r="BB3117" s="43"/>
      <c r="BC3117" s="43"/>
      <c r="BD3117" s="43"/>
      <c r="BE3117" s="43"/>
      <c r="BF3117" s="43"/>
      <c r="BG3117" s="43"/>
      <c r="BH3117" s="43"/>
      <c r="BI3117" s="43"/>
      <c r="BJ3117" s="43"/>
      <c r="BK3117" s="43"/>
      <c r="BL3117" s="43"/>
      <c r="BM3117" s="43"/>
      <c r="BN3117" s="43"/>
      <c r="BO3117" s="43"/>
      <c r="BP3117" s="43"/>
      <c r="BQ3117" s="43"/>
      <c r="BR3117" s="43"/>
      <c r="BS3117" s="43"/>
      <c r="BT3117" s="43"/>
      <c r="BU3117" s="43"/>
      <c r="BV3117" s="43"/>
      <c r="BW3117" s="43"/>
      <c r="BX3117" s="43"/>
      <c r="BY3117" s="43"/>
      <c r="BZ3117" s="43"/>
      <c r="CA3117" s="43"/>
      <c r="CB3117" s="43"/>
      <c r="CC3117" s="43"/>
      <c r="CD3117" s="43"/>
      <c r="CE3117" s="43"/>
      <c r="CF3117" s="43"/>
      <c r="CG3117" s="43"/>
    </row>
    <row r="3118" spans="10:85" x14ac:dyDescent="0.2"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  <c r="AK3118" s="43"/>
      <c r="AL3118" s="43"/>
      <c r="AM3118" s="43"/>
      <c r="AN3118" s="43"/>
      <c r="AO3118" s="43"/>
      <c r="AP3118" s="43"/>
      <c r="AQ3118" s="43"/>
      <c r="AR3118" s="43"/>
      <c r="AS3118" s="43"/>
      <c r="AT3118" s="43"/>
      <c r="AU3118" s="43"/>
      <c r="AV3118" s="43"/>
      <c r="AW3118" s="43"/>
      <c r="AX3118" s="43"/>
      <c r="AY3118" s="43"/>
      <c r="AZ3118" s="43"/>
      <c r="BA3118" s="43"/>
      <c r="BB3118" s="43"/>
      <c r="BC3118" s="43"/>
      <c r="BD3118" s="43"/>
      <c r="BE3118" s="43"/>
      <c r="BF3118" s="43"/>
      <c r="BG3118" s="43"/>
      <c r="BH3118" s="43"/>
      <c r="BI3118" s="43"/>
      <c r="BJ3118" s="43"/>
      <c r="BK3118" s="43"/>
      <c r="BL3118" s="43"/>
      <c r="BM3118" s="43"/>
      <c r="BN3118" s="43"/>
      <c r="BO3118" s="43"/>
      <c r="BP3118" s="43"/>
      <c r="BQ3118" s="43"/>
      <c r="BR3118" s="43"/>
      <c r="BS3118" s="43"/>
      <c r="BT3118" s="43"/>
      <c r="BU3118" s="43"/>
      <c r="BV3118" s="43"/>
      <c r="BW3118" s="43"/>
      <c r="BX3118" s="43"/>
      <c r="BY3118" s="43"/>
      <c r="BZ3118" s="43"/>
      <c r="CA3118" s="43"/>
      <c r="CB3118" s="43"/>
      <c r="CC3118" s="43"/>
      <c r="CD3118" s="43"/>
      <c r="CE3118" s="43"/>
      <c r="CF3118" s="43"/>
      <c r="CG3118" s="43"/>
    </row>
    <row r="3119" spans="10:85" x14ac:dyDescent="0.2"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  <c r="AK3119" s="43"/>
      <c r="AL3119" s="43"/>
      <c r="AM3119" s="43"/>
      <c r="AN3119" s="43"/>
      <c r="AO3119" s="43"/>
      <c r="AP3119" s="43"/>
      <c r="AQ3119" s="43"/>
      <c r="AR3119" s="43"/>
      <c r="AS3119" s="43"/>
      <c r="AT3119" s="43"/>
      <c r="AU3119" s="43"/>
      <c r="AV3119" s="43"/>
      <c r="AW3119" s="43"/>
      <c r="AX3119" s="43"/>
      <c r="AY3119" s="43"/>
      <c r="AZ3119" s="43"/>
      <c r="BA3119" s="43"/>
      <c r="BB3119" s="43"/>
      <c r="BC3119" s="43"/>
      <c r="BD3119" s="43"/>
      <c r="BE3119" s="43"/>
      <c r="BF3119" s="43"/>
      <c r="BG3119" s="43"/>
      <c r="BH3119" s="43"/>
      <c r="BI3119" s="43"/>
      <c r="BJ3119" s="43"/>
      <c r="BK3119" s="43"/>
      <c r="BL3119" s="43"/>
      <c r="BM3119" s="43"/>
      <c r="BN3119" s="43"/>
      <c r="BO3119" s="43"/>
      <c r="BP3119" s="43"/>
      <c r="BQ3119" s="43"/>
      <c r="BR3119" s="43"/>
      <c r="BS3119" s="43"/>
      <c r="BT3119" s="43"/>
      <c r="BU3119" s="43"/>
      <c r="BV3119" s="43"/>
      <c r="BW3119" s="43"/>
      <c r="BX3119" s="43"/>
      <c r="BY3119" s="43"/>
      <c r="BZ3119" s="43"/>
      <c r="CA3119" s="43"/>
      <c r="CB3119" s="43"/>
      <c r="CC3119" s="43"/>
      <c r="CD3119" s="43"/>
      <c r="CE3119" s="43"/>
      <c r="CF3119" s="43"/>
      <c r="CG3119" s="43"/>
    </row>
    <row r="3120" spans="10:85" x14ac:dyDescent="0.2"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</row>
    <row r="3121" spans="10:85" x14ac:dyDescent="0.2"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</row>
    <row r="3122" spans="10:85" x14ac:dyDescent="0.2"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</row>
    <row r="3123" spans="10:85" x14ac:dyDescent="0.2"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  <c r="AK3123" s="43"/>
      <c r="AL3123" s="43"/>
      <c r="AM3123" s="43"/>
      <c r="AN3123" s="43"/>
      <c r="AO3123" s="43"/>
      <c r="AP3123" s="43"/>
      <c r="AQ3123" s="43"/>
      <c r="AR3123" s="43"/>
      <c r="AS3123" s="43"/>
      <c r="AT3123" s="43"/>
      <c r="AU3123" s="43"/>
      <c r="AV3123" s="43"/>
      <c r="AW3123" s="43"/>
      <c r="AX3123" s="43"/>
      <c r="AY3123" s="43"/>
      <c r="AZ3123" s="43"/>
      <c r="BA3123" s="43"/>
      <c r="BB3123" s="43"/>
      <c r="BC3123" s="43"/>
      <c r="BD3123" s="43"/>
      <c r="BE3123" s="43"/>
      <c r="BF3123" s="43"/>
      <c r="BG3123" s="43"/>
      <c r="BH3123" s="43"/>
      <c r="BI3123" s="43"/>
      <c r="BJ3123" s="43"/>
      <c r="BK3123" s="43"/>
      <c r="BL3123" s="43"/>
      <c r="BM3123" s="43"/>
      <c r="BN3123" s="43"/>
      <c r="BO3123" s="43"/>
      <c r="BP3123" s="43"/>
      <c r="BQ3123" s="43"/>
      <c r="BR3123" s="43"/>
      <c r="BS3123" s="43"/>
      <c r="BT3123" s="43"/>
      <c r="BU3123" s="43"/>
      <c r="BV3123" s="43"/>
      <c r="BW3123" s="43"/>
      <c r="BX3123" s="43"/>
      <c r="BY3123" s="43"/>
      <c r="BZ3123" s="43"/>
      <c r="CA3123" s="43"/>
      <c r="CB3123" s="43"/>
      <c r="CC3123" s="43"/>
      <c r="CD3123" s="43"/>
      <c r="CE3123" s="43"/>
      <c r="CF3123" s="43"/>
      <c r="CG3123" s="43"/>
    </row>
    <row r="3124" spans="10:85" x14ac:dyDescent="0.2"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  <c r="AK3124" s="43"/>
      <c r="AL3124" s="43"/>
      <c r="AM3124" s="43"/>
      <c r="AN3124" s="43"/>
      <c r="AO3124" s="43"/>
      <c r="AP3124" s="43"/>
      <c r="AQ3124" s="43"/>
      <c r="AR3124" s="43"/>
      <c r="AS3124" s="43"/>
      <c r="AT3124" s="43"/>
      <c r="AU3124" s="43"/>
      <c r="AV3124" s="43"/>
      <c r="AW3124" s="43"/>
      <c r="AX3124" s="43"/>
      <c r="AY3124" s="43"/>
      <c r="AZ3124" s="43"/>
      <c r="BA3124" s="43"/>
      <c r="BB3124" s="43"/>
      <c r="BC3124" s="43"/>
      <c r="BD3124" s="43"/>
      <c r="BE3124" s="43"/>
      <c r="BF3124" s="43"/>
      <c r="BG3124" s="43"/>
      <c r="BH3124" s="43"/>
      <c r="BI3124" s="43"/>
      <c r="BJ3124" s="43"/>
      <c r="BK3124" s="43"/>
      <c r="BL3124" s="43"/>
      <c r="BM3124" s="43"/>
      <c r="BN3124" s="43"/>
      <c r="BO3124" s="43"/>
      <c r="BP3124" s="43"/>
      <c r="BQ3124" s="43"/>
      <c r="BR3124" s="43"/>
      <c r="BS3124" s="43"/>
      <c r="BT3124" s="43"/>
      <c r="BU3124" s="43"/>
      <c r="BV3124" s="43"/>
      <c r="BW3124" s="43"/>
      <c r="BX3124" s="43"/>
      <c r="BY3124" s="43"/>
      <c r="BZ3124" s="43"/>
      <c r="CA3124" s="43"/>
      <c r="CB3124" s="43"/>
      <c r="CC3124" s="43"/>
      <c r="CD3124" s="43"/>
      <c r="CE3124" s="43"/>
      <c r="CF3124" s="43"/>
      <c r="CG3124" s="43"/>
    </row>
    <row r="3125" spans="10:85" x14ac:dyDescent="0.2"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  <c r="AK3125" s="43"/>
      <c r="AL3125" s="43"/>
      <c r="AM3125" s="43"/>
      <c r="AN3125" s="43"/>
      <c r="AO3125" s="43"/>
      <c r="AP3125" s="43"/>
      <c r="AQ3125" s="43"/>
      <c r="AR3125" s="43"/>
      <c r="AS3125" s="43"/>
      <c r="AT3125" s="43"/>
      <c r="AU3125" s="43"/>
      <c r="AV3125" s="43"/>
      <c r="AW3125" s="43"/>
      <c r="AX3125" s="43"/>
      <c r="AY3125" s="43"/>
      <c r="AZ3125" s="43"/>
      <c r="BA3125" s="43"/>
      <c r="BB3125" s="43"/>
      <c r="BC3125" s="43"/>
      <c r="BD3125" s="43"/>
      <c r="BE3125" s="43"/>
      <c r="BF3125" s="43"/>
      <c r="BG3125" s="43"/>
      <c r="BH3125" s="43"/>
      <c r="BI3125" s="43"/>
      <c r="BJ3125" s="43"/>
      <c r="BK3125" s="43"/>
      <c r="BL3125" s="43"/>
      <c r="BM3125" s="43"/>
      <c r="BN3125" s="43"/>
      <c r="BO3125" s="43"/>
      <c r="BP3125" s="43"/>
      <c r="BQ3125" s="43"/>
      <c r="BR3125" s="43"/>
      <c r="BS3125" s="43"/>
      <c r="BT3125" s="43"/>
      <c r="BU3125" s="43"/>
      <c r="BV3125" s="43"/>
      <c r="BW3125" s="43"/>
      <c r="BX3125" s="43"/>
      <c r="BY3125" s="43"/>
      <c r="BZ3125" s="43"/>
      <c r="CA3125" s="43"/>
      <c r="CB3125" s="43"/>
      <c r="CC3125" s="43"/>
      <c r="CD3125" s="43"/>
      <c r="CE3125" s="43"/>
      <c r="CF3125" s="43"/>
      <c r="CG3125" s="43"/>
    </row>
    <row r="3126" spans="10:85" x14ac:dyDescent="0.2"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  <c r="AK3126" s="43"/>
      <c r="AL3126" s="43"/>
      <c r="AM3126" s="43"/>
      <c r="AN3126" s="43"/>
      <c r="AO3126" s="43"/>
      <c r="AP3126" s="43"/>
      <c r="AQ3126" s="43"/>
      <c r="AR3126" s="43"/>
      <c r="AS3126" s="43"/>
      <c r="AT3126" s="43"/>
      <c r="AU3126" s="43"/>
      <c r="AV3126" s="43"/>
      <c r="AW3126" s="43"/>
      <c r="AX3126" s="43"/>
      <c r="AY3126" s="43"/>
      <c r="AZ3126" s="43"/>
      <c r="BA3126" s="43"/>
      <c r="BB3126" s="43"/>
      <c r="BC3126" s="43"/>
      <c r="BD3126" s="43"/>
      <c r="BE3126" s="43"/>
      <c r="BF3126" s="43"/>
      <c r="BG3126" s="43"/>
      <c r="BH3126" s="43"/>
      <c r="BI3126" s="43"/>
      <c r="BJ3126" s="43"/>
      <c r="BK3126" s="43"/>
      <c r="BL3126" s="43"/>
      <c r="BM3126" s="43"/>
      <c r="BN3126" s="43"/>
      <c r="BO3126" s="43"/>
      <c r="BP3126" s="43"/>
      <c r="BQ3126" s="43"/>
      <c r="BR3126" s="43"/>
      <c r="BS3126" s="43"/>
      <c r="BT3126" s="43"/>
      <c r="BU3126" s="43"/>
      <c r="BV3126" s="43"/>
      <c r="BW3126" s="43"/>
      <c r="BX3126" s="43"/>
      <c r="BY3126" s="43"/>
      <c r="BZ3126" s="43"/>
      <c r="CA3126" s="43"/>
      <c r="CB3126" s="43"/>
      <c r="CC3126" s="43"/>
      <c r="CD3126" s="43"/>
      <c r="CE3126" s="43"/>
      <c r="CF3126" s="43"/>
      <c r="CG3126" s="43"/>
    </row>
    <row r="3127" spans="10:85" x14ac:dyDescent="0.2"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  <c r="AK3127" s="43"/>
      <c r="AL3127" s="43"/>
      <c r="AM3127" s="43"/>
      <c r="AN3127" s="43"/>
      <c r="AO3127" s="43"/>
      <c r="AP3127" s="43"/>
      <c r="AQ3127" s="43"/>
      <c r="AR3127" s="43"/>
      <c r="AS3127" s="43"/>
      <c r="AT3127" s="43"/>
      <c r="AU3127" s="43"/>
      <c r="AV3127" s="43"/>
      <c r="AW3127" s="43"/>
      <c r="AX3127" s="43"/>
      <c r="AY3127" s="43"/>
      <c r="AZ3127" s="43"/>
      <c r="BA3127" s="43"/>
      <c r="BB3127" s="43"/>
      <c r="BC3127" s="43"/>
      <c r="BD3127" s="43"/>
      <c r="BE3127" s="43"/>
      <c r="BF3127" s="43"/>
      <c r="BG3127" s="43"/>
      <c r="BH3127" s="43"/>
      <c r="BI3127" s="43"/>
      <c r="BJ3127" s="43"/>
      <c r="BK3127" s="43"/>
      <c r="BL3127" s="43"/>
      <c r="BM3127" s="43"/>
      <c r="BN3127" s="43"/>
      <c r="BO3127" s="43"/>
      <c r="BP3127" s="43"/>
      <c r="BQ3127" s="43"/>
      <c r="BR3127" s="43"/>
      <c r="BS3127" s="43"/>
      <c r="BT3127" s="43"/>
      <c r="BU3127" s="43"/>
      <c r="BV3127" s="43"/>
      <c r="BW3127" s="43"/>
      <c r="BX3127" s="43"/>
      <c r="BY3127" s="43"/>
      <c r="BZ3127" s="43"/>
      <c r="CA3127" s="43"/>
      <c r="CB3127" s="43"/>
      <c r="CC3127" s="43"/>
      <c r="CD3127" s="43"/>
      <c r="CE3127" s="43"/>
      <c r="CF3127" s="43"/>
      <c r="CG3127" s="43"/>
    </row>
    <row r="3128" spans="10:85" x14ac:dyDescent="0.2"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  <c r="AK3128" s="43"/>
      <c r="AL3128" s="43"/>
      <c r="AM3128" s="43"/>
      <c r="AN3128" s="43"/>
      <c r="AO3128" s="43"/>
      <c r="AP3128" s="43"/>
      <c r="AQ3128" s="43"/>
      <c r="AR3128" s="43"/>
      <c r="AS3128" s="43"/>
      <c r="AT3128" s="43"/>
      <c r="AU3128" s="43"/>
      <c r="AV3128" s="43"/>
      <c r="AW3128" s="43"/>
      <c r="AX3128" s="43"/>
      <c r="AY3128" s="43"/>
      <c r="AZ3128" s="43"/>
      <c r="BA3128" s="43"/>
      <c r="BB3128" s="43"/>
      <c r="BC3128" s="43"/>
      <c r="BD3128" s="43"/>
      <c r="BE3128" s="43"/>
      <c r="BF3128" s="43"/>
      <c r="BG3128" s="43"/>
      <c r="BH3128" s="43"/>
      <c r="BI3128" s="43"/>
      <c r="BJ3128" s="43"/>
      <c r="BK3128" s="43"/>
      <c r="BL3128" s="43"/>
      <c r="BM3128" s="43"/>
      <c r="BN3128" s="43"/>
      <c r="BO3128" s="43"/>
      <c r="BP3128" s="43"/>
      <c r="BQ3128" s="43"/>
      <c r="BR3128" s="43"/>
      <c r="BS3128" s="43"/>
      <c r="BT3128" s="43"/>
      <c r="BU3128" s="43"/>
      <c r="BV3128" s="43"/>
      <c r="BW3128" s="43"/>
      <c r="BX3128" s="43"/>
      <c r="BY3128" s="43"/>
      <c r="BZ3128" s="43"/>
      <c r="CA3128" s="43"/>
      <c r="CB3128" s="43"/>
      <c r="CC3128" s="43"/>
      <c r="CD3128" s="43"/>
      <c r="CE3128" s="43"/>
      <c r="CF3128" s="43"/>
      <c r="CG3128" s="43"/>
    </row>
    <row r="3129" spans="10:85" x14ac:dyDescent="0.2"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  <c r="AK3129" s="43"/>
      <c r="AL3129" s="43"/>
      <c r="AM3129" s="43"/>
      <c r="AN3129" s="43"/>
      <c r="AO3129" s="43"/>
      <c r="AP3129" s="43"/>
      <c r="AQ3129" s="43"/>
      <c r="AR3129" s="43"/>
      <c r="AS3129" s="43"/>
      <c r="AT3129" s="43"/>
      <c r="AU3129" s="43"/>
      <c r="AV3129" s="43"/>
      <c r="AW3129" s="43"/>
      <c r="AX3129" s="43"/>
      <c r="AY3129" s="43"/>
      <c r="AZ3129" s="43"/>
      <c r="BA3129" s="43"/>
      <c r="BB3129" s="43"/>
      <c r="BC3129" s="43"/>
      <c r="BD3129" s="43"/>
      <c r="BE3129" s="43"/>
      <c r="BF3129" s="43"/>
      <c r="BG3129" s="43"/>
      <c r="BH3129" s="43"/>
      <c r="BI3129" s="43"/>
      <c r="BJ3129" s="43"/>
      <c r="BK3129" s="43"/>
      <c r="BL3129" s="43"/>
      <c r="BM3129" s="43"/>
      <c r="BN3129" s="43"/>
      <c r="BO3129" s="43"/>
      <c r="BP3129" s="43"/>
      <c r="BQ3129" s="43"/>
      <c r="BR3129" s="43"/>
      <c r="BS3129" s="43"/>
      <c r="BT3129" s="43"/>
      <c r="BU3129" s="43"/>
      <c r="BV3129" s="43"/>
      <c r="BW3129" s="43"/>
      <c r="BX3129" s="43"/>
      <c r="BY3129" s="43"/>
      <c r="BZ3129" s="43"/>
      <c r="CA3129" s="43"/>
      <c r="CB3129" s="43"/>
      <c r="CC3129" s="43"/>
      <c r="CD3129" s="43"/>
      <c r="CE3129" s="43"/>
      <c r="CF3129" s="43"/>
      <c r="CG3129" s="43"/>
    </row>
    <row r="3130" spans="10:85" x14ac:dyDescent="0.2"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  <c r="AK3130" s="43"/>
      <c r="AL3130" s="43"/>
      <c r="AM3130" s="43"/>
      <c r="AN3130" s="43"/>
      <c r="AO3130" s="43"/>
      <c r="AP3130" s="43"/>
      <c r="AQ3130" s="43"/>
      <c r="AR3130" s="43"/>
      <c r="AS3130" s="43"/>
      <c r="AT3130" s="43"/>
      <c r="AU3130" s="43"/>
      <c r="AV3130" s="43"/>
      <c r="AW3130" s="43"/>
      <c r="AX3130" s="43"/>
      <c r="AY3130" s="43"/>
      <c r="AZ3130" s="43"/>
      <c r="BA3130" s="43"/>
      <c r="BB3130" s="43"/>
      <c r="BC3130" s="43"/>
      <c r="BD3130" s="43"/>
      <c r="BE3130" s="43"/>
      <c r="BF3130" s="43"/>
      <c r="BG3130" s="43"/>
      <c r="BH3130" s="43"/>
      <c r="BI3130" s="43"/>
      <c r="BJ3130" s="43"/>
      <c r="BK3130" s="43"/>
      <c r="BL3130" s="43"/>
      <c r="BM3130" s="43"/>
      <c r="BN3130" s="43"/>
      <c r="BO3130" s="43"/>
      <c r="BP3130" s="43"/>
      <c r="BQ3130" s="43"/>
      <c r="BR3130" s="43"/>
      <c r="BS3130" s="43"/>
      <c r="BT3130" s="43"/>
      <c r="BU3130" s="43"/>
      <c r="BV3130" s="43"/>
      <c r="BW3130" s="43"/>
      <c r="BX3130" s="43"/>
      <c r="BY3130" s="43"/>
      <c r="BZ3130" s="43"/>
      <c r="CA3130" s="43"/>
      <c r="CB3130" s="43"/>
      <c r="CC3130" s="43"/>
      <c r="CD3130" s="43"/>
      <c r="CE3130" s="43"/>
      <c r="CF3130" s="43"/>
      <c r="CG3130" s="43"/>
    </row>
    <row r="3131" spans="10:85" x14ac:dyDescent="0.2"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  <c r="AK3131" s="43"/>
      <c r="AL3131" s="43"/>
      <c r="AM3131" s="43"/>
      <c r="AN3131" s="43"/>
      <c r="AO3131" s="43"/>
      <c r="AP3131" s="43"/>
      <c r="AQ3131" s="43"/>
      <c r="AR3131" s="43"/>
      <c r="AS3131" s="43"/>
      <c r="AT3131" s="43"/>
      <c r="AU3131" s="43"/>
      <c r="AV3131" s="43"/>
      <c r="AW3131" s="43"/>
      <c r="AX3131" s="43"/>
      <c r="AY3131" s="43"/>
      <c r="AZ3131" s="43"/>
      <c r="BA3131" s="43"/>
      <c r="BB3131" s="43"/>
      <c r="BC3131" s="43"/>
      <c r="BD3131" s="43"/>
      <c r="BE3131" s="43"/>
      <c r="BF3131" s="43"/>
      <c r="BG3131" s="43"/>
      <c r="BH3131" s="43"/>
      <c r="BI3131" s="43"/>
      <c r="BJ3131" s="43"/>
      <c r="BK3131" s="43"/>
      <c r="BL3131" s="43"/>
      <c r="BM3131" s="43"/>
      <c r="BN3131" s="43"/>
      <c r="BO3131" s="43"/>
      <c r="BP3131" s="43"/>
      <c r="BQ3131" s="43"/>
      <c r="BR3131" s="43"/>
      <c r="BS3131" s="43"/>
      <c r="BT3131" s="43"/>
      <c r="BU3131" s="43"/>
      <c r="BV3131" s="43"/>
      <c r="BW3131" s="43"/>
      <c r="BX3131" s="43"/>
      <c r="BY3131" s="43"/>
      <c r="BZ3131" s="43"/>
      <c r="CA3131" s="43"/>
      <c r="CB3131" s="43"/>
      <c r="CC3131" s="43"/>
      <c r="CD3131" s="43"/>
      <c r="CE3131" s="43"/>
      <c r="CF3131" s="43"/>
      <c r="CG3131" s="43"/>
    </row>
    <row r="3132" spans="10:85" x14ac:dyDescent="0.2"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  <c r="AK3132" s="43"/>
      <c r="AL3132" s="43"/>
      <c r="AM3132" s="43"/>
      <c r="AN3132" s="43"/>
      <c r="AO3132" s="43"/>
      <c r="AP3132" s="43"/>
      <c r="AQ3132" s="43"/>
      <c r="AR3132" s="43"/>
      <c r="AS3132" s="43"/>
      <c r="AT3132" s="43"/>
      <c r="AU3132" s="43"/>
      <c r="AV3132" s="43"/>
      <c r="AW3132" s="43"/>
      <c r="AX3132" s="43"/>
      <c r="AY3132" s="43"/>
      <c r="AZ3132" s="43"/>
      <c r="BA3132" s="43"/>
      <c r="BB3132" s="43"/>
      <c r="BC3132" s="43"/>
      <c r="BD3132" s="43"/>
      <c r="BE3132" s="43"/>
      <c r="BF3132" s="43"/>
      <c r="BG3132" s="43"/>
      <c r="BH3132" s="43"/>
      <c r="BI3132" s="43"/>
      <c r="BJ3132" s="43"/>
      <c r="BK3132" s="43"/>
      <c r="BL3132" s="43"/>
      <c r="BM3132" s="43"/>
      <c r="BN3132" s="43"/>
      <c r="BO3132" s="43"/>
      <c r="BP3132" s="43"/>
      <c r="BQ3132" s="43"/>
      <c r="BR3132" s="43"/>
      <c r="BS3132" s="43"/>
      <c r="BT3132" s="43"/>
      <c r="BU3132" s="43"/>
      <c r="BV3132" s="43"/>
      <c r="BW3132" s="43"/>
      <c r="BX3132" s="43"/>
      <c r="BY3132" s="43"/>
      <c r="BZ3132" s="43"/>
      <c r="CA3132" s="43"/>
      <c r="CB3132" s="43"/>
      <c r="CC3132" s="43"/>
      <c r="CD3132" s="43"/>
      <c r="CE3132" s="43"/>
      <c r="CF3132" s="43"/>
      <c r="CG3132" s="43"/>
    </row>
    <row r="3133" spans="10:85" x14ac:dyDescent="0.2"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  <c r="AK3133" s="43"/>
      <c r="AL3133" s="43"/>
      <c r="AM3133" s="43"/>
      <c r="AN3133" s="43"/>
      <c r="AO3133" s="43"/>
      <c r="AP3133" s="43"/>
      <c r="AQ3133" s="43"/>
      <c r="AR3133" s="43"/>
      <c r="AS3133" s="43"/>
      <c r="AT3133" s="43"/>
      <c r="AU3133" s="43"/>
      <c r="AV3133" s="43"/>
      <c r="AW3133" s="43"/>
      <c r="AX3133" s="43"/>
      <c r="AY3133" s="43"/>
      <c r="AZ3133" s="43"/>
      <c r="BA3133" s="43"/>
      <c r="BB3133" s="43"/>
      <c r="BC3133" s="43"/>
      <c r="BD3133" s="43"/>
      <c r="BE3133" s="43"/>
      <c r="BF3133" s="43"/>
      <c r="BG3133" s="43"/>
      <c r="BH3133" s="43"/>
      <c r="BI3133" s="43"/>
      <c r="BJ3133" s="43"/>
      <c r="BK3133" s="43"/>
      <c r="BL3133" s="43"/>
      <c r="BM3133" s="43"/>
      <c r="BN3133" s="43"/>
      <c r="BO3133" s="43"/>
      <c r="BP3133" s="43"/>
      <c r="BQ3133" s="43"/>
      <c r="BR3133" s="43"/>
      <c r="BS3133" s="43"/>
      <c r="BT3133" s="43"/>
      <c r="BU3133" s="43"/>
      <c r="BV3133" s="43"/>
      <c r="BW3133" s="43"/>
      <c r="BX3133" s="43"/>
      <c r="BY3133" s="43"/>
      <c r="BZ3133" s="43"/>
      <c r="CA3133" s="43"/>
      <c r="CB3133" s="43"/>
      <c r="CC3133" s="43"/>
      <c r="CD3133" s="43"/>
      <c r="CE3133" s="43"/>
      <c r="CF3133" s="43"/>
      <c r="CG3133" s="43"/>
    </row>
    <row r="3134" spans="10:85" x14ac:dyDescent="0.2"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  <c r="AK3134" s="43"/>
      <c r="AL3134" s="43"/>
      <c r="AM3134" s="43"/>
      <c r="AN3134" s="43"/>
      <c r="AO3134" s="43"/>
      <c r="AP3134" s="43"/>
      <c r="AQ3134" s="43"/>
      <c r="AR3134" s="43"/>
      <c r="AS3134" s="43"/>
      <c r="AT3134" s="43"/>
      <c r="AU3134" s="43"/>
      <c r="AV3134" s="43"/>
      <c r="AW3134" s="43"/>
      <c r="AX3134" s="43"/>
      <c r="AY3134" s="43"/>
      <c r="AZ3134" s="43"/>
      <c r="BA3134" s="43"/>
      <c r="BB3134" s="43"/>
      <c r="BC3134" s="43"/>
      <c r="BD3134" s="43"/>
      <c r="BE3134" s="43"/>
      <c r="BF3134" s="43"/>
      <c r="BG3134" s="43"/>
      <c r="BH3134" s="43"/>
      <c r="BI3134" s="43"/>
      <c r="BJ3134" s="43"/>
      <c r="BK3134" s="43"/>
      <c r="BL3134" s="43"/>
      <c r="BM3134" s="43"/>
      <c r="BN3134" s="43"/>
      <c r="BO3134" s="43"/>
      <c r="BP3134" s="43"/>
      <c r="BQ3134" s="43"/>
      <c r="BR3134" s="43"/>
      <c r="BS3134" s="43"/>
      <c r="BT3134" s="43"/>
      <c r="BU3134" s="43"/>
      <c r="BV3134" s="43"/>
      <c r="BW3134" s="43"/>
      <c r="BX3134" s="43"/>
      <c r="BY3134" s="43"/>
      <c r="BZ3134" s="43"/>
      <c r="CA3134" s="43"/>
      <c r="CB3134" s="43"/>
      <c r="CC3134" s="43"/>
      <c r="CD3134" s="43"/>
      <c r="CE3134" s="43"/>
      <c r="CF3134" s="43"/>
      <c r="CG3134" s="43"/>
    </row>
    <row r="3135" spans="10:85" x14ac:dyDescent="0.2"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  <c r="AK3135" s="43"/>
      <c r="AL3135" s="43"/>
      <c r="AM3135" s="43"/>
      <c r="AN3135" s="43"/>
      <c r="AO3135" s="43"/>
      <c r="AP3135" s="43"/>
      <c r="AQ3135" s="43"/>
      <c r="AR3135" s="43"/>
      <c r="AS3135" s="43"/>
      <c r="AT3135" s="43"/>
      <c r="AU3135" s="43"/>
      <c r="AV3135" s="43"/>
      <c r="AW3135" s="43"/>
      <c r="AX3135" s="43"/>
      <c r="AY3135" s="43"/>
      <c r="AZ3135" s="43"/>
      <c r="BA3135" s="43"/>
      <c r="BB3135" s="43"/>
      <c r="BC3135" s="43"/>
      <c r="BD3135" s="43"/>
      <c r="BE3135" s="43"/>
      <c r="BF3135" s="43"/>
      <c r="BG3135" s="43"/>
      <c r="BH3135" s="43"/>
      <c r="BI3135" s="43"/>
      <c r="BJ3135" s="43"/>
      <c r="BK3135" s="43"/>
      <c r="BL3135" s="43"/>
      <c r="BM3135" s="43"/>
      <c r="BN3135" s="43"/>
      <c r="BO3135" s="43"/>
      <c r="BP3135" s="43"/>
      <c r="BQ3135" s="43"/>
      <c r="BR3135" s="43"/>
      <c r="BS3135" s="43"/>
      <c r="BT3135" s="43"/>
      <c r="BU3135" s="43"/>
      <c r="BV3135" s="43"/>
      <c r="BW3135" s="43"/>
      <c r="BX3135" s="43"/>
      <c r="BY3135" s="43"/>
      <c r="BZ3135" s="43"/>
      <c r="CA3135" s="43"/>
      <c r="CB3135" s="43"/>
      <c r="CC3135" s="43"/>
      <c r="CD3135" s="43"/>
      <c r="CE3135" s="43"/>
      <c r="CF3135" s="43"/>
      <c r="CG3135" s="43"/>
    </row>
    <row r="3136" spans="10:85" x14ac:dyDescent="0.2"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  <c r="AK3136" s="43"/>
      <c r="AL3136" s="43"/>
      <c r="AM3136" s="43"/>
      <c r="AN3136" s="43"/>
      <c r="AO3136" s="43"/>
      <c r="AP3136" s="43"/>
      <c r="AQ3136" s="43"/>
      <c r="AR3136" s="43"/>
      <c r="AS3136" s="43"/>
      <c r="AT3136" s="43"/>
      <c r="AU3136" s="43"/>
      <c r="AV3136" s="43"/>
      <c r="AW3136" s="43"/>
      <c r="AX3136" s="43"/>
      <c r="AY3136" s="43"/>
      <c r="AZ3136" s="43"/>
      <c r="BA3136" s="43"/>
      <c r="BB3136" s="43"/>
      <c r="BC3136" s="43"/>
      <c r="BD3136" s="43"/>
      <c r="BE3136" s="43"/>
      <c r="BF3136" s="43"/>
      <c r="BG3136" s="43"/>
      <c r="BH3136" s="43"/>
      <c r="BI3136" s="43"/>
      <c r="BJ3136" s="43"/>
      <c r="BK3136" s="43"/>
      <c r="BL3136" s="43"/>
      <c r="BM3136" s="43"/>
      <c r="BN3136" s="43"/>
      <c r="BO3136" s="43"/>
      <c r="BP3136" s="43"/>
      <c r="BQ3136" s="43"/>
      <c r="BR3136" s="43"/>
      <c r="BS3136" s="43"/>
      <c r="BT3136" s="43"/>
      <c r="BU3136" s="43"/>
      <c r="BV3136" s="43"/>
      <c r="BW3136" s="43"/>
      <c r="BX3136" s="43"/>
      <c r="BY3136" s="43"/>
      <c r="BZ3136" s="43"/>
      <c r="CA3136" s="43"/>
      <c r="CB3136" s="43"/>
      <c r="CC3136" s="43"/>
      <c r="CD3136" s="43"/>
      <c r="CE3136" s="43"/>
      <c r="CF3136" s="43"/>
      <c r="CG3136" s="43"/>
    </row>
    <row r="3137" spans="10:85" x14ac:dyDescent="0.2"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  <c r="AK3137" s="43"/>
      <c r="AL3137" s="43"/>
      <c r="AM3137" s="43"/>
      <c r="AN3137" s="43"/>
      <c r="AO3137" s="43"/>
      <c r="AP3137" s="43"/>
      <c r="AQ3137" s="43"/>
      <c r="AR3137" s="43"/>
      <c r="AS3137" s="43"/>
      <c r="AT3137" s="43"/>
      <c r="AU3137" s="43"/>
      <c r="AV3137" s="43"/>
      <c r="AW3137" s="43"/>
      <c r="AX3137" s="43"/>
      <c r="AY3137" s="43"/>
      <c r="AZ3137" s="43"/>
      <c r="BA3137" s="43"/>
      <c r="BB3137" s="43"/>
      <c r="BC3137" s="43"/>
      <c r="BD3137" s="43"/>
      <c r="BE3137" s="43"/>
      <c r="BF3137" s="43"/>
      <c r="BG3137" s="43"/>
      <c r="BH3137" s="43"/>
      <c r="BI3137" s="43"/>
      <c r="BJ3137" s="43"/>
      <c r="BK3137" s="43"/>
      <c r="BL3137" s="43"/>
      <c r="BM3137" s="43"/>
      <c r="BN3137" s="43"/>
      <c r="BO3137" s="43"/>
      <c r="BP3137" s="43"/>
      <c r="BQ3137" s="43"/>
      <c r="BR3137" s="43"/>
      <c r="BS3137" s="43"/>
      <c r="BT3137" s="43"/>
      <c r="BU3137" s="43"/>
      <c r="BV3137" s="43"/>
      <c r="BW3137" s="43"/>
      <c r="BX3137" s="43"/>
      <c r="BY3137" s="43"/>
      <c r="BZ3137" s="43"/>
      <c r="CA3137" s="43"/>
      <c r="CB3137" s="43"/>
      <c r="CC3137" s="43"/>
      <c r="CD3137" s="43"/>
      <c r="CE3137" s="43"/>
      <c r="CF3137" s="43"/>
      <c r="CG3137" s="43"/>
    </row>
    <row r="3138" spans="10:85" x14ac:dyDescent="0.2"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  <c r="AK3138" s="43"/>
      <c r="AL3138" s="43"/>
      <c r="AM3138" s="43"/>
      <c r="AN3138" s="43"/>
      <c r="AO3138" s="43"/>
      <c r="AP3138" s="43"/>
      <c r="AQ3138" s="43"/>
      <c r="AR3138" s="43"/>
      <c r="AS3138" s="43"/>
      <c r="AT3138" s="43"/>
      <c r="AU3138" s="43"/>
      <c r="AV3138" s="43"/>
      <c r="AW3138" s="43"/>
      <c r="AX3138" s="43"/>
      <c r="AY3138" s="43"/>
      <c r="AZ3138" s="43"/>
      <c r="BA3138" s="43"/>
      <c r="BB3138" s="43"/>
      <c r="BC3138" s="43"/>
      <c r="BD3138" s="43"/>
      <c r="BE3138" s="43"/>
      <c r="BF3138" s="43"/>
      <c r="BG3138" s="43"/>
      <c r="BH3138" s="43"/>
      <c r="BI3138" s="43"/>
      <c r="BJ3138" s="43"/>
      <c r="BK3138" s="43"/>
      <c r="BL3138" s="43"/>
      <c r="BM3138" s="43"/>
      <c r="BN3138" s="43"/>
      <c r="BO3138" s="43"/>
      <c r="BP3138" s="43"/>
      <c r="BQ3138" s="43"/>
      <c r="BR3138" s="43"/>
      <c r="BS3138" s="43"/>
      <c r="BT3138" s="43"/>
      <c r="BU3138" s="43"/>
      <c r="BV3138" s="43"/>
      <c r="BW3138" s="43"/>
      <c r="BX3138" s="43"/>
      <c r="BY3138" s="43"/>
      <c r="BZ3138" s="43"/>
      <c r="CA3138" s="43"/>
      <c r="CB3138" s="43"/>
      <c r="CC3138" s="43"/>
      <c r="CD3138" s="43"/>
      <c r="CE3138" s="43"/>
      <c r="CF3138" s="43"/>
      <c r="CG3138" s="43"/>
    </row>
    <row r="3139" spans="10:85" x14ac:dyDescent="0.2"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  <c r="AK3139" s="43"/>
      <c r="AL3139" s="43"/>
      <c r="AM3139" s="43"/>
      <c r="AN3139" s="43"/>
      <c r="AO3139" s="43"/>
      <c r="AP3139" s="43"/>
      <c r="AQ3139" s="43"/>
      <c r="AR3139" s="43"/>
      <c r="AS3139" s="43"/>
      <c r="AT3139" s="43"/>
      <c r="AU3139" s="43"/>
      <c r="AV3139" s="43"/>
      <c r="AW3139" s="43"/>
      <c r="AX3139" s="43"/>
      <c r="AY3139" s="43"/>
      <c r="AZ3139" s="43"/>
      <c r="BA3139" s="43"/>
      <c r="BB3139" s="43"/>
      <c r="BC3139" s="43"/>
      <c r="BD3139" s="43"/>
      <c r="BE3139" s="43"/>
      <c r="BF3139" s="43"/>
      <c r="BG3139" s="43"/>
      <c r="BH3139" s="43"/>
      <c r="BI3139" s="43"/>
      <c r="BJ3139" s="43"/>
      <c r="BK3139" s="43"/>
      <c r="BL3139" s="43"/>
      <c r="BM3139" s="43"/>
      <c r="BN3139" s="43"/>
      <c r="BO3139" s="43"/>
      <c r="BP3139" s="43"/>
      <c r="BQ3139" s="43"/>
      <c r="BR3139" s="43"/>
      <c r="BS3139" s="43"/>
      <c r="BT3139" s="43"/>
      <c r="BU3139" s="43"/>
      <c r="BV3139" s="43"/>
      <c r="BW3139" s="43"/>
      <c r="BX3139" s="43"/>
      <c r="BY3139" s="43"/>
      <c r="BZ3139" s="43"/>
      <c r="CA3139" s="43"/>
      <c r="CB3139" s="43"/>
      <c r="CC3139" s="43"/>
      <c r="CD3139" s="43"/>
      <c r="CE3139" s="43"/>
      <c r="CF3139" s="43"/>
      <c r="CG3139" s="43"/>
    </row>
    <row r="3140" spans="10:85" x14ac:dyDescent="0.2"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  <c r="AK3140" s="43"/>
      <c r="AL3140" s="43"/>
      <c r="AM3140" s="43"/>
      <c r="AN3140" s="43"/>
      <c r="AO3140" s="43"/>
      <c r="AP3140" s="43"/>
      <c r="AQ3140" s="43"/>
      <c r="AR3140" s="43"/>
      <c r="AS3140" s="43"/>
      <c r="AT3140" s="43"/>
      <c r="AU3140" s="43"/>
      <c r="AV3140" s="43"/>
      <c r="AW3140" s="43"/>
      <c r="AX3140" s="43"/>
      <c r="AY3140" s="43"/>
      <c r="AZ3140" s="43"/>
      <c r="BA3140" s="43"/>
      <c r="BB3140" s="43"/>
      <c r="BC3140" s="43"/>
      <c r="BD3140" s="43"/>
      <c r="BE3140" s="43"/>
      <c r="BF3140" s="43"/>
      <c r="BG3140" s="43"/>
      <c r="BH3140" s="43"/>
      <c r="BI3140" s="43"/>
      <c r="BJ3140" s="43"/>
      <c r="BK3140" s="43"/>
      <c r="BL3140" s="43"/>
      <c r="BM3140" s="43"/>
      <c r="BN3140" s="43"/>
      <c r="BO3140" s="43"/>
      <c r="BP3140" s="43"/>
      <c r="BQ3140" s="43"/>
      <c r="BR3140" s="43"/>
      <c r="BS3140" s="43"/>
      <c r="BT3140" s="43"/>
      <c r="BU3140" s="43"/>
      <c r="BV3140" s="43"/>
      <c r="BW3140" s="43"/>
      <c r="BX3140" s="43"/>
      <c r="BY3140" s="43"/>
      <c r="BZ3140" s="43"/>
      <c r="CA3140" s="43"/>
      <c r="CB3140" s="43"/>
      <c r="CC3140" s="43"/>
      <c r="CD3140" s="43"/>
      <c r="CE3140" s="43"/>
      <c r="CF3140" s="43"/>
      <c r="CG3140" s="43"/>
    </row>
    <row r="3141" spans="10:85" x14ac:dyDescent="0.2"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  <c r="AK3141" s="43"/>
      <c r="AL3141" s="43"/>
      <c r="AM3141" s="43"/>
      <c r="AN3141" s="43"/>
      <c r="AO3141" s="43"/>
      <c r="AP3141" s="43"/>
      <c r="AQ3141" s="43"/>
      <c r="AR3141" s="43"/>
      <c r="AS3141" s="43"/>
      <c r="AT3141" s="43"/>
      <c r="AU3141" s="43"/>
      <c r="AV3141" s="43"/>
      <c r="AW3141" s="43"/>
      <c r="AX3141" s="43"/>
      <c r="AY3141" s="43"/>
      <c r="AZ3141" s="43"/>
      <c r="BA3141" s="43"/>
      <c r="BB3141" s="43"/>
      <c r="BC3141" s="43"/>
      <c r="BD3141" s="43"/>
      <c r="BE3141" s="43"/>
      <c r="BF3141" s="43"/>
      <c r="BG3141" s="43"/>
      <c r="BH3141" s="43"/>
      <c r="BI3141" s="43"/>
      <c r="BJ3141" s="43"/>
      <c r="BK3141" s="43"/>
      <c r="BL3141" s="43"/>
      <c r="BM3141" s="43"/>
      <c r="BN3141" s="43"/>
      <c r="BO3141" s="43"/>
      <c r="BP3141" s="43"/>
      <c r="BQ3141" s="43"/>
      <c r="BR3141" s="43"/>
      <c r="BS3141" s="43"/>
      <c r="BT3141" s="43"/>
      <c r="BU3141" s="43"/>
      <c r="BV3141" s="43"/>
      <c r="BW3141" s="43"/>
      <c r="BX3141" s="43"/>
      <c r="BY3141" s="43"/>
      <c r="BZ3141" s="43"/>
      <c r="CA3141" s="43"/>
      <c r="CB3141" s="43"/>
      <c r="CC3141" s="43"/>
      <c r="CD3141" s="43"/>
      <c r="CE3141" s="43"/>
      <c r="CF3141" s="43"/>
      <c r="CG3141" s="43"/>
    </row>
    <row r="3142" spans="10:85" x14ac:dyDescent="0.2"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  <c r="AK3142" s="43"/>
      <c r="AL3142" s="43"/>
      <c r="AM3142" s="43"/>
      <c r="AN3142" s="43"/>
      <c r="AO3142" s="43"/>
      <c r="AP3142" s="43"/>
      <c r="AQ3142" s="43"/>
      <c r="AR3142" s="43"/>
      <c r="AS3142" s="43"/>
      <c r="AT3142" s="43"/>
      <c r="AU3142" s="43"/>
      <c r="AV3142" s="43"/>
      <c r="AW3142" s="43"/>
      <c r="AX3142" s="43"/>
      <c r="AY3142" s="43"/>
      <c r="AZ3142" s="43"/>
      <c r="BA3142" s="43"/>
      <c r="BB3142" s="43"/>
      <c r="BC3142" s="43"/>
      <c r="BD3142" s="43"/>
      <c r="BE3142" s="43"/>
      <c r="BF3142" s="43"/>
      <c r="BG3142" s="43"/>
      <c r="BH3142" s="43"/>
      <c r="BI3142" s="43"/>
      <c r="BJ3142" s="43"/>
      <c r="BK3142" s="43"/>
      <c r="BL3142" s="43"/>
      <c r="BM3142" s="43"/>
      <c r="BN3142" s="43"/>
      <c r="BO3142" s="43"/>
      <c r="BP3142" s="43"/>
      <c r="BQ3142" s="43"/>
      <c r="BR3142" s="43"/>
      <c r="BS3142" s="43"/>
      <c r="BT3142" s="43"/>
      <c r="BU3142" s="43"/>
      <c r="BV3142" s="43"/>
      <c r="BW3142" s="43"/>
      <c r="BX3142" s="43"/>
      <c r="BY3142" s="43"/>
      <c r="BZ3142" s="43"/>
      <c r="CA3142" s="43"/>
      <c r="CB3142" s="43"/>
      <c r="CC3142" s="43"/>
      <c r="CD3142" s="43"/>
      <c r="CE3142" s="43"/>
      <c r="CF3142" s="43"/>
      <c r="CG3142" s="43"/>
    </row>
    <row r="3143" spans="10:85" x14ac:dyDescent="0.2"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  <c r="AK3143" s="43"/>
      <c r="AL3143" s="43"/>
      <c r="AM3143" s="43"/>
      <c r="AN3143" s="43"/>
      <c r="AO3143" s="43"/>
      <c r="AP3143" s="43"/>
      <c r="AQ3143" s="43"/>
      <c r="AR3143" s="43"/>
      <c r="AS3143" s="43"/>
      <c r="AT3143" s="43"/>
      <c r="AU3143" s="43"/>
      <c r="AV3143" s="43"/>
      <c r="AW3143" s="43"/>
      <c r="AX3143" s="43"/>
      <c r="AY3143" s="43"/>
      <c r="AZ3143" s="43"/>
      <c r="BA3143" s="43"/>
      <c r="BB3143" s="43"/>
      <c r="BC3143" s="43"/>
      <c r="BD3143" s="43"/>
      <c r="BE3143" s="43"/>
      <c r="BF3143" s="43"/>
      <c r="BG3143" s="43"/>
      <c r="BH3143" s="43"/>
      <c r="BI3143" s="43"/>
      <c r="BJ3143" s="43"/>
      <c r="BK3143" s="43"/>
      <c r="BL3143" s="43"/>
      <c r="BM3143" s="43"/>
      <c r="BN3143" s="43"/>
      <c r="BO3143" s="43"/>
      <c r="BP3143" s="43"/>
      <c r="BQ3143" s="43"/>
      <c r="BR3143" s="43"/>
      <c r="BS3143" s="43"/>
      <c r="BT3143" s="43"/>
      <c r="BU3143" s="43"/>
      <c r="BV3143" s="43"/>
      <c r="BW3143" s="43"/>
      <c r="BX3143" s="43"/>
      <c r="BY3143" s="43"/>
      <c r="BZ3143" s="43"/>
      <c r="CA3143" s="43"/>
      <c r="CB3143" s="43"/>
      <c r="CC3143" s="43"/>
      <c r="CD3143" s="43"/>
      <c r="CE3143" s="43"/>
      <c r="CF3143" s="43"/>
      <c r="CG3143" s="43"/>
    </row>
    <row r="3144" spans="10:85" x14ac:dyDescent="0.2"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  <c r="AK3144" s="43"/>
      <c r="AL3144" s="43"/>
      <c r="AM3144" s="43"/>
      <c r="AN3144" s="43"/>
      <c r="AO3144" s="43"/>
      <c r="AP3144" s="43"/>
      <c r="AQ3144" s="43"/>
      <c r="AR3144" s="43"/>
      <c r="AS3144" s="43"/>
      <c r="AT3144" s="43"/>
      <c r="AU3144" s="43"/>
      <c r="AV3144" s="43"/>
      <c r="AW3144" s="43"/>
      <c r="AX3144" s="43"/>
      <c r="AY3144" s="43"/>
      <c r="AZ3144" s="43"/>
      <c r="BA3144" s="43"/>
      <c r="BB3144" s="43"/>
      <c r="BC3144" s="43"/>
      <c r="BD3144" s="43"/>
      <c r="BE3144" s="43"/>
      <c r="BF3144" s="43"/>
      <c r="BG3144" s="43"/>
      <c r="BH3144" s="43"/>
      <c r="BI3144" s="43"/>
      <c r="BJ3144" s="43"/>
      <c r="BK3144" s="43"/>
      <c r="BL3144" s="43"/>
      <c r="BM3144" s="43"/>
      <c r="BN3144" s="43"/>
      <c r="BO3144" s="43"/>
      <c r="BP3144" s="43"/>
      <c r="BQ3144" s="43"/>
      <c r="BR3144" s="43"/>
      <c r="BS3144" s="43"/>
      <c r="BT3144" s="43"/>
      <c r="BU3144" s="43"/>
      <c r="BV3144" s="43"/>
      <c r="BW3144" s="43"/>
      <c r="BX3144" s="43"/>
      <c r="BY3144" s="43"/>
      <c r="BZ3144" s="43"/>
      <c r="CA3144" s="43"/>
      <c r="CB3144" s="43"/>
      <c r="CC3144" s="43"/>
      <c r="CD3144" s="43"/>
      <c r="CE3144" s="43"/>
      <c r="CF3144" s="43"/>
      <c r="CG3144" s="43"/>
    </row>
    <row r="3145" spans="10:85" x14ac:dyDescent="0.2"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  <c r="AK3145" s="43"/>
      <c r="AL3145" s="43"/>
      <c r="AM3145" s="43"/>
      <c r="AN3145" s="43"/>
      <c r="AO3145" s="43"/>
      <c r="AP3145" s="43"/>
      <c r="AQ3145" s="43"/>
      <c r="AR3145" s="43"/>
      <c r="AS3145" s="43"/>
      <c r="AT3145" s="43"/>
      <c r="AU3145" s="43"/>
      <c r="AV3145" s="43"/>
      <c r="AW3145" s="43"/>
      <c r="AX3145" s="43"/>
      <c r="AY3145" s="43"/>
      <c r="AZ3145" s="43"/>
      <c r="BA3145" s="43"/>
      <c r="BB3145" s="43"/>
      <c r="BC3145" s="43"/>
      <c r="BD3145" s="43"/>
      <c r="BE3145" s="43"/>
      <c r="BF3145" s="43"/>
      <c r="BG3145" s="43"/>
      <c r="BH3145" s="43"/>
      <c r="BI3145" s="43"/>
      <c r="BJ3145" s="43"/>
      <c r="BK3145" s="43"/>
      <c r="BL3145" s="43"/>
      <c r="BM3145" s="43"/>
      <c r="BN3145" s="43"/>
      <c r="BO3145" s="43"/>
      <c r="BP3145" s="43"/>
      <c r="BQ3145" s="43"/>
      <c r="BR3145" s="43"/>
      <c r="BS3145" s="43"/>
      <c r="BT3145" s="43"/>
      <c r="BU3145" s="43"/>
      <c r="BV3145" s="43"/>
      <c r="BW3145" s="43"/>
      <c r="BX3145" s="43"/>
      <c r="BY3145" s="43"/>
      <c r="BZ3145" s="43"/>
      <c r="CA3145" s="43"/>
      <c r="CB3145" s="43"/>
      <c r="CC3145" s="43"/>
      <c r="CD3145" s="43"/>
      <c r="CE3145" s="43"/>
      <c r="CF3145" s="43"/>
      <c r="CG3145" s="43"/>
    </row>
    <row r="3146" spans="10:85" x14ac:dyDescent="0.2"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  <c r="AK3146" s="43"/>
      <c r="AL3146" s="43"/>
      <c r="AM3146" s="43"/>
      <c r="AN3146" s="43"/>
      <c r="AO3146" s="43"/>
      <c r="AP3146" s="43"/>
      <c r="AQ3146" s="43"/>
      <c r="AR3146" s="43"/>
      <c r="AS3146" s="43"/>
      <c r="AT3146" s="43"/>
      <c r="AU3146" s="43"/>
      <c r="AV3146" s="43"/>
      <c r="AW3146" s="43"/>
      <c r="AX3146" s="43"/>
      <c r="AY3146" s="43"/>
      <c r="AZ3146" s="43"/>
      <c r="BA3146" s="43"/>
      <c r="BB3146" s="43"/>
      <c r="BC3146" s="43"/>
      <c r="BD3146" s="43"/>
      <c r="BE3146" s="43"/>
      <c r="BF3146" s="43"/>
      <c r="BG3146" s="43"/>
      <c r="BH3146" s="43"/>
      <c r="BI3146" s="43"/>
      <c r="BJ3146" s="43"/>
      <c r="BK3146" s="43"/>
      <c r="BL3146" s="43"/>
      <c r="BM3146" s="43"/>
      <c r="BN3146" s="43"/>
      <c r="BO3146" s="43"/>
      <c r="BP3146" s="43"/>
      <c r="BQ3146" s="43"/>
      <c r="BR3146" s="43"/>
      <c r="BS3146" s="43"/>
      <c r="BT3146" s="43"/>
      <c r="BU3146" s="43"/>
      <c r="BV3146" s="43"/>
      <c r="BW3146" s="43"/>
      <c r="BX3146" s="43"/>
      <c r="BY3146" s="43"/>
      <c r="BZ3146" s="43"/>
      <c r="CA3146" s="43"/>
      <c r="CB3146" s="43"/>
      <c r="CC3146" s="43"/>
      <c r="CD3146" s="43"/>
      <c r="CE3146" s="43"/>
      <c r="CF3146" s="43"/>
      <c r="CG3146" s="43"/>
    </row>
    <row r="3147" spans="10:85" x14ac:dyDescent="0.2"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  <c r="AK3147" s="43"/>
      <c r="AL3147" s="43"/>
      <c r="AM3147" s="43"/>
      <c r="AN3147" s="43"/>
      <c r="AO3147" s="43"/>
      <c r="AP3147" s="43"/>
      <c r="AQ3147" s="43"/>
      <c r="AR3147" s="43"/>
      <c r="AS3147" s="43"/>
      <c r="AT3147" s="43"/>
      <c r="AU3147" s="43"/>
      <c r="AV3147" s="43"/>
      <c r="AW3147" s="43"/>
      <c r="AX3147" s="43"/>
      <c r="AY3147" s="43"/>
      <c r="AZ3147" s="43"/>
      <c r="BA3147" s="43"/>
      <c r="BB3147" s="43"/>
      <c r="BC3147" s="43"/>
      <c r="BD3147" s="43"/>
      <c r="BE3147" s="43"/>
      <c r="BF3147" s="43"/>
      <c r="BG3147" s="43"/>
      <c r="BH3147" s="43"/>
      <c r="BI3147" s="43"/>
      <c r="BJ3147" s="43"/>
      <c r="BK3147" s="43"/>
      <c r="BL3147" s="43"/>
      <c r="BM3147" s="43"/>
      <c r="BN3147" s="43"/>
      <c r="BO3147" s="43"/>
      <c r="BP3147" s="43"/>
      <c r="BQ3147" s="43"/>
      <c r="BR3147" s="43"/>
      <c r="BS3147" s="43"/>
      <c r="BT3147" s="43"/>
      <c r="BU3147" s="43"/>
      <c r="BV3147" s="43"/>
      <c r="BW3147" s="43"/>
      <c r="BX3147" s="43"/>
      <c r="BY3147" s="43"/>
      <c r="BZ3147" s="43"/>
      <c r="CA3147" s="43"/>
      <c r="CB3147" s="43"/>
      <c r="CC3147" s="43"/>
      <c r="CD3147" s="43"/>
      <c r="CE3147" s="43"/>
      <c r="CF3147" s="43"/>
      <c r="CG3147" s="43"/>
    </row>
    <row r="3148" spans="10:85" x14ac:dyDescent="0.2"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  <c r="AK3148" s="43"/>
      <c r="AL3148" s="43"/>
      <c r="AM3148" s="43"/>
      <c r="AN3148" s="43"/>
      <c r="AO3148" s="43"/>
      <c r="AP3148" s="43"/>
      <c r="AQ3148" s="43"/>
      <c r="AR3148" s="43"/>
      <c r="AS3148" s="43"/>
      <c r="AT3148" s="43"/>
      <c r="AU3148" s="43"/>
      <c r="AV3148" s="43"/>
      <c r="AW3148" s="43"/>
      <c r="AX3148" s="43"/>
      <c r="AY3148" s="43"/>
      <c r="AZ3148" s="43"/>
      <c r="BA3148" s="43"/>
      <c r="BB3148" s="43"/>
      <c r="BC3148" s="43"/>
      <c r="BD3148" s="43"/>
      <c r="BE3148" s="43"/>
      <c r="BF3148" s="43"/>
      <c r="BG3148" s="43"/>
      <c r="BH3148" s="43"/>
      <c r="BI3148" s="43"/>
      <c r="BJ3148" s="43"/>
      <c r="BK3148" s="43"/>
      <c r="BL3148" s="43"/>
      <c r="BM3148" s="43"/>
      <c r="BN3148" s="43"/>
      <c r="BO3148" s="43"/>
      <c r="BP3148" s="43"/>
      <c r="BQ3148" s="43"/>
      <c r="BR3148" s="43"/>
      <c r="BS3148" s="43"/>
      <c r="BT3148" s="43"/>
      <c r="BU3148" s="43"/>
      <c r="BV3148" s="43"/>
      <c r="BW3148" s="43"/>
      <c r="BX3148" s="43"/>
      <c r="BY3148" s="43"/>
      <c r="BZ3148" s="43"/>
      <c r="CA3148" s="43"/>
      <c r="CB3148" s="43"/>
      <c r="CC3148" s="43"/>
      <c r="CD3148" s="43"/>
      <c r="CE3148" s="43"/>
      <c r="CF3148" s="43"/>
      <c r="CG3148" s="43"/>
    </row>
    <row r="3149" spans="10:85" x14ac:dyDescent="0.2"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  <c r="AK3149" s="43"/>
      <c r="AL3149" s="43"/>
      <c r="AM3149" s="43"/>
      <c r="AN3149" s="43"/>
      <c r="AO3149" s="43"/>
      <c r="AP3149" s="43"/>
      <c r="AQ3149" s="43"/>
      <c r="AR3149" s="43"/>
      <c r="AS3149" s="43"/>
      <c r="AT3149" s="43"/>
      <c r="AU3149" s="43"/>
      <c r="AV3149" s="43"/>
      <c r="AW3149" s="43"/>
      <c r="AX3149" s="43"/>
      <c r="AY3149" s="43"/>
      <c r="AZ3149" s="43"/>
      <c r="BA3149" s="43"/>
      <c r="BB3149" s="43"/>
      <c r="BC3149" s="43"/>
      <c r="BD3149" s="43"/>
      <c r="BE3149" s="43"/>
      <c r="BF3149" s="43"/>
      <c r="BG3149" s="43"/>
      <c r="BH3149" s="43"/>
      <c r="BI3149" s="43"/>
      <c r="BJ3149" s="43"/>
      <c r="BK3149" s="43"/>
      <c r="BL3149" s="43"/>
      <c r="BM3149" s="43"/>
      <c r="BN3149" s="43"/>
      <c r="BO3149" s="43"/>
      <c r="BP3149" s="43"/>
      <c r="BQ3149" s="43"/>
      <c r="BR3149" s="43"/>
      <c r="BS3149" s="43"/>
      <c r="BT3149" s="43"/>
      <c r="BU3149" s="43"/>
      <c r="BV3149" s="43"/>
      <c r="BW3149" s="43"/>
      <c r="BX3149" s="43"/>
      <c r="BY3149" s="43"/>
      <c r="BZ3149" s="43"/>
      <c r="CA3149" s="43"/>
      <c r="CB3149" s="43"/>
      <c r="CC3149" s="43"/>
      <c r="CD3149" s="43"/>
      <c r="CE3149" s="43"/>
      <c r="CF3149" s="43"/>
      <c r="CG3149" s="43"/>
    </row>
    <row r="3150" spans="10:85" x14ac:dyDescent="0.2"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  <c r="AK3150" s="43"/>
      <c r="AL3150" s="43"/>
      <c r="AM3150" s="43"/>
      <c r="AN3150" s="43"/>
      <c r="AO3150" s="43"/>
      <c r="AP3150" s="43"/>
      <c r="AQ3150" s="43"/>
      <c r="AR3150" s="43"/>
      <c r="AS3150" s="43"/>
      <c r="AT3150" s="43"/>
      <c r="AU3150" s="43"/>
      <c r="AV3150" s="43"/>
      <c r="AW3150" s="43"/>
      <c r="AX3150" s="43"/>
      <c r="AY3150" s="43"/>
      <c r="AZ3150" s="43"/>
      <c r="BA3150" s="43"/>
      <c r="BB3150" s="43"/>
      <c r="BC3150" s="43"/>
      <c r="BD3150" s="43"/>
      <c r="BE3150" s="43"/>
      <c r="BF3150" s="43"/>
      <c r="BG3150" s="43"/>
      <c r="BH3150" s="43"/>
      <c r="BI3150" s="43"/>
      <c r="BJ3150" s="43"/>
      <c r="BK3150" s="43"/>
      <c r="BL3150" s="43"/>
      <c r="BM3150" s="43"/>
      <c r="BN3150" s="43"/>
      <c r="BO3150" s="43"/>
      <c r="BP3150" s="43"/>
      <c r="BQ3150" s="43"/>
      <c r="BR3150" s="43"/>
      <c r="BS3150" s="43"/>
      <c r="BT3150" s="43"/>
      <c r="BU3150" s="43"/>
      <c r="BV3150" s="43"/>
      <c r="BW3150" s="43"/>
      <c r="BX3150" s="43"/>
      <c r="BY3150" s="43"/>
      <c r="BZ3150" s="43"/>
      <c r="CA3150" s="43"/>
      <c r="CB3150" s="43"/>
      <c r="CC3150" s="43"/>
      <c r="CD3150" s="43"/>
      <c r="CE3150" s="43"/>
      <c r="CF3150" s="43"/>
      <c r="CG3150" s="43"/>
    </row>
    <row r="3151" spans="10:85" x14ac:dyDescent="0.2"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  <c r="AK3151" s="43"/>
      <c r="AL3151" s="43"/>
      <c r="AM3151" s="43"/>
      <c r="AN3151" s="43"/>
      <c r="AO3151" s="43"/>
      <c r="AP3151" s="43"/>
      <c r="AQ3151" s="43"/>
      <c r="AR3151" s="43"/>
      <c r="AS3151" s="43"/>
      <c r="AT3151" s="43"/>
      <c r="AU3151" s="43"/>
      <c r="AV3151" s="43"/>
      <c r="AW3151" s="43"/>
      <c r="AX3151" s="43"/>
      <c r="AY3151" s="43"/>
      <c r="AZ3151" s="43"/>
      <c r="BA3151" s="43"/>
      <c r="BB3151" s="43"/>
      <c r="BC3151" s="43"/>
      <c r="BD3151" s="43"/>
      <c r="BE3151" s="43"/>
      <c r="BF3151" s="43"/>
      <c r="BG3151" s="43"/>
      <c r="BH3151" s="43"/>
      <c r="BI3151" s="43"/>
      <c r="BJ3151" s="43"/>
      <c r="BK3151" s="43"/>
      <c r="BL3151" s="43"/>
      <c r="BM3151" s="43"/>
      <c r="BN3151" s="43"/>
      <c r="BO3151" s="43"/>
      <c r="BP3151" s="43"/>
      <c r="BQ3151" s="43"/>
      <c r="BR3151" s="43"/>
      <c r="BS3151" s="43"/>
      <c r="BT3151" s="43"/>
      <c r="BU3151" s="43"/>
      <c r="BV3151" s="43"/>
      <c r="BW3151" s="43"/>
      <c r="BX3151" s="43"/>
      <c r="BY3151" s="43"/>
      <c r="BZ3151" s="43"/>
      <c r="CA3151" s="43"/>
      <c r="CB3151" s="43"/>
      <c r="CC3151" s="43"/>
      <c r="CD3151" s="43"/>
      <c r="CE3151" s="43"/>
      <c r="CF3151" s="43"/>
      <c r="CG3151" s="43"/>
    </row>
    <row r="3152" spans="10:85" x14ac:dyDescent="0.2"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  <c r="AK3152" s="43"/>
      <c r="AL3152" s="43"/>
      <c r="AM3152" s="43"/>
      <c r="AN3152" s="43"/>
      <c r="AO3152" s="43"/>
      <c r="AP3152" s="43"/>
      <c r="AQ3152" s="43"/>
      <c r="AR3152" s="43"/>
      <c r="AS3152" s="43"/>
      <c r="AT3152" s="43"/>
      <c r="AU3152" s="43"/>
      <c r="AV3152" s="43"/>
      <c r="AW3152" s="43"/>
      <c r="AX3152" s="43"/>
      <c r="AY3152" s="43"/>
      <c r="AZ3152" s="43"/>
      <c r="BA3152" s="43"/>
      <c r="BB3152" s="43"/>
      <c r="BC3152" s="43"/>
      <c r="BD3152" s="43"/>
      <c r="BE3152" s="43"/>
      <c r="BF3152" s="43"/>
      <c r="BG3152" s="43"/>
      <c r="BH3152" s="43"/>
      <c r="BI3152" s="43"/>
      <c r="BJ3152" s="43"/>
      <c r="BK3152" s="43"/>
      <c r="BL3152" s="43"/>
      <c r="BM3152" s="43"/>
      <c r="BN3152" s="43"/>
      <c r="BO3152" s="43"/>
      <c r="BP3152" s="43"/>
      <c r="BQ3152" s="43"/>
      <c r="BR3152" s="43"/>
      <c r="BS3152" s="43"/>
      <c r="BT3152" s="43"/>
      <c r="BU3152" s="43"/>
      <c r="BV3152" s="43"/>
      <c r="BW3152" s="43"/>
      <c r="BX3152" s="43"/>
      <c r="BY3152" s="43"/>
      <c r="BZ3152" s="43"/>
      <c r="CA3152" s="43"/>
      <c r="CB3152" s="43"/>
      <c r="CC3152" s="43"/>
      <c r="CD3152" s="43"/>
      <c r="CE3152" s="43"/>
      <c r="CF3152" s="43"/>
      <c r="CG3152" s="43"/>
    </row>
    <row r="3153" spans="10:85" x14ac:dyDescent="0.2"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  <c r="AK3153" s="43"/>
      <c r="AL3153" s="43"/>
      <c r="AM3153" s="43"/>
      <c r="AN3153" s="43"/>
      <c r="AO3153" s="43"/>
      <c r="AP3153" s="43"/>
      <c r="AQ3153" s="43"/>
      <c r="AR3153" s="43"/>
      <c r="AS3153" s="43"/>
      <c r="AT3153" s="43"/>
      <c r="AU3153" s="43"/>
      <c r="AV3153" s="43"/>
      <c r="AW3153" s="43"/>
      <c r="AX3153" s="43"/>
      <c r="AY3153" s="43"/>
      <c r="AZ3153" s="43"/>
      <c r="BA3153" s="43"/>
      <c r="BB3153" s="43"/>
      <c r="BC3153" s="43"/>
      <c r="BD3153" s="43"/>
      <c r="BE3153" s="43"/>
      <c r="BF3153" s="43"/>
      <c r="BG3153" s="43"/>
      <c r="BH3153" s="43"/>
      <c r="BI3153" s="43"/>
      <c r="BJ3153" s="43"/>
      <c r="BK3153" s="43"/>
      <c r="BL3153" s="43"/>
      <c r="BM3153" s="43"/>
      <c r="BN3153" s="43"/>
      <c r="BO3153" s="43"/>
      <c r="BP3153" s="43"/>
      <c r="BQ3153" s="43"/>
      <c r="BR3153" s="43"/>
      <c r="BS3153" s="43"/>
      <c r="BT3153" s="43"/>
      <c r="BU3153" s="43"/>
      <c r="BV3153" s="43"/>
      <c r="BW3153" s="43"/>
      <c r="BX3153" s="43"/>
      <c r="BY3153" s="43"/>
      <c r="BZ3153" s="43"/>
      <c r="CA3153" s="43"/>
      <c r="CB3153" s="43"/>
      <c r="CC3153" s="43"/>
      <c r="CD3153" s="43"/>
      <c r="CE3153" s="43"/>
      <c r="CF3153" s="43"/>
      <c r="CG3153" s="43"/>
    </row>
    <row r="3154" spans="10:85" x14ac:dyDescent="0.2"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  <c r="AK3154" s="43"/>
      <c r="AL3154" s="43"/>
      <c r="AM3154" s="43"/>
      <c r="AN3154" s="43"/>
      <c r="AO3154" s="43"/>
      <c r="AP3154" s="43"/>
      <c r="AQ3154" s="43"/>
      <c r="AR3154" s="43"/>
      <c r="AS3154" s="43"/>
      <c r="AT3154" s="43"/>
      <c r="AU3154" s="43"/>
      <c r="AV3154" s="43"/>
      <c r="AW3154" s="43"/>
      <c r="AX3154" s="43"/>
      <c r="AY3154" s="43"/>
      <c r="AZ3154" s="43"/>
      <c r="BA3154" s="43"/>
      <c r="BB3154" s="43"/>
      <c r="BC3154" s="43"/>
      <c r="BD3154" s="43"/>
      <c r="BE3154" s="43"/>
      <c r="BF3154" s="43"/>
      <c r="BG3154" s="43"/>
      <c r="BH3154" s="43"/>
      <c r="BI3154" s="43"/>
      <c r="BJ3154" s="43"/>
      <c r="BK3154" s="43"/>
      <c r="BL3154" s="43"/>
      <c r="BM3154" s="43"/>
      <c r="BN3154" s="43"/>
      <c r="BO3154" s="43"/>
      <c r="BP3154" s="43"/>
      <c r="BQ3154" s="43"/>
      <c r="BR3154" s="43"/>
      <c r="BS3154" s="43"/>
      <c r="BT3154" s="43"/>
      <c r="BU3154" s="43"/>
      <c r="BV3154" s="43"/>
      <c r="BW3154" s="43"/>
      <c r="BX3154" s="43"/>
      <c r="BY3154" s="43"/>
      <c r="BZ3154" s="43"/>
      <c r="CA3154" s="43"/>
      <c r="CB3154" s="43"/>
      <c r="CC3154" s="43"/>
      <c r="CD3154" s="43"/>
      <c r="CE3154" s="43"/>
      <c r="CF3154" s="43"/>
      <c r="CG3154" s="43"/>
    </row>
    <row r="3155" spans="10:85" x14ac:dyDescent="0.2"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  <c r="AK3155" s="43"/>
      <c r="AL3155" s="43"/>
      <c r="AM3155" s="43"/>
      <c r="AN3155" s="43"/>
      <c r="AO3155" s="43"/>
      <c r="AP3155" s="43"/>
      <c r="AQ3155" s="43"/>
      <c r="AR3155" s="43"/>
      <c r="AS3155" s="43"/>
      <c r="AT3155" s="43"/>
      <c r="AU3155" s="43"/>
      <c r="AV3155" s="43"/>
      <c r="AW3155" s="43"/>
      <c r="AX3155" s="43"/>
      <c r="AY3155" s="43"/>
      <c r="AZ3155" s="43"/>
      <c r="BA3155" s="43"/>
      <c r="BB3155" s="43"/>
      <c r="BC3155" s="43"/>
      <c r="BD3155" s="43"/>
      <c r="BE3155" s="43"/>
      <c r="BF3155" s="43"/>
      <c r="BG3155" s="43"/>
      <c r="BH3155" s="43"/>
      <c r="BI3155" s="43"/>
      <c r="BJ3155" s="43"/>
      <c r="BK3155" s="43"/>
      <c r="BL3155" s="43"/>
      <c r="BM3155" s="43"/>
      <c r="BN3155" s="43"/>
      <c r="BO3155" s="43"/>
      <c r="BP3155" s="43"/>
      <c r="BQ3155" s="43"/>
      <c r="BR3155" s="43"/>
      <c r="BS3155" s="43"/>
      <c r="BT3155" s="43"/>
      <c r="BU3155" s="43"/>
      <c r="BV3155" s="43"/>
      <c r="BW3155" s="43"/>
      <c r="BX3155" s="43"/>
      <c r="BY3155" s="43"/>
      <c r="BZ3155" s="43"/>
      <c r="CA3155" s="43"/>
      <c r="CB3155" s="43"/>
      <c r="CC3155" s="43"/>
      <c r="CD3155" s="43"/>
      <c r="CE3155" s="43"/>
      <c r="CF3155" s="43"/>
      <c r="CG3155" s="43"/>
    </row>
    <row r="3156" spans="10:85" x14ac:dyDescent="0.2"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  <c r="AK3156" s="43"/>
      <c r="AL3156" s="43"/>
      <c r="AM3156" s="43"/>
      <c r="AN3156" s="43"/>
      <c r="AO3156" s="43"/>
      <c r="AP3156" s="43"/>
      <c r="AQ3156" s="43"/>
      <c r="AR3156" s="43"/>
      <c r="AS3156" s="43"/>
      <c r="AT3156" s="43"/>
      <c r="AU3156" s="43"/>
      <c r="AV3156" s="43"/>
      <c r="AW3156" s="43"/>
      <c r="AX3156" s="43"/>
      <c r="AY3156" s="43"/>
      <c r="AZ3156" s="43"/>
      <c r="BA3156" s="43"/>
      <c r="BB3156" s="43"/>
      <c r="BC3156" s="43"/>
      <c r="BD3156" s="43"/>
      <c r="BE3156" s="43"/>
      <c r="BF3156" s="43"/>
      <c r="BG3156" s="43"/>
      <c r="BH3156" s="43"/>
      <c r="BI3156" s="43"/>
      <c r="BJ3156" s="43"/>
      <c r="BK3156" s="43"/>
      <c r="BL3156" s="43"/>
      <c r="BM3156" s="43"/>
      <c r="BN3156" s="43"/>
      <c r="BO3156" s="43"/>
      <c r="BP3156" s="43"/>
      <c r="BQ3156" s="43"/>
      <c r="BR3156" s="43"/>
      <c r="BS3156" s="43"/>
      <c r="BT3156" s="43"/>
      <c r="BU3156" s="43"/>
      <c r="BV3156" s="43"/>
      <c r="BW3156" s="43"/>
      <c r="BX3156" s="43"/>
      <c r="BY3156" s="43"/>
      <c r="BZ3156" s="43"/>
      <c r="CA3156" s="43"/>
      <c r="CB3156" s="43"/>
      <c r="CC3156" s="43"/>
      <c r="CD3156" s="43"/>
      <c r="CE3156" s="43"/>
      <c r="CF3156" s="43"/>
      <c r="CG3156" s="43"/>
    </row>
    <row r="3157" spans="10:85" x14ac:dyDescent="0.2"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  <c r="AK3157" s="43"/>
      <c r="AL3157" s="43"/>
      <c r="AM3157" s="43"/>
      <c r="AN3157" s="43"/>
      <c r="AO3157" s="43"/>
      <c r="AP3157" s="43"/>
      <c r="AQ3157" s="43"/>
      <c r="AR3157" s="43"/>
      <c r="AS3157" s="43"/>
      <c r="AT3157" s="43"/>
      <c r="AU3157" s="43"/>
      <c r="AV3157" s="43"/>
      <c r="AW3157" s="43"/>
      <c r="AX3157" s="43"/>
      <c r="AY3157" s="43"/>
      <c r="AZ3157" s="43"/>
      <c r="BA3157" s="43"/>
      <c r="BB3157" s="43"/>
      <c r="BC3157" s="43"/>
      <c r="BD3157" s="43"/>
      <c r="BE3157" s="43"/>
      <c r="BF3157" s="43"/>
      <c r="BG3157" s="43"/>
      <c r="BH3157" s="43"/>
      <c r="BI3157" s="43"/>
      <c r="BJ3157" s="43"/>
      <c r="BK3157" s="43"/>
      <c r="BL3157" s="43"/>
      <c r="BM3157" s="43"/>
      <c r="BN3157" s="43"/>
      <c r="BO3157" s="43"/>
      <c r="BP3157" s="43"/>
      <c r="BQ3157" s="43"/>
      <c r="BR3157" s="43"/>
      <c r="BS3157" s="43"/>
      <c r="BT3157" s="43"/>
      <c r="BU3157" s="43"/>
      <c r="BV3157" s="43"/>
      <c r="BW3157" s="43"/>
      <c r="BX3157" s="43"/>
      <c r="BY3157" s="43"/>
      <c r="BZ3157" s="43"/>
      <c r="CA3157" s="43"/>
      <c r="CB3157" s="43"/>
      <c r="CC3157" s="43"/>
      <c r="CD3157" s="43"/>
      <c r="CE3157" s="43"/>
      <c r="CF3157" s="43"/>
      <c r="CG3157" s="43"/>
    </row>
    <row r="3158" spans="10:85" x14ac:dyDescent="0.2"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  <c r="AK3158" s="43"/>
      <c r="AL3158" s="43"/>
      <c r="AM3158" s="43"/>
      <c r="AN3158" s="43"/>
      <c r="AO3158" s="43"/>
      <c r="AP3158" s="43"/>
      <c r="AQ3158" s="43"/>
      <c r="AR3158" s="43"/>
      <c r="AS3158" s="43"/>
      <c r="AT3158" s="43"/>
      <c r="AU3158" s="43"/>
      <c r="AV3158" s="43"/>
      <c r="AW3158" s="43"/>
      <c r="AX3158" s="43"/>
      <c r="AY3158" s="43"/>
      <c r="AZ3158" s="43"/>
      <c r="BA3158" s="43"/>
      <c r="BB3158" s="43"/>
      <c r="BC3158" s="43"/>
      <c r="BD3158" s="43"/>
      <c r="BE3158" s="43"/>
      <c r="BF3158" s="43"/>
      <c r="BG3158" s="43"/>
      <c r="BH3158" s="43"/>
      <c r="BI3158" s="43"/>
      <c r="BJ3158" s="43"/>
      <c r="BK3158" s="43"/>
      <c r="BL3158" s="43"/>
      <c r="BM3158" s="43"/>
      <c r="BN3158" s="43"/>
      <c r="BO3158" s="43"/>
      <c r="BP3158" s="43"/>
      <c r="BQ3158" s="43"/>
      <c r="BR3158" s="43"/>
      <c r="BS3158" s="43"/>
      <c r="BT3158" s="43"/>
      <c r="BU3158" s="43"/>
      <c r="BV3158" s="43"/>
      <c r="BW3158" s="43"/>
      <c r="BX3158" s="43"/>
      <c r="BY3158" s="43"/>
      <c r="BZ3158" s="43"/>
      <c r="CA3158" s="43"/>
      <c r="CB3158" s="43"/>
      <c r="CC3158" s="43"/>
      <c r="CD3158" s="43"/>
      <c r="CE3158" s="43"/>
      <c r="CF3158" s="43"/>
      <c r="CG3158" s="43"/>
    </row>
    <row r="3159" spans="10:85" x14ac:dyDescent="0.2"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  <c r="AK3159" s="43"/>
      <c r="AL3159" s="43"/>
      <c r="AM3159" s="43"/>
      <c r="AN3159" s="43"/>
      <c r="AO3159" s="43"/>
      <c r="AP3159" s="43"/>
      <c r="AQ3159" s="43"/>
      <c r="AR3159" s="43"/>
      <c r="AS3159" s="43"/>
      <c r="AT3159" s="43"/>
      <c r="AU3159" s="43"/>
      <c r="AV3159" s="43"/>
      <c r="AW3159" s="43"/>
      <c r="AX3159" s="43"/>
      <c r="AY3159" s="43"/>
      <c r="AZ3159" s="43"/>
      <c r="BA3159" s="43"/>
      <c r="BB3159" s="43"/>
      <c r="BC3159" s="43"/>
      <c r="BD3159" s="43"/>
      <c r="BE3159" s="43"/>
      <c r="BF3159" s="43"/>
      <c r="BG3159" s="43"/>
      <c r="BH3159" s="43"/>
      <c r="BI3159" s="43"/>
      <c r="BJ3159" s="43"/>
      <c r="BK3159" s="43"/>
      <c r="BL3159" s="43"/>
      <c r="BM3159" s="43"/>
      <c r="BN3159" s="43"/>
      <c r="BO3159" s="43"/>
      <c r="BP3159" s="43"/>
      <c r="BQ3159" s="43"/>
      <c r="BR3159" s="43"/>
      <c r="BS3159" s="43"/>
      <c r="BT3159" s="43"/>
      <c r="BU3159" s="43"/>
      <c r="BV3159" s="43"/>
      <c r="BW3159" s="43"/>
      <c r="BX3159" s="43"/>
      <c r="BY3159" s="43"/>
      <c r="BZ3159" s="43"/>
      <c r="CA3159" s="43"/>
      <c r="CB3159" s="43"/>
      <c r="CC3159" s="43"/>
      <c r="CD3159" s="43"/>
      <c r="CE3159" s="43"/>
      <c r="CF3159" s="43"/>
      <c r="CG3159" s="43"/>
    </row>
    <row r="3160" spans="10:85" x14ac:dyDescent="0.2"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  <c r="AK3160" s="43"/>
      <c r="AL3160" s="43"/>
      <c r="AM3160" s="43"/>
      <c r="AN3160" s="43"/>
      <c r="AO3160" s="43"/>
      <c r="AP3160" s="43"/>
      <c r="AQ3160" s="43"/>
      <c r="AR3160" s="43"/>
      <c r="AS3160" s="43"/>
      <c r="AT3160" s="43"/>
      <c r="AU3160" s="43"/>
      <c r="AV3160" s="43"/>
      <c r="AW3160" s="43"/>
      <c r="AX3160" s="43"/>
      <c r="AY3160" s="43"/>
      <c r="AZ3160" s="43"/>
      <c r="BA3160" s="43"/>
      <c r="BB3160" s="43"/>
      <c r="BC3160" s="43"/>
      <c r="BD3160" s="43"/>
      <c r="BE3160" s="43"/>
      <c r="BF3160" s="43"/>
      <c r="BG3160" s="43"/>
      <c r="BH3160" s="43"/>
      <c r="BI3160" s="43"/>
      <c r="BJ3160" s="43"/>
      <c r="BK3160" s="43"/>
      <c r="BL3160" s="43"/>
      <c r="BM3160" s="43"/>
      <c r="BN3160" s="43"/>
      <c r="BO3160" s="43"/>
      <c r="BP3160" s="43"/>
      <c r="BQ3160" s="43"/>
      <c r="BR3160" s="43"/>
      <c r="BS3160" s="43"/>
      <c r="BT3160" s="43"/>
      <c r="BU3160" s="43"/>
      <c r="BV3160" s="43"/>
      <c r="BW3160" s="43"/>
      <c r="BX3160" s="43"/>
      <c r="BY3160" s="43"/>
      <c r="BZ3160" s="43"/>
      <c r="CA3160" s="43"/>
      <c r="CB3160" s="43"/>
      <c r="CC3160" s="43"/>
      <c r="CD3160" s="43"/>
      <c r="CE3160" s="43"/>
      <c r="CF3160" s="43"/>
      <c r="CG3160" s="43"/>
    </row>
    <row r="3161" spans="10:85" x14ac:dyDescent="0.2"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  <c r="AK3161" s="43"/>
      <c r="AL3161" s="43"/>
      <c r="AM3161" s="43"/>
      <c r="AN3161" s="43"/>
      <c r="AO3161" s="43"/>
      <c r="AP3161" s="43"/>
      <c r="AQ3161" s="43"/>
      <c r="AR3161" s="43"/>
      <c r="AS3161" s="43"/>
      <c r="AT3161" s="43"/>
      <c r="AU3161" s="43"/>
      <c r="AV3161" s="43"/>
      <c r="AW3161" s="43"/>
      <c r="AX3161" s="43"/>
      <c r="AY3161" s="43"/>
      <c r="AZ3161" s="43"/>
      <c r="BA3161" s="43"/>
      <c r="BB3161" s="43"/>
      <c r="BC3161" s="43"/>
      <c r="BD3161" s="43"/>
      <c r="BE3161" s="43"/>
      <c r="BF3161" s="43"/>
      <c r="BG3161" s="43"/>
      <c r="BH3161" s="43"/>
      <c r="BI3161" s="43"/>
      <c r="BJ3161" s="43"/>
      <c r="BK3161" s="43"/>
      <c r="BL3161" s="43"/>
      <c r="BM3161" s="43"/>
      <c r="BN3161" s="43"/>
      <c r="BO3161" s="43"/>
      <c r="BP3161" s="43"/>
      <c r="BQ3161" s="43"/>
      <c r="BR3161" s="43"/>
      <c r="BS3161" s="43"/>
      <c r="BT3161" s="43"/>
      <c r="BU3161" s="43"/>
      <c r="BV3161" s="43"/>
      <c r="BW3161" s="43"/>
      <c r="BX3161" s="43"/>
      <c r="BY3161" s="43"/>
      <c r="BZ3161" s="43"/>
      <c r="CA3161" s="43"/>
      <c r="CB3161" s="43"/>
      <c r="CC3161" s="43"/>
      <c r="CD3161" s="43"/>
      <c r="CE3161" s="43"/>
      <c r="CF3161" s="43"/>
      <c r="CG3161" s="43"/>
    </row>
    <row r="3162" spans="10:85" x14ac:dyDescent="0.2"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  <c r="AK3162" s="43"/>
      <c r="AL3162" s="43"/>
      <c r="AM3162" s="43"/>
      <c r="AN3162" s="43"/>
      <c r="AO3162" s="43"/>
      <c r="AP3162" s="43"/>
      <c r="AQ3162" s="43"/>
      <c r="AR3162" s="43"/>
      <c r="AS3162" s="43"/>
      <c r="AT3162" s="43"/>
      <c r="AU3162" s="43"/>
      <c r="AV3162" s="43"/>
      <c r="AW3162" s="43"/>
      <c r="AX3162" s="43"/>
      <c r="AY3162" s="43"/>
      <c r="AZ3162" s="43"/>
      <c r="BA3162" s="43"/>
      <c r="BB3162" s="43"/>
      <c r="BC3162" s="43"/>
      <c r="BD3162" s="43"/>
      <c r="BE3162" s="43"/>
      <c r="BF3162" s="43"/>
      <c r="BG3162" s="43"/>
      <c r="BH3162" s="43"/>
      <c r="BI3162" s="43"/>
      <c r="BJ3162" s="43"/>
      <c r="BK3162" s="43"/>
      <c r="BL3162" s="43"/>
      <c r="BM3162" s="43"/>
      <c r="BN3162" s="43"/>
      <c r="BO3162" s="43"/>
      <c r="BP3162" s="43"/>
      <c r="BQ3162" s="43"/>
      <c r="BR3162" s="43"/>
      <c r="BS3162" s="43"/>
      <c r="BT3162" s="43"/>
      <c r="BU3162" s="43"/>
      <c r="BV3162" s="43"/>
      <c r="BW3162" s="43"/>
      <c r="BX3162" s="43"/>
      <c r="BY3162" s="43"/>
      <c r="BZ3162" s="43"/>
      <c r="CA3162" s="43"/>
      <c r="CB3162" s="43"/>
      <c r="CC3162" s="43"/>
      <c r="CD3162" s="43"/>
      <c r="CE3162" s="43"/>
      <c r="CF3162" s="43"/>
      <c r="CG3162" s="43"/>
    </row>
    <row r="3163" spans="10:85" x14ac:dyDescent="0.2"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  <c r="AK3163" s="43"/>
      <c r="AL3163" s="43"/>
      <c r="AM3163" s="43"/>
      <c r="AN3163" s="43"/>
      <c r="AO3163" s="43"/>
      <c r="AP3163" s="43"/>
      <c r="AQ3163" s="43"/>
      <c r="AR3163" s="43"/>
      <c r="AS3163" s="43"/>
      <c r="AT3163" s="43"/>
      <c r="AU3163" s="43"/>
      <c r="AV3163" s="43"/>
      <c r="AW3163" s="43"/>
      <c r="AX3163" s="43"/>
      <c r="AY3163" s="43"/>
      <c r="AZ3163" s="43"/>
      <c r="BA3163" s="43"/>
      <c r="BB3163" s="43"/>
      <c r="BC3163" s="43"/>
      <c r="BD3163" s="43"/>
      <c r="BE3163" s="43"/>
      <c r="BF3163" s="43"/>
      <c r="BG3163" s="43"/>
      <c r="BH3163" s="43"/>
      <c r="BI3163" s="43"/>
      <c r="BJ3163" s="43"/>
      <c r="BK3163" s="43"/>
      <c r="BL3163" s="43"/>
      <c r="BM3163" s="43"/>
      <c r="BN3163" s="43"/>
      <c r="BO3163" s="43"/>
      <c r="BP3163" s="43"/>
      <c r="BQ3163" s="43"/>
      <c r="BR3163" s="43"/>
      <c r="BS3163" s="43"/>
      <c r="BT3163" s="43"/>
      <c r="BU3163" s="43"/>
      <c r="BV3163" s="43"/>
      <c r="BW3163" s="43"/>
      <c r="BX3163" s="43"/>
      <c r="BY3163" s="43"/>
      <c r="BZ3163" s="43"/>
      <c r="CA3163" s="43"/>
      <c r="CB3163" s="43"/>
      <c r="CC3163" s="43"/>
      <c r="CD3163" s="43"/>
      <c r="CE3163" s="43"/>
      <c r="CF3163" s="43"/>
      <c r="CG3163" s="43"/>
    </row>
    <row r="3164" spans="10:85" x14ac:dyDescent="0.2"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  <c r="AK3164" s="43"/>
      <c r="AL3164" s="43"/>
      <c r="AM3164" s="43"/>
      <c r="AN3164" s="43"/>
      <c r="AO3164" s="43"/>
      <c r="AP3164" s="43"/>
      <c r="AQ3164" s="43"/>
      <c r="AR3164" s="43"/>
      <c r="AS3164" s="43"/>
      <c r="AT3164" s="43"/>
      <c r="AU3164" s="43"/>
      <c r="AV3164" s="43"/>
      <c r="AW3164" s="43"/>
      <c r="AX3164" s="43"/>
      <c r="AY3164" s="43"/>
      <c r="AZ3164" s="43"/>
      <c r="BA3164" s="43"/>
      <c r="BB3164" s="43"/>
      <c r="BC3164" s="43"/>
      <c r="BD3164" s="43"/>
      <c r="BE3164" s="43"/>
      <c r="BF3164" s="43"/>
      <c r="BG3164" s="43"/>
      <c r="BH3164" s="43"/>
      <c r="BI3164" s="43"/>
      <c r="BJ3164" s="43"/>
      <c r="BK3164" s="43"/>
      <c r="BL3164" s="43"/>
      <c r="BM3164" s="43"/>
      <c r="BN3164" s="43"/>
      <c r="BO3164" s="43"/>
      <c r="BP3164" s="43"/>
      <c r="BQ3164" s="43"/>
      <c r="BR3164" s="43"/>
      <c r="BS3164" s="43"/>
      <c r="BT3164" s="43"/>
      <c r="BU3164" s="43"/>
      <c r="BV3164" s="43"/>
      <c r="BW3164" s="43"/>
      <c r="BX3164" s="43"/>
      <c r="BY3164" s="43"/>
      <c r="BZ3164" s="43"/>
      <c r="CA3164" s="43"/>
      <c r="CB3164" s="43"/>
      <c r="CC3164" s="43"/>
      <c r="CD3164" s="43"/>
      <c r="CE3164" s="43"/>
      <c r="CF3164" s="43"/>
      <c r="CG3164" s="43"/>
    </row>
    <row r="3165" spans="10:85" x14ac:dyDescent="0.2"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  <c r="AK3165" s="43"/>
      <c r="AL3165" s="43"/>
      <c r="AM3165" s="43"/>
      <c r="AN3165" s="43"/>
      <c r="AO3165" s="43"/>
      <c r="AP3165" s="43"/>
      <c r="AQ3165" s="43"/>
      <c r="AR3165" s="43"/>
      <c r="AS3165" s="43"/>
      <c r="AT3165" s="43"/>
      <c r="AU3165" s="43"/>
      <c r="AV3165" s="43"/>
      <c r="AW3165" s="43"/>
      <c r="AX3165" s="43"/>
      <c r="AY3165" s="43"/>
      <c r="AZ3165" s="43"/>
      <c r="BA3165" s="43"/>
      <c r="BB3165" s="43"/>
      <c r="BC3165" s="43"/>
      <c r="BD3165" s="43"/>
      <c r="BE3165" s="43"/>
      <c r="BF3165" s="43"/>
      <c r="BG3165" s="43"/>
      <c r="BH3165" s="43"/>
      <c r="BI3165" s="43"/>
      <c r="BJ3165" s="43"/>
      <c r="BK3165" s="43"/>
      <c r="BL3165" s="43"/>
      <c r="BM3165" s="43"/>
      <c r="BN3165" s="43"/>
      <c r="BO3165" s="43"/>
      <c r="BP3165" s="43"/>
      <c r="BQ3165" s="43"/>
      <c r="BR3165" s="43"/>
      <c r="BS3165" s="43"/>
      <c r="BT3165" s="43"/>
      <c r="BU3165" s="43"/>
      <c r="BV3165" s="43"/>
      <c r="BW3165" s="43"/>
      <c r="BX3165" s="43"/>
      <c r="BY3165" s="43"/>
      <c r="BZ3165" s="43"/>
      <c r="CA3165" s="43"/>
      <c r="CB3165" s="43"/>
      <c r="CC3165" s="43"/>
      <c r="CD3165" s="43"/>
      <c r="CE3165" s="43"/>
      <c r="CF3165" s="43"/>
      <c r="CG3165" s="43"/>
    </row>
    <row r="3166" spans="10:85" x14ac:dyDescent="0.2"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  <c r="AK3166" s="43"/>
      <c r="AL3166" s="43"/>
      <c r="AM3166" s="43"/>
      <c r="AN3166" s="43"/>
      <c r="AO3166" s="43"/>
      <c r="AP3166" s="43"/>
      <c r="AQ3166" s="43"/>
      <c r="AR3166" s="43"/>
      <c r="AS3166" s="43"/>
      <c r="AT3166" s="43"/>
      <c r="AU3166" s="43"/>
      <c r="AV3166" s="43"/>
      <c r="AW3166" s="43"/>
      <c r="AX3166" s="43"/>
      <c r="AY3166" s="43"/>
      <c r="AZ3166" s="43"/>
      <c r="BA3166" s="43"/>
      <c r="BB3166" s="43"/>
      <c r="BC3166" s="43"/>
      <c r="BD3166" s="43"/>
      <c r="BE3166" s="43"/>
      <c r="BF3166" s="43"/>
      <c r="BG3166" s="43"/>
      <c r="BH3166" s="43"/>
      <c r="BI3166" s="43"/>
      <c r="BJ3166" s="43"/>
      <c r="BK3166" s="43"/>
      <c r="BL3166" s="43"/>
      <c r="BM3166" s="43"/>
      <c r="BN3166" s="43"/>
      <c r="BO3166" s="43"/>
      <c r="BP3166" s="43"/>
      <c r="BQ3166" s="43"/>
      <c r="BR3166" s="43"/>
      <c r="BS3166" s="43"/>
      <c r="BT3166" s="43"/>
      <c r="BU3166" s="43"/>
      <c r="BV3166" s="43"/>
      <c r="BW3166" s="43"/>
      <c r="BX3166" s="43"/>
      <c r="BY3166" s="43"/>
      <c r="BZ3166" s="43"/>
      <c r="CA3166" s="43"/>
      <c r="CB3166" s="43"/>
      <c r="CC3166" s="43"/>
      <c r="CD3166" s="43"/>
      <c r="CE3166" s="43"/>
      <c r="CF3166" s="43"/>
      <c r="CG3166" s="43"/>
    </row>
    <row r="3167" spans="10:85" x14ac:dyDescent="0.2"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  <c r="AK3167" s="43"/>
      <c r="AL3167" s="43"/>
      <c r="AM3167" s="43"/>
      <c r="AN3167" s="43"/>
      <c r="AO3167" s="43"/>
      <c r="AP3167" s="43"/>
      <c r="AQ3167" s="43"/>
      <c r="AR3167" s="43"/>
      <c r="AS3167" s="43"/>
      <c r="AT3167" s="43"/>
      <c r="AU3167" s="43"/>
      <c r="AV3167" s="43"/>
      <c r="AW3167" s="43"/>
      <c r="AX3167" s="43"/>
      <c r="AY3167" s="43"/>
      <c r="AZ3167" s="43"/>
      <c r="BA3167" s="43"/>
      <c r="BB3167" s="43"/>
      <c r="BC3167" s="43"/>
      <c r="BD3167" s="43"/>
      <c r="BE3167" s="43"/>
      <c r="BF3167" s="43"/>
      <c r="BG3167" s="43"/>
      <c r="BH3167" s="43"/>
      <c r="BI3167" s="43"/>
      <c r="BJ3167" s="43"/>
      <c r="BK3167" s="43"/>
      <c r="BL3167" s="43"/>
      <c r="BM3167" s="43"/>
      <c r="BN3167" s="43"/>
      <c r="BO3167" s="43"/>
      <c r="BP3167" s="43"/>
      <c r="BQ3167" s="43"/>
      <c r="BR3167" s="43"/>
      <c r="BS3167" s="43"/>
      <c r="BT3167" s="43"/>
      <c r="BU3167" s="43"/>
      <c r="BV3167" s="43"/>
      <c r="BW3167" s="43"/>
      <c r="BX3167" s="43"/>
      <c r="BY3167" s="43"/>
      <c r="BZ3167" s="43"/>
      <c r="CA3167" s="43"/>
      <c r="CB3167" s="43"/>
      <c r="CC3167" s="43"/>
      <c r="CD3167" s="43"/>
      <c r="CE3167" s="43"/>
      <c r="CF3167" s="43"/>
      <c r="CG3167" s="43"/>
    </row>
    <row r="3168" spans="10:85" x14ac:dyDescent="0.2"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  <c r="AK3168" s="43"/>
      <c r="AL3168" s="43"/>
      <c r="AM3168" s="43"/>
      <c r="AN3168" s="43"/>
      <c r="AO3168" s="43"/>
      <c r="AP3168" s="43"/>
      <c r="AQ3168" s="43"/>
      <c r="AR3168" s="43"/>
      <c r="AS3168" s="43"/>
      <c r="AT3168" s="43"/>
      <c r="AU3168" s="43"/>
      <c r="AV3168" s="43"/>
      <c r="AW3168" s="43"/>
      <c r="AX3168" s="43"/>
      <c r="AY3168" s="43"/>
      <c r="AZ3168" s="43"/>
      <c r="BA3168" s="43"/>
      <c r="BB3168" s="43"/>
      <c r="BC3168" s="43"/>
      <c r="BD3168" s="43"/>
      <c r="BE3168" s="43"/>
      <c r="BF3168" s="43"/>
      <c r="BG3168" s="43"/>
      <c r="BH3168" s="43"/>
      <c r="BI3168" s="43"/>
      <c r="BJ3168" s="43"/>
      <c r="BK3168" s="43"/>
      <c r="BL3168" s="43"/>
      <c r="BM3168" s="43"/>
      <c r="BN3168" s="43"/>
      <c r="BO3168" s="43"/>
      <c r="BP3168" s="43"/>
      <c r="BQ3168" s="43"/>
      <c r="BR3168" s="43"/>
      <c r="BS3168" s="43"/>
      <c r="BT3168" s="43"/>
      <c r="BU3168" s="43"/>
      <c r="BV3168" s="43"/>
      <c r="BW3168" s="43"/>
      <c r="BX3168" s="43"/>
      <c r="BY3168" s="43"/>
      <c r="BZ3168" s="43"/>
      <c r="CA3168" s="43"/>
      <c r="CB3168" s="43"/>
      <c r="CC3168" s="43"/>
      <c r="CD3168" s="43"/>
      <c r="CE3168" s="43"/>
      <c r="CF3168" s="43"/>
      <c r="CG3168" s="43"/>
    </row>
    <row r="3169" spans="10:85" x14ac:dyDescent="0.2"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  <c r="AK3169" s="43"/>
      <c r="AL3169" s="43"/>
      <c r="AM3169" s="43"/>
      <c r="AN3169" s="43"/>
      <c r="AO3169" s="43"/>
      <c r="AP3169" s="43"/>
      <c r="AQ3169" s="43"/>
      <c r="AR3169" s="43"/>
      <c r="AS3169" s="43"/>
      <c r="AT3169" s="43"/>
      <c r="AU3169" s="43"/>
      <c r="AV3169" s="43"/>
      <c r="AW3169" s="43"/>
      <c r="AX3169" s="43"/>
      <c r="AY3169" s="43"/>
      <c r="AZ3169" s="43"/>
      <c r="BA3169" s="43"/>
      <c r="BB3169" s="43"/>
      <c r="BC3169" s="43"/>
      <c r="BD3169" s="43"/>
      <c r="BE3169" s="43"/>
      <c r="BF3169" s="43"/>
      <c r="BG3169" s="43"/>
      <c r="BH3169" s="43"/>
      <c r="BI3169" s="43"/>
      <c r="BJ3169" s="43"/>
      <c r="BK3169" s="43"/>
      <c r="BL3169" s="43"/>
      <c r="BM3169" s="43"/>
      <c r="BN3169" s="43"/>
      <c r="BO3169" s="43"/>
      <c r="BP3169" s="43"/>
      <c r="BQ3169" s="43"/>
      <c r="BR3169" s="43"/>
      <c r="BS3169" s="43"/>
      <c r="BT3169" s="43"/>
      <c r="BU3169" s="43"/>
      <c r="BV3169" s="43"/>
      <c r="BW3169" s="43"/>
      <c r="BX3169" s="43"/>
      <c r="BY3169" s="43"/>
      <c r="BZ3169" s="43"/>
      <c r="CA3169" s="43"/>
      <c r="CB3169" s="43"/>
      <c r="CC3169" s="43"/>
      <c r="CD3169" s="43"/>
      <c r="CE3169" s="43"/>
      <c r="CF3169" s="43"/>
      <c r="CG3169" s="43"/>
    </row>
    <row r="3170" spans="10:85" x14ac:dyDescent="0.2"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</row>
    <row r="3171" spans="10:85" x14ac:dyDescent="0.2"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  <c r="AK3171" s="43"/>
      <c r="AL3171" s="43"/>
      <c r="AM3171" s="43"/>
      <c r="AN3171" s="43"/>
      <c r="AO3171" s="43"/>
      <c r="AP3171" s="43"/>
      <c r="AQ3171" s="43"/>
      <c r="AR3171" s="43"/>
      <c r="AS3171" s="43"/>
      <c r="AT3171" s="43"/>
      <c r="AU3171" s="43"/>
      <c r="AV3171" s="43"/>
      <c r="AW3171" s="43"/>
      <c r="AX3171" s="43"/>
      <c r="AY3171" s="43"/>
      <c r="AZ3171" s="43"/>
      <c r="BA3171" s="43"/>
      <c r="BB3171" s="43"/>
      <c r="BC3171" s="43"/>
      <c r="BD3171" s="43"/>
      <c r="BE3171" s="43"/>
      <c r="BF3171" s="43"/>
      <c r="BG3171" s="43"/>
      <c r="BH3171" s="43"/>
      <c r="BI3171" s="43"/>
      <c r="BJ3171" s="43"/>
      <c r="BK3171" s="43"/>
      <c r="BL3171" s="43"/>
      <c r="BM3171" s="43"/>
      <c r="BN3171" s="43"/>
      <c r="BO3171" s="43"/>
      <c r="BP3171" s="43"/>
      <c r="BQ3171" s="43"/>
      <c r="BR3171" s="43"/>
      <c r="BS3171" s="43"/>
      <c r="BT3171" s="43"/>
      <c r="BU3171" s="43"/>
      <c r="BV3171" s="43"/>
      <c r="BW3171" s="43"/>
      <c r="BX3171" s="43"/>
      <c r="BY3171" s="43"/>
      <c r="BZ3171" s="43"/>
      <c r="CA3171" s="43"/>
      <c r="CB3171" s="43"/>
      <c r="CC3171" s="43"/>
      <c r="CD3171" s="43"/>
      <c r="CE3171" s="43"/>
      <c r="CF3171" s="43"/>
      <c r="CG3171" s="43"/>
    </row>
    <row r="3172" spans="10:85" x14ac:dyDescent="0.2"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  <c r="AK3172" s="43"/>
      <c r="AL3172" s="43"/>
      <c r="AM3172" s="43"/>
      <c r="AN3172" s="43"/>
      <c r="AO3172" s="43"/>
      <c r="AP3172" s="43"/>
      <c r="AQ3172" s="43"/>
      <c r="AR3172" s="43"/>
      <c r="AS3172" s="43"/>
      <c r="AT3172" s="43"/>
      <c r="AU3172" s="43"/>
      <c r="AV3172" s="43"/>
      <c r="AW3172" s="43"/>
      <c r="AX3172" s="43"/>
      <c r="AY3172" s="43"/>
      <c r="AZ3172" s="43"/>
      <c r="BA3172" s="43"/>
      <c r="BB3172" s="43"/>
      <c r="BC3172" s="43"/>
      <c r="BD3172" s="43"/>
      <c r="BE3172" s="43"/>
      <c r="BF3172" s="43"/>
      <c r="BG3172" s="43"/>
      <c r="BH3172" s="43"/>
      <c r="BI3172" s="43"/>
      <c r="BJ3172" s="43"/>
      <c r="BK3172" s="43"/>
      <c r="BL3172" s="43"/>
      <c r="BM3172" s="43"/>
      <c r="BN3172" s="43"/>
      <c r="BO3172" s="43"/>
      <c r="BP3172" s="43"/>
      <c r="BQ3172" s="43"/>
      <c r="BR3172" s="43"/>
      <c r="BS3172" s="43"/>
      <c r="BT3172" s="43"/>
      <c r="BU3172" s="43"/>
      <c r="BV3172" s="43"/>
      <c r="BW3172" s="43"/>
      <c r="BX3172" s="43"/>
      <c r="BY3172" s="43"/>
      <c r="BZ3172" s="43"/>
      <c r="CA3172" s="43"/>
      <c r="CB3172" s="43"/>
      <c r="CC3172" s="43"/>
      <c r="CD3172" s="43"/>
      <c r="CE3172" s="43"/>
      <c r="CF3172" s="43"/>
      <c r="CG3172" s="43"/>
    </row>
    <row r="3173" spans="10:85" x14ac:dyDescent="0.2"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  <c r="AK3173" s="43"/>
      <c r="AL3173" s="43"/>
      <c r="AM3173" s="43"/>
      <c r="AN3173" s="43"/>
      <c r="AO3173" s="43"/>
      <c r="AP3173" s="43"/>
      <c r="AQ3173" s="43"/>
      <c r="AR3173" s="43"/>
      <c r="AS3173" s="43"/>
      <c r="AT3173" s="43"/>
      <c r="AU3173" s="43"/>
      <c r="AV3173" s="43"/>
      <c r="AW3173" s="43"/>
      <c r="AX3173" s="43"/>
      <c r="AY3173" s="43"/>
      <c r="AZ3173" s="43"/>
      <c r="BA3173" s="43"/>
      <c r="BB3173" s="43"/>
      <c r="BC3173" s="43"/>
      <c r="BD3173" s="43"/>
      <c r="BE3173" s="43"/>
      <c r="BF3173" s="43"/>
      <c r="BG3173" s="43"/>
      <c r="BH3173" s="43"/>
      <c r="BI3173" s="43"/>
      <c r="BJ3173" s="43"/>
      <c r="BK3173" s="43"/>
      <c r="BL3173" s="43"/>
      <c r="BM3173" s="43"/>
      <c r="BN3173" s="43"/>
      <c r="BO3173" s="43"/>
      <c r="BP3173" s="43"/>
      <c r="BQ3173" s="43"/>
      <c r="BR3173" s="43"/>
      <c r="BS3173" s="43"/>
      <c r="BT3173" s="43"/>
      <c r="BU3173" s="43"/>
      <c r="BV3173" s="43"/>
      <c r="BW3173" s="43"/>
      <c r="BX3173" s="43"/>
      <c r="BY3173" s="43"/>
      <c r="BZ3173" s="43"/>
      <c r="CA3173" s="43"/>
      <c r="CB3173" s="43"/>
      <c r="CC3173" s="43"/>
      <c r="CD3173" s="43"/>
      <c r="CE3173" s="43"/>
      <c r="CF3173" s="43"/>
      <c r="CG3173" s="43"/>
    </row>
    <row r="3174" spans="10:85" x14ac:dyDescent="0.2"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  <c r="AK3174" s="43"/>
      <c r="AL3174" s="43"/>
      <c r="AM3174" s="43"/>
      <c r="AN3174" s="43"/>
      <c r="AO3174" s="43"/>
      <c r="AP3174" s="43"/>
      <c r="AQ3174" s="43"/>
      <c r="AR3174" s="43"/>
      <c r="AS3174" s="43"/>
      <c r="AT3174" s="43"/>
      <c r="AU3174" s="43"/>
      <c r="AV3174" s="43"/>
      <c r="AW3174" s="43"/>
      <c r="AX3174" s="43"/>
      <c r="AY3174" s="43"/>
      <c r="AZ3174" s="43"/>
      <c r="BA3174" s="43"/>
      <c r="BB3174" s="43"/>
      <c r="BC3174" s="43"/>
      <c r="BD3174" s="43"/>
      <c r="BE3174" s="43"/>
      <c r="BF3174" s="43"/>
      <c r="BG3174" s="43"/>
      <c r="BH3174" s="43"/>
      <c r="BI3174" s="43"/>
      <c r="BJ3174" s="43"/>
      <c r="BK3174" s="43"/>
      <c r="BL3174" s="43"/>
      <c r="BM3174" s="43"/>
      <c r="BN3174" s="43"/>
      <c r="BO3174" s="43"/>
      <c r="BP3174" s="43"/>
      <c r="BQ3174" s="43"/>
      <c r="BR3174" s="43"/>
      <c r="BS3174" s="43"/>
      <c r="BT3174" s="43"/>
      <c r="BU3174" s="43"/>
      <c r="BV3174" s="43"/>
      <c r="BW3174" s="43"/>
      <c r="BX3174" s="43"/>
      <c r="BY3174" s="43"/>
      <c r="BZ3174" s="43"/>
      <c r="CA3174" s="43"/>
      <c r="CB3174" s="43"/>
      <c r="CC3174" s="43"/>
      <c r="CD3174" s="43"/>
      <c r="CE3174" s="43"/>
      <c r="CF3174" s="43"/>
      <c r="CG3174" s="43"/>
    </row>
    <row r="3175" spans="10:85" x14ac:dyDescent="0.2"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  <c r="AK3175" s="43"/>
      <c r="AL3175" s="43"/>
      <c r="AM3175" s="43"/>
      <c r="AN3175" s="43"/>
      <c r="AO3175" s="43"/>
      <c r="AP3175" s="43"/>
      <c r="AQ3175" s="43"/>
      <c r="AR3175" s="43"/>
      <c r="AS3175" s="43"/>
      <c r="AT3175" s="43"/>
      <c r="AU3175" s="43"/>
      <c r="AV3175" s="43"/>
      <c r="AW3175" s="43"/>
      <c r="AX3175" s="43"/>
      <c r="AY3175" s="43"/>
      <c r="AZ3175" s="43"/>
      <c r="BA3175" s="43"/>
      <c r="BB3175" s="43"/>
      <c r="BC3175" s="43"/>
      <c r="BD3175" s="43"/>
      <c r="BE3175" s="43"/>
      <c r="BF3175" s="43"/>
      <c r="BG3175" s="43"/>
      <c r="BH3175" s="43"/>
      <c r="BI3175" s="43"/>
      <c r="BJ3175" s="43"/>
      <c r="BK3175" s="43"/>
      <c r="BL3175" s="43"/>
      <c r="BM3175" s="43"/>
      <c r="BN3175" s="43"/>
      <c r="BO3175" s="43"/>
      <c r="BP3175" s="43"/>
      <c r="BQ3175" s="43"/>
      <c r="BR3175" s="43"/>
      <c r="BS3175" s="43"/>
      <c r="BT3175" s="43"/>
      <c r="BU3175" s="43"/>
      <c r="BV3175" s="43"/>
      <c r="BW3175" s="43"/>
      <c r="BX3175" s="43"/>
      <c r="BY3175" s="43"/>
      <c r="BZ3175" s="43"/>
      <c r="CA3175" s="43"/>
      <c r="CB3175" s="43"/>
      <c r="CC3175" s="43"/>
      <c r="CD3175" s="43"/>
      <c r="CE3175" s="43"/>
      <c r="CF3175" s="43"/>
      <c r="CG3175" s="43"/>
    </row>
    <row r="3176" spans="10:85" x14ac:dyDescent="0.2"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  <c r="AK3176" s="43"/>
      <c r="AL3176" s="43"/>
      <c r="AM3176" s="43"/>
      <c r="AN3176" s="43"/>
      <c r="AO3176" s="43"/>
      <c r="AP3176" s="43"/>
      <c r="AQ3176" s="43"/>
      <c r="AR3176" s="43"/>
      <c r="AS3176" s="43"/>
      <c r="AT3176" s="43"/>
      <c r="AU3176" s="43"/>
      <c r="AV3176" s="43"/>
      <c r="AW3176" s="43"/>
      <c r="AX3176" s="43"/>
      <c r="AY3176" s="43"/>
      <c r="AZ3176" s="43"/>
      <c r="BA3176" s="43"/>
      <c r="BB3176" s="43"/>
      <c r="BC3176" s="43"/>
      <c r="BD3176" s="43"/>
      <c r="BE3176" s="43"/>
      <c r="BF3176" s="43"/>
      <c r="BG3176" s="43"/>
      <c r="BH3176" s="43"/>
      <c r="BI3176" s="43"/>
      <c r="BJ3176" s="43"/>
      <c r="BK3176" s="43"/>
      <c r="BL3176" s="43"/>
      <c r="BM3176" s="43"/>
      <c r="BN3176" s="43"/>
      <c r="BO3176" s="43"/>
      <c r="BP3176" s="43"/>
      <c r="BQ3176" s="43"/>
      <c r="BR3176" s="43"/>
      <c r="BS3176" s="43"/>
      <c r="BT3176" s="43"/>
      <c r="BU3176" s="43"/>
      <c r="BV3176" s="43"/>
      <c r="BW3176" s="43"/>
      <c r="BX3176" s="43"/>
      <c r="BY3176" s="43"/>
      <c r="BZ3176" s="43"/>
      <c r="CA3176" s="43"/>
      <c r="CB3176" s="43"/>
      <c r="CC3176" s="43"/>
      <c r="CD3176" s="43"/>
      <c r="CE3176" s="43"/>
      <c r="CF3176" s="43"/>
      <c r="CG3176" s="43"/>
    </row>
    <row r="3177" spans="10:85" x14ac:dyDescent="0.2"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  <c r="AK3177" s="43"/>
      <c r="AL3177" s="43"/>
      <c r="AM3177" s="43"/>
      <c r="AN3177" s="43"/>
      <c r="AO3177" s="43"/>
      <c r="AP3177" s="43"/>
      <c r="AQ3177" s="43"/>
      <c r="AR3177" s="43"/>
      <c r="AS3177" s="43"/>
      <c r="AT3177" s="43"/>
      <c r="AU3177" s="43"/>
      <c r="AV3177" s="43"/>
      <c r="AW3177" s="43"/>
      <c r="AX3177" s="43"/>
      <c r="AY3177" s="43"/>
      <c r="AZ3177" s="43"/>
      <c r="BA3177" s="43"/>
      <c r="BB3177" s="43"/>
      <c r="BC3177" s="43"/>
      <c r="BD3177" s="43"/>
      <c r="BE3177" s="43"/>
      <c r="BF3177" s="43"/>
      <c r="BG3177" s="43"/>
      <c r="BH3177" s="43"/>
      <c r="BI3177" s="43"/>
      <c r="BJ3177" s="43"/>
      <c r="BK3177" s="43"/>
      <c r="BL3177" s="43"/>
      <c r="BM3177" s="43"/>
      <c r="BN3177" s="43"/>
      <c r="BO3177" s="43"/>
      <c r="BP3177" s="43"/>
      <c r="BQ3177" s="43"/>
      <c r="BR3177" s="43"/>
      <c r="BS3177" s="43"/>
      <c r="BT3177" s="43"/>
      <c r="BU3177" s="43"/>
      <c r="BV3177" s="43"/>
      <c r="BW3177" s="43"/>
      <c r="BX3177" s="43"/>
      <c r="BY3177" s="43"/>
      <c r="BZ3177" s="43"/>
      <c r="CA3177" s="43"/>
      <c r="CB3177" s="43"/>
      <c r="CC3177" s="43"/>
      <c r="CD3177" s="43"/>
      <c r="CE3177" s="43"/>
      <c r="CF3177" s="43"/>
      <c r="CG3177" s="43"/>
    </row>
    <row r="3178" spans="10:85" x14ac:dyDescent="0.2"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  <c r="AK3178" s="43"/>
      <c r="AL3178" s="43"/>
      <c r="AM3178" s="43"/>
      <c r="AN3178" s="43"/>
      <c r="AO3178" s="43"/>
      <c r="AP3178" s="43"/>
      <c r="AQ3178" s="43"/>
      <c r="AR3178" s="43"/>
      <c r="AS3178" s="43"/>
      <c r="AT3178" s="43"/>
      <c r="AU3178" s="43"/>
      <c r="AV3178" s="43"/>
      <c r="AW3178" s="43"/>
      <c r="AX3178" s="43"/>
      <c r="AY3178" s="43"/>
      <c r="AZ3178" s="43"/>
      <c r="BA3178" s="43"/>
      <c r="BB3178" s="43"/>
      <c r="BC3178" s="43"/>
      <c r="BD3178" s="43"/>
      <c r="BE3178" s="43"/>
      <c r="BF3178" s="43"/>
      <c r="BG3178" s="43"/>
      <c r="BH3178" s="43"/>
      <c r="BI3178" s="43"/>
      <c r="BJ3178" s="43"/>
      <c r="BK3178" s="43"/>
      <c r="BL3178" s="43"/>
      <c r="BM3178" s="43"/>
      <c r="BN3178" s="43"/>
      <c r="BO3178" s="43"/>
      <c r="BP3178" s="43"/>
      <c r="BQ3178" s="43"/>
      <c r="BR3178" s="43"/>
      <c r="BS3178" s="43"/>
      <c r="BT3178" s="43"/>
      <c r="BU3178" s="43"/>
      <c r="BV3178" s="43"/>
      <c r="BW3178" s="43"/>
      <c r="BX3178" s="43"/>
      <c r="BY3178" s="43"/>
      <c r="BZ3178" s="43"/>
      <c r="CA3178" s="43"/>
      <c r="CB3178" s="43"/>
      <c r="CC3178" s="43"/>
      <c r="CD3178" s="43"/>
      <c r="CE3178" s="43"/>
      <c r="CF3178" s="43"/>
      <c r="CG3178" s="43"/>
    </row>
    <row r="3179" spans="10:85" x14ac:dyDescent="0.2"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  <c r="AK3179" s="43"/>
      <c r="AL3179" s="43"/>
      <c r="AM3179" s="43"/>
      <c r="AN3179" s="43"/>
      <c r="AO3179" s="43"/>
      <c r="AP3179" s="43"/>
      <c r="AQ3179" s="43"/>
      <c r="AR3179" s="43"/>
      <c r="AS3179" s="43"/>
      <c r="AT3179" s="43"/>
      <c r="AU3179" s="43"/>
      <c r="AV3179" s="43"/>
      <c r="AW3179" s="43"/>
      <c r="AX3179" s="43"/>
      <c r="AY3179" s="43"/>
      <c r="AZ3179" s="43"/>
      <c r="BA3179" s="43"/>
      <c r="BB3179" s="43"/>
      <c r="BC3179" s="43"/>
      <c r="BD3179" s="43"/>
      <c r="BE3179" s="43"/>
      <c r="BF3179" s="43"/>
      <c r="BG3179" s="43"/>
      <c r="BH3179" s="43"/>
      <c r="BI3179" s="43"/>
      <c r="BJ3179" s="43"/>
      <c r="BK3179" s="43"/>
      <c r="BL3179" s="43"/>
      <c r="BM3179" s="43"/>
      <c r="BN3179" s="43"/>
      <c r="BO3179" s="43"/>
      <c r="BP3179" s="43"/>
      <c r="BQ3179" s="43"/>
      <c r="BR3179" s="43"/>
      <c r="BS3179" s="43"/>
      <c r="BT3179" s="43"/>
      <c r="BU3179" s="43"/>
      <c r="BV3179" s="43"/>
      <c r="BW3179" s="43"/>
      <c r="BX3179" s="43"/>
      <c r="BY3179" s="43"/>
      <c r="BZ3179" s="43"/>
      <c r="CA3179" s="43"/>
      <c r="CB3179" s="43"/>
      <c r="CC3179" s="43"/>
      <c r="CD3179" s="43"/>
      <c r="CE3179" s="43"/>
      <c r="CF3179" s="43"/>
      <c r="CG3179" s="43"/>
    </row>
    <row r="3180" spans="10:85" x14ac:dyDescent="0.2"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  <c r="AK3180" s="43"/>
      <c r="AL3180" s="43"/>
      <c r="AM3180" s="43"/>
      <c r="AN3180" s="43"/>
      <c r="AO3180" s="43"/>
      <c r="AP3180" s="43"/>
      <c r="AQ3180" s="43"/>
      <c r="AR3180" s="43"/>
      <c r="AS3180" s="43"/>
      <c r="AT3180" s="43"/>
      <c r="AU3180" s="43"/>
      <c r="AV3180" s="43"/>
      <c r="AW3180" s="43"/>
      <c r="AX3180" s="43"/>
      <c r="AY3180" s="43"/>
      <c r="AZ3180" s="43"/>
      <c r="BA3180" s="43"/>
      <c r="BB3180" s="43"/>
      <c r="BC3180" s="43"/>
      <c r="BD3180" s="43"/>
      <c r="BE3180" s="43"/>
      <c r="BF3180" s="43"/>
      <c r="BG3180" s="43"/>
      <c r="BH3180" s="43"/>
      <c r="BI3180" s="43"/>
      <c r="BJ3180" s="43"/>
      <c r="BK3180" s="43"/>
      <c r="BL3180" s="43"/>
      <c r="BM3180" s="43"/>
      <c r="BN3180" s="43"/>
      <c r="BO3180" s="43"/>
      <c r="BP3180" s="43"/>
      <c r="BQ3180" s="43"/>
      <c r="BR3180" s="43"/>
      <c r="BS3180" s="43"/>
      <c r="BT3180" s="43"/>
      <c r="BU3180" s="43"/>
      <c r="BV3180" s="43"/>
      <c r="BW3180" s="43"/>
      <c r="BX3180" s="43"/>
      <c r="BY3180" s="43"/>
      <c r="BZ3180" s="43"/>
      <c r="CA3180" s="43"/>
      <c r="CB3180" s="43"/>
      <c r="CC3180" s="43"/>
      <c r="CD3180" s="43"/>
      <c r="CE3180" s="43"/>
      <c r="CF3180" s="43"/>
      <c r="CG3180" s="43"/>
    </row>
    <row r="3181" spans="10:85" x14ac:dyDescent="0.2"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  <c r="AK3181" s="43"/>
      <c r="AL3181" s="43"/>
      <c r="AM3181" s="43"/>
      <c r="AN3181" s="43"/>
      <c r="AO3181" s="43"/>
      <c r="AP3181" s="43"/>
      <c r="AQ3181" s="43"/>
      <c r="AR3181" s="43"/>
      <c r="AS3181" s="43"/>
      <c r="AT3181" s="43"/>
      <c r="AU3181" s="43"/>
      <c r="AV3181" s="43"/>
      <c r="AW3181" s="43"/>
      <c r="AX3181" s="43"/>
      <c r="AY3181" s="43"/>
      <c r="AZ3181" s="43"/>
      <c r="BA3181" s="43"/>
      <c r="BB3181" s="43"/>
      <c r="BC3181" s="43"/>
      <c r="BD3181" s="43"/>
      <c r="BE3181" s="43"/>
      <c r="BF3181" s="43"/>
      <c r="BG3181" s="43"/>
      <c r="BH3181" s="43"/>
      <c r="BI3181" s="43"/>
      <c r="BJ3181" s="43"/>
      <c r="BK3181" s="43"/>
      <c r="BL3181" s="43"/>
      <c r="BM3181" s="43"/>
      <c r="BN3181" s="43"/>
      <c r="BO3181" s="43"/>
      <c r="BP3181" s="43"/>
      <c r="BQ3181" s="43"/>
      <c r="BR3181" s="43"/>
      <c r="BS3181" s="43"/>
      <c r="BT3181" s="43"/>
      <c r="BU3181" s="43"/>
      <c r="BV3181" s="43"/>
      <c r="BW3181" s="43"/>
      <c r="BX3181" s="43"/>
      <c r="BY3181" s="43"/>
      <c r="BZ3181" s="43"/>
      <c r="CA3181" s="43"/>
      <c r="CB3181" s="43"/>
      <c r="CC3181" s="43"/>
      <c r="CD3181" s="43"/>
      <c r="CE3181" s="43"/>
      <c r="CF3181" s="43"/>
      <c r="CG3181" s="43"/>
    </row>
    <row r="3182" spans="10:85" x14ac:dyDescent="0.2"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  <c r="AK3182" s="43"/>
      <c r="AL3182" s="43"/>
      <c r="AM3182" s="43"/>
      <c r="AN3182" s="43"/>
      <c r="AO3182" s="43"/>
      <c r="AP3182" s="43"/>
      <c r="AQ3182" s="43"/>
      <c r="AR3182" s="43"/>
      <c r="AS3182" s="43"/>
      <c r="AT3182" s="43"/>
      <c r="AU3182" s="43"/>
      <c r="AV3182" s="43"/>
      <c r="AW3182" s="43"/>
      <c r="AX3182" s="43"/>
      <c r="AY3182" s="43"/>
      <c r="AZ3182" s="43"/>
      <c r="BA3182" s="43"/>
      <c r="BB3182" s="43"/>
      <c r="BC3182" s="43"/>
      <c r="BD3182" s="43"/>
      <c r="BE3182" s="43"/>
      <c r="BF3182" s="43"/>
      <c r="BG3182" s="43"/>
      <c r="BH3182" s="43"/>
      <c r="BI3182" s="43"/>
      <c r="BJ3182" s="43"/>
      <c r="BK3182" s="43"/>
      <c r="BL3182" s="43"/>
      <c r="BM3182" s="43"/>
      <c r="BN3182" s="43"/>
      <c r="BO3182" s="43"/>
      <c r="BP3182" s="43"/>
      <c r="BQ3182" s="43"/>
      <c r="BR3182" s="43"/>
      <c r="BS3182" s="43"/>
      <c r="BT3182" s="43"/>
      <c r="BU3182" s="43"/>
      <c r="BV3182" s="43"/>
      <c r="BW3182" s="43"/>
      <c r="BX3182" s="43"/>
      <c r="BY3182" s="43"/>
      <c r="BZ3182" s="43"/>
      <c r="CA3182" s="43"/>
      <c r="CB3182" s="43"/>
      <c r="CC3182" s="43"/>
      <c r="CD3182" s="43"/>
      <c r="CE3182" s="43"/>
      <c r="CF3182" s="43"/>
      <c r="CG3182" s="43"/>
    </row>
    <row r="3183" spans="10:85" x14ac:dyDescent="0.2"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  <c r="AK3183" s="43"/>
      <c r="AL3183" s="43"/>
      <c r="AM3183" s="43"/>
      <c r="AN3183" s="43"/>
      <c r="AO3183" s="43"/>
      <c r="AP3183" s="43"/>
      <c r="AQ3183" s="43"/>
      <c r="AR3183" s="43"/>
      <c r="AS3183" s="43"/>
      <c r="AT3183" s="43"/>
      <c r="AU3183" s="43"/>
      <c r="AV3183" s="43"/>
      <c r="AW3183" s="43"/>
      <c r="AX3183" s="43"/>
      <c r="AY3183" s="43"/>
      <c r="AZ3183" s="43"/>
      <c r="BA3183" s="43"/>
      <c r="BB3183" s="43"/>
      <c r="BC3183" s="43"/>
      <c r="BD3183" s="43"/>
      <c r="BE3183" s="43"/>
      <c r="BF3183" s="43"/>
      <c r="BG3183" s="43"/>
      <c r="BH3183" s="43"/>
      <c r="BI3183" s="43"/>
      <c r="BJ3183" s="43"/>
      <c r="BK3183" s="43"/>
      <c r="BL3183" s="43"/>
      <c r="BM3183" s="43"/>
      <c r="BN3183" s="43"/>
      <c r="BO3183" s="43"/>
      <c r="BP3183" s="43"/>
      <c r="BQ3183" s="43"/>
      <c r="BR3183" s="43"/>
      <c r="BS3183" s="43"/>
      <c r="BT3183" s="43"/>
      <c r="BU3183" s="43"/>
      <c r="BV3183" s="43"/>
      <c r="BW3183" s="43"/>
      <c r="BX3183" s="43"/>
      <c r="BY3183" s="43"/>
      <c r="BZ3183" s="43"/>
      <c r="CA3183" s="43"/>
      <c r="CB3183" s="43"/>
      <c r="CC3183" s="43"/>
      <c r="CD3183" s="43"/>
      <c r="CE3183" s="43"/>
      <c r="CF3183" s="43"/>
      <c r="CG3183" s="43"/>
    </row>
    <row r="3184" spans="10:85" x14ac:dyDescent="0.2"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  <c r="AK3184" s="43"/>
      <c r="AL3184" s="43"/>
      <c r="AM3184" s="43"/>
      <c r="AN3184" s="43"/>
      <c r="AO3184" s="43"/>
      <c r="AP3184" s="43"/>
      <c r="AQ3184" s="43"/>
      <c r="AR3184" s="43"/>
      <c r="AS3184" s="43"/>
      <c r="AT3184" s="43"/>
      <c r="AU3184" s="43"/>
      <c r="AV3184" s="43"/>
      <c r="AW3184" s="43"/>
      <c r="AX3184" s="43"/>
      <c r="AY3184" s="43"/>
      <c r="AZ3184" s="43"/>
      <c r="BA3184" s="43"/>
      <c r="BB3184" s="43"/>
      <c r="BC3184" s="43"/>
      <c r="BD3184" s="43"/>
      <c r="BE3184" s="43"/>
      <c r="BF3184" s="43"/>
      <c r="BG3184" s="43"/>
      <c r="BH3184" s="43"/>
      <c r="BI3184" s="43"/>
      <c r="BJ3184" s="43"/>
      <c r="BK3184" s="43"/>
      <c r="BL3184" s="43"/>
      <c r="BM3184" s="43"/>
      <c r="BN3184" s="43"/>
      <c r="BO3184" s="43"/>
      <c r="BP3184" s="43"/>
      <c r="BQ3184" s="43"/>
      <c r="BR3184" s="43"/>
      <c r="BS3184" s="43"/>
      <c r="BT3184" s="43"/>
      <c r="BU3184" s="43"/>
      <c r="BV3184" s="43"/>
      <c r="BW3184" s="43"/>
      <c r="BX3184" s="43"/>
      <c r="BY3184" s="43"/>
      <c r="BZ3184" s="43"/>
      <c r="CA3184" s="43"/>
      <c r="CB3184" s="43"/>
      <c r="CC3184" s="43"/>
      <c r="CD3184" s="43"/>
      <c r="CE3184" s="43"/>
      <c r="CF3184" s="43"/>
      <c r="CG3184" s="43"/>
    </row>
    <row r="3185" spans="10:85" x14ac:dyDescent="0.2"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  <c r="AK3185" s="43"/>
      <c r="AL3185" s="43"/>
      <c r="AM3185" s="43"/>
      <c r="AN3185" s="43"/>
      <c r="AO3185" s="43"/>
      <c r="AP3185" s="43"/>
      <c r="AQ3185" s="43"/>
      <c r="AR3185" s="43"/>
      <c r="AS3185" s="43"/>
      <c r="AT3185" s="43"/>
      <c r="AU3185" s="43"/>
      <c r="AV3185" s="43"/>
      <c r="AW3185" s="43"/>
      <c r="AX3185" s="43"/>
      <c r="AY3185" s="43"/>
      <c r="AZ3185" s="43"/>
      <c r="BA3185" s="43"/>
      <c r="BB3185" s="43"/>
      <c r="BC3185" s="43"/>
      <c r="BD3185" s="43"/>
      <c r="BE3185" s="43"/>
      <c r="BF3185" s="43"/>
      <c r="BG3185" s="43"/>
      <c r="BH3185" s="43"/>
      <c r="BI3185" s="43"/>
      <c r="BJ3185" s="43"/>
      <c r="BK3185" s="43"/>
      <c r="BL3185" s="43"/>
      <c r="BM3185" s="43"/>
      <c r="BN3185" s="43"/>
      <c r="BO3185" s="43"/>
      <c r="BP3185" s="43"/>
      <c r="BQ3185" s="43"/>
      <c r="BR3185" s="43"/>
      <c r="BS3185" s="43"/>
      <c r="BT3185" s="43"/>
      <c r="BU3185" s="43"/>
      <c r="BV3185" s="43"/>
      <c r="BW3185" s="43"/>
      <c r="BX3185" s="43"/>
      <c r="BY3185" s="43"/>
      <c r="BZ3185" s="43"/>
      <c r="CA3185" s="43"/>
      <c r="CB3185" s="43"/>
      <c r="CC3185" s="43"/>
      <c r="CD3185" s="43"/>
      <c r="CE3185" s="43"/>
      <c r="CF3185" s="43"/>
      <c r="CG3185" s="43"/>
    </row>
    <row r="3186" spans="10:85" x14ac:dyDescent="0.2"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  <c r="AK3186" s="43"/>
      <c r="AL3186" s="43"/>
      <c r="AM3186" s="43"/>
      <c r="AN3186" s="43"/>
      <c r="AO3186" s="43"/>
      <c r="AP3186" s="43"/>
      <c r="AQ3186" s="43"/>
      <c r="AR3186" s="43"/>
      <c r="AS3186" s="43"/>
      <c r="AT3186" s="43"/>
      <c r="AU3186" s="43"/>
      <c r="AV3186" s="43"/>
      <c r="AW3186" s="43"/>
      <c r="AX3186" s="43"/>
      <c r="AY3186" s="43"/>
      <c r="AZ3186" s="43"/>
      <c r="BA3186" s="43"/>
      <c r="BB3186" s="43"/>
      <c r="BC3186" s="43"/>
      <c r="BD3186" s="43"/>
      <c r="BE3186" s="43"/>
      <c r="BF3186" s="43"/>
      <c r="BG3186" s="43"/>
      <c r="BH3186" s="43"/>
      <c r="BI3186" s="43"/>
      <c r="BJ3186" s="43"/>
      <c r="BK3186" s="43"/>
      <c r="BL3186" s="43"/>
      <c r="BM3186" s="43"/>
      <c r="BN3186" s="43"/>
      <c r="BO3186" s="43"/>
      <c r="BP3186" s="43"/>
      <c r="BQ3186" s="43"/>
      <c r="BR3186" s="43"/>
      <c r="BS3186" s="43"/>
      <c r="BT3186" s="43"/>
      <c r="BU3186" s="43"/>
      <c r="BV3186" s="43"/>
      <c r="BW3186" s="43"/>
      <c r="BX3186" s="43"/>
      <c r="BY3186" s="43"/>
      <c r="BZ3186" s="43"/>
      <c r="CA3186" s="43"/>
      <c r="CB3186" s="43"/>
      <c r="CC3186" s="43"/>
      <c r="CD3186" s="43"/>
      <c r="CE3186" s="43"/>
      <c r="CF3186" s="43"/>
      <c r="CG3186" s="43"/>
    </row>
    <row r="3187" spans="10:85" x14ac:dyDescent="0.2"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  <c r="AK3187" s="43"/>
      <c r="AL3187" s="43"/>
      <c r="AM3187" s="43"/>
      <c r="AN3187" s="43"/>
      <c r="AO3187" s="43"/>
      <c r="AP3187" s="43"/>
      <c r="AQ3187" s="43"/>
      <c r="AR3187" s="43"/>
      <c r="AS3187" s="43"/>
      <c r="AT3187" s="43"/>
      <c r="AU3187" s="43"/>
      <c r="AV3187" s="43"/>
      <c r="AW3187" s="43"/>
      <c r="AX3187" s="43"/>
      <c r="AY3187" s="43"/>
      <c r="AZ3187" s="43"/>
      <c r="BA3187" s="43"/>
      <c r="BB3187" s="43"/>
      <c r="BC3187" s="43"/>
      <c r="BD3187" s="43"/>
      <c r="BE3187" s="43"/>
      <c r="BF3187" s="43"/>
      <c r="BG3187" s="43"/>
      <c r="BH3187" s="43"/>
      <c r="BI3187" s="43"/>
      <c r="BJ3187" s="43"/>
      <c r="BK3187" s="43"/>
      <c r="BL3187" s="43"/>
      <c r="BM3187" s="43"/>
      <c r="BN3187" s="43"/>
      <c r="BO3187" s="43"/>
      <c r="BP3187" s="43"/>
      <c r="BQ3187" s="43"/>
      <c r="BR3187" s="43"/>
      <c r="BS3187" s="43"/>
      <c r="BT3187" s="43"/>
      <c r="BU3187" s="43"/>
      <c r="BV3187" s="43"/>
      <c r="BW3187" s="43"/>
      <c r="BX3187" s="43"/>
      <c r="BY3187" s="43"/>
      <c r="BZ3187" s="43"/>
      <c r="CA3187" s="43"/>
      <c r="CB3187" s="43"/>
      <c r="CC3187" s="43"/>
      <c r="CD3187" s="43"/>
      <c r="CE3187" s="43"/>
      <c r="CF3187" s="43"/>
      <c r="CG3187" s="43"/>
    </row>
    <row r="3188" spans="10:85" x14ac:dyDescent="0.2"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  <c r="AK3188" s="43"/>
      <c r="AL3188" s="43"/>
      <c r="AM3188" s="43"/>
      <c r="AN3188" s="43"/>
      <c r="AO3188" s="43"/>
      <c r="AP3188" s="43"/>
      <c r="AQ3188" s="43"/>
      <c r="AR3188" s="43"/>
      <c r="AS3188" s="43"/>
      <c r="AT3188" s="43"/>
      <c r="AU3188" s="43"/>
      <c r="AV3188" s="43"/>
      <c r="AW3188" s="43"/>
      <c r="AX3188" s="43"/>
      <c r="AY3188" s="43"/>
      <c r="AZ3188" s="43"/>
      <c r="BA3188" s="43"/>
      <c r="BB3188" s="43"/>
      <c r="BC3188" s="43"/>
      <c r="BD3188" s="43"/>
      <c r="BE3188" s="43"/>
      <c r="BF3188" s="43"/>
      <c r="BG3188" s="43"/>
      <c r="BH3188" s="43"/>
      <c r="BI3188" s="43"/>
      <c r="BJ3188" s="43"/>
      <c r="BK3188" s="43"/>
      <c r="BL3188" s="43"/>
      <c r="BM3188" s="43"/>
      <c r="BN3188" s="43"/>
      <c r="BO3188" s="43"/>
      <c r="BP3188" s="43"/>
      <c r="BQ3188" s="43"/>
      <c r="BR3188" s="43"/>
      <c r="BS3188" s="43"/>
      <c r="BT3188" s="43"/>
      <c r="BU3188" s="43"/>
      <c r="BV3188" s="43"/>
      <c r="BW3188" s="43"/>
      <c r="BX3188" s="43"/>
      <c r="BY3188" s="43"/>
      <c r="BZ3188" s="43"/>
      <c r="CA3188" s="43"/>
      <c r="CB3188" s="43"/>
      <c r="CC3188" s="43"/>
      <c r="CD3188" s="43"/>
      <c r="CE3188" s="43"/>
      <c r="CF3188" s="43"/>
      <c r="CG3188" s="43"/>
    </row>
    <row r="3189" spans="10:85" x14ac:dyDescent="0.2"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  <c r="AK3189" s="43"/>
      <c r="AL3189" s="43"/>
      <c r="AM3189" s="43"/>
      <c r="AN3189" s="43"/>
      <c r="AO3189" s="43"/>
      <c r="AP3189" s="43"/>
      <c r="AQ3189" s="43"/>
      <c r="AR3189" s="43"/>
      <c r="AS3189" s="43"/>
      <c r="AT3189" s="43"/>
      <c r="AU3189" s="43"/>
      <c r="AV3189" s="43"/>
      <c r="AW3189" s="43"/>
      <c r="AX3189" s="43"/>
      <c r="AY3189" s="43"/>
      <c r="AZ3189" s="43"/>
      <c r="BA3189" s="43"/>
      <c r="BB3189" s="43"/>
      <c r="BC3189" s="43"/>
      <c r="BD3189" s="43"/>
      <c r="BE3189" s="43"/>
      <c r="BF3189" s="43"/>
      <c r="BG3189" s="43"/>
      <c r="BH3189" s="43"/>
      <c r="BI3189" s="43"/>
      <c r="BJ3189" s="43"/>
      <c r="BK3189" s="43"/>
      <c r="BL3189" s="43"/>
      <c r="BM3189" s="43"/>
      <c r="BN3189" s="43"/>
      <c r="BO3189" s="43"/>
      <c r="BP3189" s="43"/>
      <c r="BQ3189" s="43"/>
      <c r="BR3189" s="43"/>
      <c r="BS3189" s="43"/>
      <c r="BT3189" s="43"/>
      <c r="BU3189" s="43"/>
      <c r="BV3189" s="43"/>
      <c r="BW3189" s="43"/>
      <c r="BX3189" s="43"/>
      <c r="BY3189" s="43"/>
      <c r="BZ3189" s="43"/>
      <c r="CA3189" s="43"/>
      <c r="CB3189" s="43"/>
      <c r="CC3189" s="43"/>
      <c r="CD3189" s="43"/>
      <c r="CE3189" s="43"/>
      <c r="CF3189" s="43"/>
      <c r="CG3189" s="43"/>
    </row>
    <row r="3190" spans="10:85" x14ac:dyDescent="0.2"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  <c r="AK3190" s="43"/>
      <c r="AL3190" s="43"/>
      <c r="AM3190" s="43"/>
      <c r="AN3190" s="43"/>
      <c r="AO3190" s="43"/>
      <c r="AP3190" s="43"/>
      <c r="AQ3190" s="43"/>
      <c r="AR3190" s="43"/>
      <c r="AS3190" s="43"/>
      <c r="AT3190" s="43"/>
      <c r="AU3190" s="43"/>
      <c r="AV3190" s="43"/>
      <c r="AW3190" s="43"/>
      <c r="AX3190" s="43"/>
      <c r="AY3190" s="43"/>
      <c r="AZ3190" s="43"/>
      <c r="BA3190" s="43"/>
      <c r="BB3190" s="43"/>
      <c r="BC3190" s="43"/>
      <c r="BD3190" s="43"/>
      <c r="BE3190" s="43"/>
      <c r="BF3190" s="43"/>
      <c r="BG3190" s="43"/>
      <c r="BH3190" s="43"/>
      <c r="BI3190" s="43"/>
      <c r="BJ3190" s="43"/>
      <c r="BK3190" s="43"/>
      <c r="BL3190" s="43"/>
      <c r="BM3190" s="43"/>
      <c r="BN3190" s="43"/>
      <c r="BO3190" s="43"/>
      <c r="BP3190" s="43"/>
      <c r="BQ3190" s="43"/>
      <c r="BR3190" s="43"/>
      <c r="BS3190" s="43"/>
      <c r="BT3190" s="43"/>
      <c r="BU3190" s="43"/>
      <c r="BV3190" s="43"/>
      <c r="BW3190" s="43"/>
      <c r="BX3190" s="43"/>
      <c r="BY3190" s="43"/>
      <c r="BZ3190" s="43"/>
      <c r="CA3190" s="43"/>
      <c r="CB3190" s="43"/>
      <c r="CC3190" s="43"/>
      <c r="CD3190" s="43"/>
      <c r="CE3190" s="43"/>
      <c r="CF3190" s="43"/>
      <c r="CG3190" s="43"/>
    </row>
    <row r="3191" spans="10:85" x14ac:dyDescent="0.2"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  <c r="AK3191" s="43"/>
      <c r="AL3191" s="43"/>
      <c r="AM3191" s="43"/>
      <c r="AN3191" s="43"/>
      <c r="AO3191" s="43"/>
      <c r="AP3191" s="43"/>
      <c r="AQ3191" s="43"/>
      <c r="AR3191" s="43"/>
      <c r="AS3191" s="43"/>
      <c r="AT3191" s="43"/>
      <c r="AU3191" s="43"/>
      <c r="AV3191" s="43"/>
      <c r="AW3191" s="43"/>
      <c r="AX3191" s="43"/>
      <c r="AY3191" s="43"/>
      <c r="AZ3191" s="43"/>
      <c r="BA3191" s="43"/>
      <c r="BB3191" s="43"/>
      <c r="BC3191" s="43"/>
      <c r="BD3191" s="43"/>
      <c r="BE3191" s="43"/>
      <c r="BF3191" s="43"/>
      <c r="BG3191" s="43"/>
      <c r="BH3191" s="43"/>
      <c r="BI3191" s="43"/>
      <c r="BJ3191" s="43"/>
      <c r="BK3191" s="43"/>
      <c r="BL3191" s="43"/>
      <c r="BM3191" s="43"/>
      <c r="BN3191" s="43"/>
      <c r="BO3191" s="43"/>
      <c r="BP3191" s="43"/>
      <c r="BQ3191" s="43"/>
      <c r="BR3191" s="43"/>
      <c r="BS3191" s="43"/>
      <c r="BT3191" s="43"/>
      <c r="BU3191" s="43"/>
      <c r="BV3191" s="43"/>
      <c r="BW3191" s="43"/>
      <c r="BX3191" s="43"/>
      <c r="BY3191" s="43"/>
      <c r="BZ3191" s="43"/>
      <c r="CA3191" s="43"/>
      <c r="CB3191" s="43"/>
      <c r="CC3191" s="43"/>
      <c r="CD3191" s="43"/>
      <c r="CE3191" s="43"/>
      <c r="CF3191" s="43"/>
      <c r="CG3191" s="43"/>
    </row>
    <row r="3192" spans="10:85" x14ac:dyDescent="0.2"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  <c r="AK3192" s="43"/>
      <c r="AL3192" s="43"/>
      <c r="AM3192" s="43"/>
      <c r="AN3192" s="43"/>
      <c r="AO3192" s="43"/>
      <c r="AP3192" s="43"/>
      <c r="AQ3192" s="43"/>
      <c r="AR3192" s="43"/>
      <c r="AS3192" s="43"/>
      <c r="AT3192" s="43"/>
      <c r="AU3192" s="43"/>
      <c r="AV3192" s="43"/>
      <c r="AW3192" s="43"/>
      <c r="AX3192" s="43"/>
      <c r="AY3192" s="43"/>
      <c r="AZ3192" s="43"/>
      <c r="BA3192" s="43"/>
      <c r="BB3192" s="43"/>
      <c r="BC3192" s="43"/>
      <c r="BD3192" s="43"/>
      <c r="BE3192" s="43"/>
      <c r="BF3192" s="43"/>
      <c r="BG3192" s="43"/>
      <c r="BH3192" s="43"/>
      <c r="BI3192" s="43"/>
      <c r="BJ3192" s="43"/>
      <c r="BK3192" s="43"/>
      <c r="BL3192" s="43"/>
      <c r="BM3192" s="43"/>
      <c r="BN3192" s="43"/>
      <c r="BO3192" s="43"/>
      <c r="BP3192" s="43"/>
      <c r="BQ3192" s="43"/>
      <c r="BR3192" s="43"/>
      <c r="BS3192" s="43"/>
      <c r="BT3192" s="43"/>
      <c r="BU3192" s="43"/>
      <c r="BV3192" s="43"/>
      <c r="BW3192" s="43"/>
      <c r="BX3192" s="43"/>
      <c r="BY3192" s="43"/>
      <c r="BZ3192" s="43"/>
      <c r="CA3192" s="43"/>
      <c r="CB3192" s="43"/>
      <c r="CC3192" s="43"/>
      <c r="CD3192" s="43"/>
      <c r="CE3192" s="43"/>
      <c r="CF3192" s="43"/>
      <c r="CG3192" s="43"/>
    </row>
    <row r="3193" spans="10:85" x14ac:dyDescent="0.2"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  <c r="AK3193" s="43"/>
      <c r="AL3193" s="43"/>
      <c r="AM3193" s="43"/>
      <c r="AN3193" s="43"/>
      <c r="AO3193" s="43"/>
      <c r="AP3193" s="43"/>
      <c r="AQ3193" s="43"/>
      <c r="AR3193" s="43"/>
      <c r="AS3193" s="43"/>
      <c r="AT3193" s="43"/>
      <c r="AU3193" s="43"/>
      <c r="AV3193" s="43"/>
      <c r="AW3193" s="43"/>
      <c r="AX3193" s="43"/>
      <c r="AY3193" s="43"/>
      <c r="AZ3193" s="43"/>
      <c r="BA3193" s="43"/>
      <c r="BB3193" s="43"/>
      <c r="BC3193" s="43"/>
      <c r="BD3193" s="43"/>
      <c r="BE3193" s="43"/>
      <c r="BF3193" s="43"/>
      <c r="BG3193" s="43"/>
      <c r="BH3193" s="43"/>
      <c r="BI3193" s="43"/>
      <c r="BJ3193" s="43"/>
      <c r="BK3193" s="43"/>
      <c r="BL3193" s="43"/>
      <c r="BM3193" s="43"/>
      <c r="BN3193" s="43"/>
      <c r="BO3193" s="43"/>
      <c r="BP3193" s="43"/>
      <c r="BQ3193" s="43"/>
      <c r="BR3193" s="43"/>
      <c r="BS3193" s="43"/>
      <c r="BT3193" s="43"/>
      <c r="BU3193" s="43"/>
      <c r="BV3193" s="43"/>
      <c r="BW3193" s="43"/>
      <c r="BX3193" s="43"/>
      <c r="BY3193" s="43"/>
      <c r="BZ3193" s="43"/>
      <c r="CA3193" s="43"/>
      <c r="CB3193" s="43"/>
      <c r="CC3193" s="43"/>
      <c r="CD3193" s="43"/>
      <c r="CE3193" s="43"/>
      <c r="CF3193" s="43"/>
      <c r="CG3193" s="43"/>
    </row>
    <row r="3194" spans="10:85" x14ac:dyDescent="0.2"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  <c r="AK3194" s="43"/>
      <c r="AL3194" s="43"/>
      <c r="AM3194" s="43"/>
      <c r="AN3194" s="43"/>
      <c r="AO3194" s="43"/>
      <c r="AP3194" s="43"/>
      <c r="AQ3194" s="43"/>
      <c r="AR3194" s="43"/>
      <c r="AS3194" s="43"/>
      <c r="AT3194" s="43"/>
      <c r="AU3194" s="43"/>
      <c r="AV3194" s="43"/>
      <c r="AW3194" s="43"/>
      <c r="AX3194" s="43"/>
      <c r="AY3194" s="43"/>
      <c r="AZ3194" s="43"/>
      <c r="BA3194" s="43"/>
      <c r="BB3194" s="43"/>
      <c r="BC3194" s="43"/>
      <c r="BD3194" s="43"/>
      <c r="BE3194" s="43"/>
      <c r="BF3194" s="43"/>
      <c r="BG3194" s="43"/>
      <c r="BH3194" s="43"/>
      <c r="BI3194" s="43"/>
      <c r="BJ3194" s="43"/>
      <c r="BK3194" s="43"/>
      <c r="BL3194" s="43"/>
      <c r="BM3194" s="43"/>
      <c r="BN3194" s="43"/>
      <c r="BO3194" s="43"/>
      <c r="BP3194" s="43"/>
      <c r="BQ3194" s="43"/>
      <c r="BR3194" s="43"/>
      <c r="BS3194" s="43"/>
      <c r="BT3194" s="43"/>
      <c r="BU3194" s="43"/>
      <c r="BV3194" s="43"/>
      <c r="BW3194" s="43"/>
      <c r="BX3194" s="43"/>
      <c r="BY3194" s="43"/>
      <c r="BZ3194" s="43"/>
      <c r="CA3194" s="43"/>
      <c r="CB3194" s="43"/>
      <c r="CC3194" s="43"/>
      <c r="CD3194" s="43"/>
      <c r="CE3194" s="43"/>
      <c r="CF3194" s="43"/>
      <c r="CG3194" s="43"/>
    </row>
    <row r="3195" spans="10:85" x14ac:dyDescent="0.2"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  <c r="AK3195" s="43"/>
      <c r="AL3195" s="43"/>
      <c r="AM3195" s="43"/>
      <c r="AN3195" s="43"/>
      <c r="AO3195" s="43"/>
      <c r="AP3195" s="43"/>
      <c r="AQ3195" s="43"/>
      <c r="AR3195" s="43"/>
      <c r="AS3195" s="43"/>
      <c r="AT3195" s="43"/>
      <c r="AU3195" s="43"/>
      <c r="AV3195" s="43"/>
      <c r="AW3195" s="43"/>
      <c r="AX3195" s="43"/>
      <c r="AY3195" s="43"/>
      <c r="AZ3195" s="43"/>
      <c r="BA3195" s="43"/>
      <c r="BB3195" s="43"/>
      <c r="BC3195" s="43"/>
      <c r="BD3195" s="43"/>
      <c r="BE3195" s="43"/>
      <c r="BF3195" s="43"/>
      <c r="BG3195" s="43"/>
      <c r="BH3195" s="43"/>
      <c r="BI3195" s="43"/>
      <c r="BJ3195" s="43"/>
      <c r="BK3195" s="43"/>
      <c r="BL3195" s="43"/>
      <c r="BM3195" s="43"/>
      <c r="BN3195" s="43"/>
      <c r="BO3195" s="43"/>
      <c r="BP3195" s="43"/>
      <c r="BQ3195" s="43"/>
      <c r="BR3195" s="43"/>
      <c r="BS3195" s="43"/>
      <c r="BT3195" s="43"/>
      <c r="BU3195" s="43"/>
      <c r="BV3195" s="43"/>
      <c r="BW3195" s="43"/>
      <c r="BX3195" s="43"/>
      <c r="BY3195" s="43"/>
      <c r="BZ3195" s="43"/>
      <c r="CA3195" s="43"/>
      <c r="CB3195" s="43"/>
      <c r="CC3195" s="43"/>
      <c r="CD3195" s="43"/>
      <c r="CE3195" s="43"/>
      <c r="CF3195" s="43"/>
      <c r="CG3195" s="43"/>
    </row>
    <row r="3196" spans="10:85" x14ac:dyDescent="0.2"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  <c r="AK3196" s="43"/>
      <c r="AL3196" s="43"/>
      <c r="AM3196" s="43"/>
      <c r="AN3196" s="43"/>
      <c r="AO3196" s="43"/>
      <c r="AP3196" s="43"/>
      <c r="AQ3196" s="43"/>
      <c r="AR3196" s="43"/>
      <c r="AS3196" s="43"/>
      <c r="AT3196" s="43"/>
      <c r="AU3196" s="43"/>
      <c r="AV3196" s="43"/>
      <c r="AW3196" s="43"/>
      <c r="AX3196" s="43"/>
      <c r="AY3196" s="43"/>
      <c r="AZ3196" s="43"/>
      <c r="BA3196" s="43"/>
      <c r="BB3196" s="43"/>
      <c r="BC3196" s="43"/>
      <c r="BD3196" s="43"/>
      <c r="BE3196" s="43"/>
      <c r="BF3196" s="43"/>
      <c r="BG3196" s="43"/>
      <c r="BH3196" s="43"/>
      <c r="BI3196" s="43"/>
      <c r="BJ3196" s="43"/>
      <c r="BK3196" s="43"/>
      <c r="BL3196" s="43"/>
      <c r="BM3196" s="43"/>
      <c r="BN3196" s="43"/>
      <c r="BO3196" s="43"/>
      <c r="BP3196" s="43"/>
      <c r="BQ3196" s="43"/>
      <c r="BR3196" s="43"/>
      <c r="BS3196" s="43"/>
      <c r="BT3196" s="43"/>
      <c r="BU3196" s="43"/>
      <c r="BV3196" s="43"/>
      <c r="BW3196" s="43"/>
      <c r="BX3196" s="43"/>
      <c r="BY3196" s="43"/>
      <c r="BZ3196" s="43"/>
      <c r="CA3196" s="43"/>
      <c r="CB3196" s="43"/>
      <c r="CC3196" s="43"/>
      <c r="CD3196" s="43"/>
      <c r="CE3196" s="43"/>
      <c r="CF3196" s="43"/>
      <c r="CG3196" s="43"/>
    </row>
    <row r="3197" spans="10:85" x14ac:dyDescent="0.2"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  <c r="AK3197" s="43"/>
      <c r="AL3197" s="43"/>
      <c r="AM3197" s="43"/>
      <c r="AN3197" s="43"/>
      <c r="AO3197" s="43"/>
      <c r="AP3197" s="43"/>
      <c r="AQ3197" s="43"/>
      <c r="AR3197" s="43"/>
      <c r="AS3197" s="43"/>
      <c r="AT3197" s="43"/>
      <c r="AU3197" s="43"/>
      <c r="AV3197" s="43"/>
      <c r="AW3197" s="43"/>
      <c r="AX3197" s="43"/>
      <c r="AY3197" s="43"/>
      <c r="AZ3197" s="43"/>
      <c r="BA3197" s="43"/>
      <c r="BB3197" s="43"/>
      <c r="BC3197" s="43"/>
      <c r="BD3197" s="43"/>
      <c r="BE3197" s="43"/>
      <c r="BF3197" s="43"/>
      <c r="BG3197" s="43"/>
      <c r="BH3197" s="43"/>
      <c r="BI3197" s="43"/>
      <c r="BJ3197" s="43"/>
      <c r="BK3197" s="43"/>
      <c r="BL3197" s="43"/>
      <c r="BM3197" s="43"/>
      <c r="BN3197" s="43"/>
      <c r="BO3197" s="43"/>
      <c r="BP3197" s="43"/>
      <c r="BQ3197" s="43"/>
      <c r="BR3197" s="43"/>
      <c r="BS3197" s="43"/>
      <c r="BT3197" s="43"/>
      <c r="BU3197" s="43"/>
      <c r="BV3197" s="43"/>
      <c r="BW3197" s="43"/>
      <c r="BX3197" s="43"/>
      <c r="BY3197" s="43"/>
      <c r="BZ3197" s="43"/>
      <c r="CA3197" s="43"/>
      <c r="CB3197" s="43"/>
      <c r="CC3197" s="43"/>
      <c r="CD3197" s="43"/>
      <c r="CE3197" s="43"/>
      <c r="CF3197" s="43"/>
      <c r="CG3197" s="43"/>
    </row>
    <row r="3198" spans="10:85" x14ac:dyDescent="0.2"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  <c r="AK3198" s="43"/>
      <c r="AL3198" s="43"/>
      <c r="AM3198" s="43"/>
      <c r="AN3198" s="43"/>
      <c r="AO3198" s="43"/>
      <c r="AP3198" s="43"/>
      <c r="AQ3198" s="43"/>
      <c r="AR3198" s="43"/>
      <c r="AS3198" s="43"/>
      <c r="AT3198" s="43"/>
      <c r="AU3198" s="43"/>
      <c r="AV3198" s="43"/>
      <c r="AW3198" s="43"/>
      <c r="AX3198" s="43"/>
      <c r="AY3198" s="43"/>
      <c r="AZ3198" s="43"/>
      <c r="BA3198" s="43"/>
      <c r="BB3198" s="43"/>
      <c r="BC3198" s="43"/>
      <c r="BD3198" s="43"/>
      <c r="BE3198" s="43"/>
      <c r="BF3198" s="43"/>
      <c r="BG3198" s="43"/>
      <c r="BH3198" s="43"/>
      <c r="BI3198" s="43"/>
      <c r="BJ3198" s="43"/>
      <c r="BK3198" s="43"/>
      <c r="BL3198" s="43"/>
      <c r="BM3198" s="43"/>
      <c r="BN3198" s="43"/>
      <c r="BO3198" s="43"/>
      <c r="BP3198" s="43"/>
      <c r="BQ3198" s="43"/>
      <c r="BR3198" s="43"/>
      <c r="BS3198" s="43"/>
      <c r="BT3198" s="43"/>
      <c r="BU3198" s="43"/>
      <c r="BV3198" s="43"/>
      <c r="BW3198" s="43"/>
      <c r="BX3198" s="43"/>
      <c r="BY3198" s="43"/>
      <c r="BZ3198" s="43"/>
      <c r="CA3198" s="43"/>
      <c r="CB3198" s="43"/>
      <c r="CC3198" s="43"/>
      <c r="CD3198" s="43"/>
      <c r="CE3198" s="43"/>
      <c r="CF3198" s="43"/>
      <c r="CG3198" s="43"/>
    </row>
    <row r="3199" spans="10:85" x14ac:dyDescent="0.2"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  <c r="AK3199" s="43"/>
      <c r="AL3199" s="43"/>
      <c r="AM3199" s="43"/>
      <c r="AN3199" s="43"/>
      <c r="AO3199" s="43"/>
      <c r="AP3199" s="43"/>
      <c r="AQ3199" s="43"/>
      <c r="AR3199" s="43"/>
      <c r="AS3199" s="43"/>
      <c r="AT3199" s="43"/>
      <c r="AU3199" s="43"/>
      <c r="AV3199" s="43"/>
      <c r="AW3199" s="43"/>
      <c r="AX3199" s="43"/>
      <c r="AY3199" s="43"/>
      <c r="AZ3199" s="43"/>
      <c r="BA3199" s="43"/>
      <c r="BB3199" s="43"/>
      <c r="BC3199" s="43"/>
      <c r="BD3199" s="43"/>
      <c r="BE3199" s="43"/>
      <c r="BF3199" s="43"/>
      <c r="BG3199" s="43"/>
      <c r="BH3199" s="43"/>
      <c r="BI3199" s="43"/>
      <c r="BJ3199" s="43"/>
      <c r="BK3199" s="43"/>
      <c r="BL3199" s="43"/>
      <c r="BM3199" s="43"/>
      <c r="BN3199" s="43"/>
      <c r="BO3199" s="43"/>
      <c r="BP3199" s="43"/>
      <c r="BQ3199" s="43"/>
      <c r="BR3199" s="43"/>
      <c r="BS3199" s="43"/>
      <c r="BT3199" s="43"/>
      <c r="BU3199" s="43"/>
      <c r="BV3199" s="43"/>
      <c r="BW3199" s="43"/>
      <c r="BX3199" s="43"/>
      <c r="BY3199" s="43"/>
      <c r="BZ3199" s="43"/>
      <c r="CA3199" s="43"/>
      <c r="CB3199" s="43"/>
      <c r="CC3199" s="43"/>
      <c r="CD3199" s="43"/>
      <c r="CE3199" s="43"/>
      <c r="CF3199" s="43"/>
      <c r="CG3199" s="43"/>
    </row>
    <row r="3200" spans="10:85" x14ac:dyDescent="0.2"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  <c r="AK3200" s="43"/>
      <c r="AL3200" s="43"/>
      <c r="AM3200" s="43"/>
      <c r="AN3200" s="43"/>
      <c r="AO3200" s="43"/>
      <c r="AP3200" s="43"/>
      <c r="AQ3200" s="43"/>
      <c r="AR3200" s="43"/>
      <c r="AS3200" s="43"/>
      <c r="AT3200" s="43"/>
      <c r="AU3200" s="43"/>
      <c r="AV3200" s="43"/>
      <c r="AW3200" s="43"/>
      <c r="AX3200" s="43"/>
      <c r="AY3200" s="43"/>
      <c r="AZ3200" s="43"/>
      <c r="BA3200" s="43"/>
      <c r="BB3200" s="43"/>
      <c r="BC3200" s="43"/>
      <c r="BD3200" s="43"/>
      <c r="BE3200" s="43"/>
      <c r="BF3200" s="43"/>
      <c r="BG3200" s="43"/>
      <c r="BH3200" s="43"/>
      <c r="BI3200" s="43"/>
      <c r="BJ3200" s="43"/>
      <c r="BK3200" s="43"/>
      <c r="BL3200" s="43"/>
      <c r="BM3200" s="43"/>
      <c r="BN3200" s="43"/>
      <c r="BO3200" s="43"/>
      <c r="BP3200" s="43"/>
      <c r="BQ3200" s="43"/>
      <c r="BR3200" s="43"/>
      <c r="BS3200" s="43"/>
      <c r="BT3200" s="43"/>
      <c r="BU3200" s="43"/>
      <c r="BV3200" s="43"/>
      <c r="BW3200" s="43"/>
      <c r="BX3200" s="43"/>
      <c r="BY3200" s="43"/>
      <c r="BZ3200" s="43"/>
      <c r="CA3200" s="43"/>
      <c r="CB3200" s="43"/>
      <c r="CC3200" s="43"/>
      <c r="CD3200" s="43"/>
      <c r="CE3200" s="43"/>
      <c r="CF3200" s="43"/>
      <c r="CG3200" s="43"/>
    </row>
    <row r="3201" spans="10:85" x14ac:dyDescent="0.2"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  <c r="AK3201" s="43"/>
      <c r="AL3201" s="43"/>
      <c r="AM3201" s="43"/>
      <c r="AN3201" s="43"/>
      <c r="AO3201" s="43"/>
      <c r="AP3201" s="43"/>
      <c r="AQ3201" s="43"/>
      <c r="AR3201" s="43"/>
      <c r="AS3201" s="43"/>
      <c r="AT3201" s="43"/>
      <c r="AU3201" s="43"/>
      <c r="AV3201" s="43"/>
      <c r="AW3201" s="43"/>
      <c r="AX3201" s="43"/>
      <c r="AY3201" s="43"/>
      <c r="AZ3201" s="43"/>
      <c r="BA3201" s="43"/>
      <c r="BB3201" s="43"/>
      <c r="BC3201" s="43"/>
      <c r="BD3201" s="43"/>
      <c r="BE3201" s="43"/>
      <c r="BF3201" s="43"/>
      <c r="BG3201" s="43"/>
      <c r="BH3201" s="43"/>
      <c r="BI3201" s="43"/>
      <c r="BJ3201" s="43"/>
      <c r="BK3201" s="43"/>
      <c r="BL3201" s="43"/>
      <c r="BM3201" s="43"/>
      <c r="BN3201" s="43"/>
      <c r="BO3201" s="43"/>
      <c r="BP3201" s="43"/>
      <c r="BQ3201" s="43"/>
      <c r="BR3201" s="43"/>
      <c r="BS3201" s="43"/>
      <c r="BT3201" s="43"/>
      <c r="BU3201" s="43"/>
      <c r="BV3201" s="43"/>
      <c r="BW3201" s="43"/>
      <c r="BX3201" s="43"/>
      <c r="BY3201" s="43"/>
      <c r="BZ3201" s="43"/>
      <c r="CA3201" s="43"/>
      <c r="CB3201" s="43"/>
      <c r="CC3201" s="43"/>
      <c r="CD3201" s="43"/>
      <c r="CE3201" s="43"/>
      <c r="CF3201" s="43"/>
      <c r="CG3201" s="43"/>
    </row>
    <row r="3202" spans="10:85" x14ac:dyDescent="0.2"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  <c r="AK3202" s="43"/>
      <c r="AL3202" s="43"/>
      <c r="AM3202" s="43"/>
      <c r="AN3202" s="43"/>
      <c r="AO3202" s="43"/>
      <c r="AP3202" s="43"/>
      <c r="AQ3202" s="43"/>
      <c r="AR3202" s="43"/>
      <c r="AS3202" s="43"/>
      <c r="AT3202" s="43"/>
      <c r="AU3202" s="43"/>
      <c r="AV3202" s="43"/>
      <c r="AW3202" s="43"/>
      <c r="AX3202" s="43"/>
      <c r="AY3202" s="43"/>
      <c r="AZ3202" s="43"/>
      <c r="BA3202" s="43"/>
      <c r="BB3202" s="43"/>
      <c r="BC3202" s="43"/>
      <c r="BD3202" s="43"/>
      <c r="BE3202" s="43"/>
      <c r="BF3202" s="43"/>
      <c r="BG3202" s="43"/>
      <c r="BH3202" s="43"/>
      <c r="BI3202" s="43"/>
      <c r="BJ3202" s="43"/>
      <c r="BK3202" s="43"/>
      <c r="BL3202" s="43"/>
      <c r="BM3202" s="43"/>
      <c r="BN3202" s="43"/>
      <c r="BO3202" s="43"/>
      <c r="BP3202" s="43"/>
      <c r="BQ3202" s="43"/>
      <c r="BR3202" s="43"/>
      <c r="BS3202" s="43"/>
      <c r="BT3202" s="43"/>
      <c r="BU3202" s="43"/>
      <c r="BV3202" s="43"/>
      <c r="BW3202" s="43"/>
      <c r="BX3202" s="43"/>
      <c r="BY3202" s="43"/>
      <c r="BZ3202" s="43"/>
      <c r="CA3202" s="43"/>
      <c r="CB3202" s="43"/>
      <c r="CC3202" s="43"/>
      <c r="CD3202" s="43"/>
      <c r="CE3202" s="43"/>
      <c r="CF3202" s="43"/>
      <c r="CG3202" s="43"/>
    </row>
    <row r="3203" spans="10:85" x14ac:dyDescent="0.2"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  <c r="AK3203" s="43"/>
      <c r="AL3203" s="43"/>
      <c r="AM3203" s="43"/>
      <c r="AN3203" s="43"/>
      <c r="AO3203" s="43"/>
      <c r="AP3203" s="43"/>
      <c r="AQ3203" s="43"/>
      <c r="AR3203" s="43"/>
      <c r="AS3203" s="43"/>
      <c r="AT3203" s="43"/>
      <c r="AU3203" s="43"/>
      <c r="AV3203" s="43"/>
      <c r="AW3203" s="43"/>
      <c r="AX3203" s="43"/>
      <c r="AY3203" s="43"/>
      <c r="AZ3203" s="43"/>
      <c r="BA3203" s="43"/>
      <c r="BB3203" s="43"/>
      <c r="BC3203" s="43"/>
      <c r="BD3203" s="43"/>
      <c r="BE3203" s="43"/>
      <c r="BF3203" s="43"/>
      <c r="BG3203" s="43"/>
      <c r="BH3203" s="43"/>
      <c r="BI3203" s="43"/>
      <c r="BJ3203" s="43"/>
      <c r="BK3203" s="43"/>
      <c r="BL3203" s="43"/>
      <c r="BM3203" s="43"/>
      <c r="BN3203" s="43"/>
      <c r="BO3203" s="43"/>
      <c r="BP3203" s="43"/>
      <c r="BQ3203" s="43"/>
      <c r="BR3203" s="43"/>
      <c r="BS3203" s="43"/>
      <c r="BT3203" s="43"/>
      <c r="BU3203" s="43"/>
      <c r="BV3203" s="43"/>
      <c r="BW3203" s="43"/>
      <c r="BX3203" s="43"/>
      <c r="BY3203" s="43"/>
      <c r="BZ3203" s="43"/>
      <c r="CA3203" s="43"/>
      <c r="CB3203" s="43"/>
      <c r="CC3203" s="43"/>
      <c r="CD3203" s="43"/>
      <c r="CE3203" s="43"/>
      <c r="CF3203" s="43"/>
      <c r="CG3203" s="43"/>
    </row>
    <row r="3204" spans="10:85" x14ac:dyDescent="0.2"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  <c r="AK3204" s="43"/>
      <c r="AL3204" s="43"/>
      <c r="AM3204" s="43"/>
      <c r="AN3204" s="43"/>
      <c r="AO3204" s="43"/>
      <c r="AP3204" s="43"/>
      <c r="AQ3204" s="43"/>
      <c r="AR3204" s="43"/>
      <c r="AS3204" s="43"/>
      <c r="AT3204" s="43"/>
      <c r="AU3204" s="43"/>
      <c r="AV3204" s="43"/>
      <c r="AW3204" s="43"/>
      <c r="AX3204" s="43"/>
      <c r="AY3204" s="43"/>
      <c r="AZ3204" s="43"/>
      <c r="BA3204" s="43"/>
      <c r="BB3204" s="43"/>
      <c r="BC3204" s="43"/>
      <c r="BD3204" s="43"/>
      <c r="BE3204" s="43"/>
      <c r="BF3204" s="43"/>
      <c r="BG3204" s="43"/>
      <c r="BH3204" s="43"/>
      <c r="BI3204" s="43"/>
      <c r="BJ3204" s="43"/>
      <c r="BK3204" s="43"/>
      <c r="BL3204" s="43"/>
      <c r="BM3204" s="43"/>
      <c r="BN3204" s="43"/>
      <c r="BO3204" s="43"/>
      <c r="BP3204" s="43"/>
      <c r="BQ3204" s="43"/>
      <c r="BR3204" s="43"/>
      <c r="BS3204" s="43"/>
      <c r="BT3204" s="43"/>
      <c r="BU3204" s="43"/>
      <c r="BV3204" s="43"/>
      <c r="BW3204" s="43"/>
      <c r="BX3204" s="43"/>
      <c r="BY3204" s="43"/>
      <c r="BZ3204" s="43"/>
      <c r="CA3204" s="43"/>
      <c r="CB3204" s="43"/>
      <c r="CC3204" s="43"/>
      <c r="CD3204" s="43"/>
      <c r="CE3204" s="43"/>
      <c r="CF3204" s="43"/>
      <c r="CG3204" s="43"/>
    </row>
    <row r="3205" spans="10:85" x14ac:dyDescent="0.2"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  <c r="AK3205" s="43"/>
      <c r="AL3205" s="43"/>
      <c r="AM3205" s="43"/>
      <c r="AN3205" s="43"/>
      <c r="AO3205" s="43"/>
      <c r="AP3205" s="43"/>
      <c r="AQ3205" s="43"/>
      <c r="AR3205" s="43"/>
      <c r="AS3205" s="43"/>
      <c r="AT3205" s="43"/>
      <c r="AU3205" s="43"/>
      <c r="AV3205" s="43"/>
      <c r="AW3205" s="43"/>
      <c r="AX3205" s="43"/>
      <c r="AY3205" s="43"/>
      <c r="AZ3205" s="43"/>
      <c r="BA3205" s="43"/>
      <c r="BB3205" s="43"/>
      <c r="BC3205" s="43"/>
      <c r="BD3205" s="43"/>
      <c r="BE3205" s="43"/>
      <c r="BF3205" s="43"/>
      <c r="BG3205" s="43"/>
      <c r="BH3205" s="43"/>
      <c r="BI3205" s="43"/>
      <c r="BJ3205" s="43"/>
      <c r="BK3205" s="43"/>
      <c r="BL3205" s="43"/>
      <c r="BM3205" s="43"/>
      <c r="BN3205" s="43"/>
      <c r="BO3205" s="43"/>
      <c r="BP3205" s="43"/>
      <c r="BQ3205" s="43"/>
      <c r="BR3205" s="43"/>
      <c r="BS3205" s="43"/>
      <c r="BT3205" s="43"/>
      <c r="BU3205" s="43"/>
      <c r="BV3205" s="43"/>
      <c r="BW3205" s="43"/>
      <c r="BX3205" s="43"/>
      <c r="BY3205" s="43"/>
      <c r="BZ3205" s="43"/>
      <c r="CA3205" s="43"/>
      <c r="CB3205" s="43"/>
      <c r="CC3205" s="43"/>
      <c r="CD3205" s="43"/>
      <c r="CE3205" s="43"/>
      <c r="CF3205" s="43"/>
      <c r="CG3205" s="43"/>
    </row>
    <row r="3206" spans="10:85" x14ac:dyDescent="0.2"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  <c r="AK3206" s="43"/>
      <c r="AL3206" s="43"/>
      <c r="AM3206" s="43"/>
      <c r="AN3206" s="43"/>
      <c r="AO3206" s="43"/>
      <c r="AP3206" s="43"/>
      <c r="AQ3206" s="43"/>
      <c r="AR3206" s="43"/>
      <c r="AS3206" s="43"/>
      <c r="AT3206" s="43"/>
      <c r="AU3206" s="43"/>
      <c r="AV3206" s="43"/>
      <c r="AW3206" s="43"/>
      <c r="AX3206" s="43"/>
      <c r="AY3206" s="43"/>
      <c r="AZ3206" s="43"/>
      <c r="BA3206" s="43"/>
      <c r="BB3206" s="43"/>
      <c r="BC3206" s="43"/>
      <c r="BD3206" s="43"/>
      <c r="BE3206" s="43"/>
      <c r="BF3206" s="43"/>
      <c r="BG3206" s="43"/>
      <c r="BH3206" s="43"/>
      <c r="BI3206" s="43"/>
      <c r="BJ3206" s="43"/>
      <c r="BK3206" s="43"/>
      <c r="BL3206" s="43"/>
      <c r="BM3206" s="43"/>
      <c r="BN3206" s="43"/>
      <c r="BO3206" s="43"/>
      <c r="BP3206" s="43"/>
      <c r="BQ3206" s="43"/>
      <c r="BR3206" s="43"/>
      <c r="BS3206" s="43"/>
      <c r="BT3206" s="43"/>
      <c r="BU3206" s="43"/>
      <c r="BV3206" s="43"/>
      <c r="BW3206" s="43"/>
      <c r="BX3206" s="43"/>
      <c r="BY3206" s="43"/>
      <c r="BZ3206" s="43"/>
      <c r="CA3206" s="43"/>
      <c r="CB3206" s="43"/>
      <c r="CC3206" s="43"/>
      <c r="CD3206" s="43"/>
      <c r="CE3206" s="43"/>
      <c r="CF3206" s="43"/>
      <c r="CG3206" s="43"/>
    </row>
    <row r="3207" spans="10:85" x14ac:dyDescent="0.2"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  <c r="AK3207" s="43"/>
      <c r="AL3207" s="43"/>
      <c r="AM3207" s="43"/>
      <c r="AN3207" s="43"/>
      <c r="AO3207" s="43"/>
      <c r="AP3207" s="43"/>
      <c r="AQ3207" s="43"/>
      <c r="AR3207" s="43"/>
      <c r="AS3207" s="43"/>
      <c r="AT3207" s="43"/>
      <c r="AU3207" s="43"/>
      <c r="AV3207" s="43"/>
      <c r="AW3207" s="43"/>
      <c r="AX3207" s="43"/>
      <c r="AY3207" s="43"/>
      <c r="AZ3207" s="43"/>
      <c r="BA3207" s="43"/>
      <c r="BB3207" s="43"/>
      <c r="BC3207" s="43"/>
      <c r="BD3207" s="43"/>
      <c r="BE3207" s="43"/>
      <c r="BF3207" s="43"/>
      <c r="BG3207" s="43"/>
      <c r="BH3207" s="43"/>
      <c r="BI3207" s="43"/>
      <c r="BJ3207" s="43"/>
      <c r="BK3207" s="43"/>
      <c r="BL3207" s="43"/>
      <c r="BM3207" s="43"/>
      <c r="BN3207" s="43"/>
      <c r="BO3207" s="43"/>
      <c r="BP3207" s="43"/>
      <c r="BQ3207" s="43"/>
      <c r="BR3207" s="43"/>
      <c r="BS3207" s="43"/>
      <c r="BT3207" s="43"/>
      <c r="BU3207" s="43"/>
      <c r="BV3207" s="43"/>
      <c r="BW3207" s="43"/>
      <c r="BX3207" s="43"/>
      <c r="BY3207" s="43"/>
      <c r="BZ3207" s="43"/>
      <c r="CA3207" s="43"/>
      <c r="CB3207" s="43"/>
      <c r="CC3207" s="43"/>
      <c r="CD3207" s="43"/>
      <c r="CE3207" s="43"/>
      <c r="CF3207" s="43"/>
      <c r="CG3207" s="43"/>
    </row>
    <row r="3208" spans="10:85" x14ac:dyDescent="0.2"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  <c r="AK3208" s="43"/>
      <c r="AL3208" s="43"/>
      <c r="AM3208" s="43"/>
      <c r="AN3208" s="43"/>
      <c r="AO3208" s="43"/>
      <c r="AP3208" s="43"/>
      <c r="AQ3208" s="43"/>
      <c r="AR3208" s="43"/>
      <c r="AS3208" s="43"/>
      <c r="AT3208" s="43"/>
      <c r="AU3208" s="43"/>
      <c r="AV3208" s="43"/>
      <c r="AW3208" s="43"/>
      <c r="AX3208" s="43"/>
      <c r="AY3208" s="43"/>
      <c r="AZ3208" s="43"/>
      <c r="BA3208" s="43"/>
      <c r="BB3208" s="43"/>
      <c r="BC3208" s="43"/>
      <c r="BD3208" s="43"/>
      <c r="BE3208" s="43"/>
      <c r="BF3208" s="43"/>
      <c r="BG3208" s="43"/>
      <c r="BH3208" s="43"/>
      <c r="BI3208" s="43"/>
      <c r="BJ3208" s="43"/>
      <c r="BK3208" s="43"/>
      <c r="BL3208" s="43"/>
      <c r="BM3208" s="43"/>
      <c r="BN3208" s="43"/>
      <c r="BO3208" s="43"/>
      <c r="BP3208" s="43"/>
      <c r="BQ3208" s="43"/>
      <c r="BR3208" s="43"/>
      <c r="BS3208" s="43"/>
      <c r="BT3208" s="43"/>
      <c r="BU3208" s="43"/>
      <c r="BV3208" s="43"/>
      <c r="BW3208" s="43"/>
      <c r="BX3208" s="43"/>
      <c r="BY3208" s="43"/>
      <c r="BZ3208" s="43"/>
      <c r="CA3208" s="43"/>
      <c r="CB3208" s="43"/>
      <c r="CC3208" s="43"/>
      <c r="CD3208" s="43"/>
      <c r="CE3208" s="43"/>
      <c r="CF3208" s="43"/>
      <c r="CG3208" s="43"/>
    </row>
    <row r="3209" spans="10:85" x14ac:dyDescent="0.2"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  <c r="AK3209" s="43"/>
      <c r="AL3209" s="43"/>
      <c r="AM3209" s="43"/>
      <c r="AN3209" s="43"/>
      <c r="AO3209" s="43"/>
      <c r="AP3209" s="43"/>
      <c r="AQ3209" s="43"/>
      <c r="AR3209" s="43"/>
      <c r="AS3209" s="43"/>
      <c r="AT3209" s="43"/>
      <c r="AU3209" s="43"/>
      <c r="AV3209" s="43"/>
      <c r="AW3209" s="43"/>
      <c r="AX3209" s="43"/>
      <c r="AY3209" s="43"/>
      <c r="AZ3209" s="43"/>
      <c r="BA3209" s="43"/>
      <c r="BB3209" s="43"/>
      <c r="BC3209" s="43"/>
      <c r="BD3209" s="43"/>
      <c r="BE3209" s="43"/>
      <c r="BF3209" s="43"/>
      <c r="BG3209" s="43"/>
      <c r="BH3209" s="43"/>
      <c r="BI3209" s="43"/>
      <c r="BJ3209" s="43"/>
      <c r="BK3209" s="43"/>
      <c r="BL3209" s="43"/>
      <c r="BM3209" s="43"/>
      <c r="BN3209" s="43"/>
      <c r="BO3209" s="43"/>
      <c r="BP3209" s="43"/>
      <c r="BQ3209" s="43"/>
      <c r="BR3209" s="43"/>
      <c r="BS3209" s="43"/>
      <c r="BT3209" s="43"/>
      <c r="BU3209" s="43"/>
      <c r="BV3209" s="43"/>
      <c r="BW3209" s="43"/>
      <c r="BX3209" s="43"/>
      <c r="BY3209" s="43"/>
      <c r="BZ3209" s="43"/>
      <c r="CA3209" s="43"/>
      <c r="CB3209" s="43"/>
      <c r="CC3209" s="43"/>
      <c r="CD3209" s="43"/>
      <c r="CE3209" s="43"/>
      <c r="CF3209" s="43"/>
      <c r="CG3209" s="43"/>
    </row>
    <row r="3210" spans="10:85" x14ac:dyDescent="0.2"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  <c r="AK3210" s="43"/>
      <c r="AL3210" s="43"/>
      <c r="AM3210" s="43"/>
      <c r="AN3210" s="43"/>
      <c r="AO3210" s="43"/>
      <c r="AP3210" s="43"/>
      <c r="AQ3210" s="43"/>
      <c r="AR3210" s="43"/>
      <c r="AS3210" s="43"/>
      <c r="AT3210" s="43"/>
      <c r="AU3210" s="43"/>
      <c r="AV3210" s="43"/>
      <c r="AW3210" s="43"/>
      <c r="AX3210" s="43"/>
      <c r="AY3210" s="43"/>
      <c r="AZ3210" s="43"/>
      <c r="BA3210" s="43"/>
      <c r="BB3210" s="43"/>
      <c r="BC3210" s="43"/>
      <c r="BD3210" s="43"/>
      <c r="BE3210" s="43"/>
      <c r="BF3210" s="43"/>
      <c r="BG3210" s="43"/>
      <c r="BH3210" s="43"/>
      <c r="BI3210" s="43"/>
      <c r="BJ3210" s="43"/>
      <c r="BK3210" s="43"/>
      <c r="BL3210" s="43"/>
      <c r="BM3210" s="43"/>
      <c r="BN3210" s="43"/>
      <c r="BO3210" s="43"/>
      <c r="BP3210" s="43"/>
      <c r="BQ3210" s="43"/>
      <c r="BR3210" s="43"/>
      <c r="BS3210" s="43"/>
      <c r="BT3210" s="43"/>
      <c r="BU3210" s="43"/>
      <c r="BV3210" s="43"/>
      <c r="BW3210" s="43"/>
      <c r="BX3210" s="43"/>
      <c r="BY3210" s="43"/>
      <c r="BZ3210" s="43"/>
      <c r="CA3210" s="43"/>
      <c r="CB3210" s="43"/>
      <c r="CC3210" s="43"/>
      <c r="CD3210" s="43"/>
      <c r="CE3210" s="43"/>
      <c r="CF3210" s="43"/>
      <c r="CG3210" s="43"/>
    </row>
    <row r="3211" spans="10:85" x14ac:dyDescent="0.2"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  <c r="AK3211" s="43"/>
      <c r="AL3211" s="43"/>
      <c r="AM3211" s="43"/>
      <c r="AN3211" s="43"/>
      <c r="AO3211" s="43"/>
      <c r="AP3211" s="43"/>
      <c r="AQ3211" s="43"/>
      <c r="AR3211" s="43"/>
      <c r="AS3211" s="43"/>
      <c r="AT3211" s="43"/>
      <c r="AU3211" s="43"/>
      <c r="AV3211" s="43"/>
      <c r="AW3211" s="43"/>
      <c r="AX3211" s="43"/>
      <c r="AY3211" s="43"/>
      <c r="AZ3211" s="43"/>
      <c r="BA3211" s="43"/>
      <c r="BB3211" s="43"/>
      <c r="BC3211" s="43"/>
      <c r="BD3211" s="43"/>
      <c r="BE3211" s="43"/>
      <c r="BF3211" s="43"/>
      <c r="BG3211" s="43"/>
      <c r="BH3211" s="43"/>
      <c r="BI3211" s="43"/>
      <c r="BJ3211" s="43"/>
      <c r="BK3211" s="43"/>
      <c r="BL3211" s="43"/>
      <c r="BM3211" s="43"/>
      <c r="BN3211" s="43"/>
      <c r="BO3211" s="43"/>
      <c r="BP3211" s="43"/>
      <c r="BQ3211" s="43"/>
      <c r="BR3211" s="43"/>
      <c r="BS3211" s="43"/>
      <c r="BT3211" s="43"/>
      <c r="BU3211" s="43"/>
      <c r="BV3211" s="43"/>
      <c r="BW3211" s="43"/>
      <c r="BX3211" s="43"/>
      <c r="BY3211" s="43"/>
      <c r="BZ3211" s="43"/>
      <c r="CA3211" s="43"/>
      <c r="CB3211" s="43"/>
      <c r="CC3211" s="43"/>
      <c r="CD3211" s="43"/>
      <c r="CE3211" s="43"/>
      <c r="CF3211" s="43"/>
      <c r="CG3211" s="43"/>
    </row>
    <row r="3212" spans="10:85" x14ac:dyDescent="0.2"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  <c r="AK3212" s="43"/>
      <c r="AL3212" s="43"/>
      <c r="AM3212" s="43"/>
      <c r="AN3212" s="43"/>
      <c r="AO3212" s="43"/>
      <c r="AP3212" s="43"/>
      <c r="AQ3212" s="43"/>
      <c r="AR3212" s="43"/>
      <c r="AS3212" s="43"/>
      <c r="AT3212" s="43"/>
      <c r="AU3212" s="43"/>
      <c r="AV3212" s="43"/>
      <c r="AW3212" s="43"/>
      <c r="AX3212" s="43"/>
      <c r="AY3212" s="43"/>
      <c r="AZ3212" s="43"/>
      <c r="BA3212" s="43"/>
      <c r="BB3212" s="43"/>
      <c r="BC3212" s="43"/>
      <c r="BD3212" s="43"/>
      <c r="BE3212" s="43"/>
      <c r="BF3212" s="43"/>
      <c r="BG3212" s="43"/>
      <c r="BH3212" s="43"/>
      <c r="BI3212" s="43"/>
      <c r="BJ3212" s="43"/>
      <c r="BK3212" s="43"/>
      <c r="BL3212" s="43"/>
      <c r="BM3212" s="43"/>
      <c r="BN3212" s="43"/>
      <c r="BO3212" s="43"/>
      <c r="BP3212" s="43"/>
      <c r="BQ3212" s="43"/>
      <c r="BR3212" s="43"/>
      <c r="BS3212" s="43"/>
      <c r="BT3212" s="43"/>
      <c r="BU3212" s="43"/>
      <c r="BV3212" s="43"/>
      <c r="BW3212" s="43"/>
      <c r="BX3212" s="43"/>
      <c r="BY3212" s="43"/>
      <c r="BZ3212" s="43"/>
      <c r="CA3212" s="43"/>
      <c r="CB3212" s="43"/>
      <c r="CC3212" s="43"/>
      <c r="CD3212" s="43"/>
      <c r="CE3212" s="43"/>
      <c r="CF3212" s="43"/>
      <c r="CG3212" s="43"/>
    </row>
    <row r="3213" spans="10:85" x14ac:dyDescent="0.2"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  <c r="AK3213" s="43"/>
      <c r="AL3213" s="43"/>
      <c r="AM3213" s="43"/>
      <c r="AN3213" s="43"/>
      <c r="AO3213" s="43"/>
      <c r="AP3213" s="43"/>
      <c r="AQ3213" s="43"/>
      <c r="AR3213" s="43"/>
      <c r="AS3213" s="43"/>
      <c r="AT3213" s="43"/>
      <c r="AU3213" s="43"/>
      <c r="AV3213" s="43"/>
      <c r="AW3213" s="43"/>
      <c r="AX3213" s="43"/>
      <c r="AY3213" s="43"/>
      <c r="AZ3213" s="43"/>
      <c r="BA3213" s="43"/>
      <c r="BB3213" s="43"/>
      <c r="BC3213" s="43"/>
      <c r="BD3213" s="43"/>
      <c r="BE3213" s="43"/>
      <c r="BF3213" s="43"/>
      <c r="BG3213" s="43"/>
      <c r="BH3213" s="43"/>
      <c r="BI3213" s="43"/>
      <c r="BJ3213" s="43"/>
      <c r="BK3213" s="43"/>
      <c r="BL3213" s="43"/>
      <c r="BM3213" s="43"/>
      <c r="BN3213" s="43"/>
      <c r="BO3213" s="43"/>
      <c r="BP3213" s="43"/>
      <c r="BQ3213" s="43"/>
      <c r="BR3213" s="43"/>
      <c r="BS3213" s="43"/>
      <c r="BT3213" s="43"/>
      <c r="BU3213" s="43"/>
      <c r="BV3213" s="43"/>
      <c r="BW3213" s="43"/>
      <c r="BX3213" s="43"/>
      <c r="BY3213" s="43"/>
      <c r="BZ3213" s="43"/>
      <c r="CA3213" s="43"/>
      <c r="CB3213" s="43"/>
      <c r="CC3213" s="43"/>
      <c r="CD3213" s="43"/>
      <c r="CE3213" s="43"/>
      <c r="CF3213" s="43"/>
      <c r="CG3213" s="43"/>
    </row>
    <row r="3214" spans="10:85" x14ac:dyDescent="0.2"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  <c r="AK3214" s="43"/>
      <c r="AL3214" s="43"/>
      <c r="AM3214" s="43"/>
      <c r="AN3214" s="43"/>
      <c r="AO3214" s="43"/>
      <c r="AP3214" s="43"/>
      <c r="AQ3214" s="43"/>
      <c r="AR3214" s="43"/>
      <c r="AS3214" s="43"/>
      <c r="AT3214" s="43"/>
      <c r="AU3214" s="43"/>
      <c r="AV3214" s="43"/>
      <c r="AW3214" s="43"/>
      <c r="AX3214" s="43"/>
      <c r="AY3214" s="43"/>
      <c r="AZ3214" s="43"/>
      <c r="BA3214" s="43"/>
      <c r="BB3214" s="43"/>
      <c r="BC3214" s="43"/>
      <c r="BD3214" s="43"/>
      <c r="BE3214" s="43"/>
      <c r="BF3214" s="43"/>
      <c r="BG3214" s="43"/>
      <c r="BH3214" s="43"/>
      <c r="BI3214" s="43"/>
      <c r="BJ3214" s="43"/>
      <c r="BK3214" s="43"/>
      <c r="BL3214" s="43"/>
      <c r="BM3214" s="43"/>
      <c r="BN3214" s="43"/>
      <c r="BO3214" s="43"/>
      <c r="BP3214" s="43"/>
      <c r="BQ3214" s="43"/>
      <c r="BR3214" s="43"/>
      <c r="BS3214" s="43"/>
      <c r="BT3214" s="43"/>
      <c r="BU3214" s="43"/>
      <c r="BV3214" s="43"/>
      <c r="BW3214" s="43"/>
      <c r="BX3214" s="43"/>
      <c r="BY3214" s="43"/>
      <c r="BZ3214" s="43"/>
      <c r="CA3214" s="43"/>
      <c r="CB3214" s="43"/>
      <c r="CC3214" s="43"/>
      <c r="CD3214" s="43"/>
      <c r="CE3214" s="43"/>
      <c r="CF3214" s="43"/>
      <c r="CG3214" s="43"/>
    </row>
    <row r="3215" spans="10:85" x14ac:dyDescent="0.2"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  <c r="AK3215" s="43"/>
      <c r="AL3215" s="43"/>
      <c r="AM3215" s="43"/>
      <c r="AN3215" s="43"/>
      <c r="AO3215" s="43"/>
      <c r="AP3215" s="43"/>
      <c r="AQ3215" s="43"/>
      <c r="AR3215" s="43"/>
      <c r="AS3215" s="43"/>
      <c r="AT3215" s="43"/>
      <c r="AU3215" s="43"/>
      <c r="AV3215" s="43"/>
      <c r="AW3215" s="43"/>
      <c r="AX3215" s="43"/>
      <c r="AY3215" s="43"/>
      <c r="AZ3215" s="43"/>
      <c r="BA3215" s="43"/>
      <c r="BB3215" s="43"/>
      <c r="BC3215" s="43"/>
      <c r="BD3215" s="43"/>
      <c r="BE3215" s="43"/>
      <c r="BF3215" s="43"/>
      <c r="BG3215" s="43"/>
      <c r="BH3215" s="43"/>
      <c r="BI3215" s="43"/>
      <c r="BJ3215" s="43"/>
      <c r="BK3215" s="43"/>
      <c r="BL3215" s="43"/>
      <c r="BM3215" s="43"/>
      <c r="BN3215" s="43"/>
      <c r="BO3215" s="43"/>
      <c r="BP3215" s="43"/>
      <c r="BQ3215" s="43"/>
      <c r="BR3215" s="43"/>
      <c r="BS3215" s="43"/>
      <c r="BT3215" s="43"/>
      <c r="BU3215" s="43"/>
      <c r="BV3215" s="43"/>
      <c r="BW3215" s="43"/>
      <c r="BX3215" s="43"/>
      <c r="BY3215" s="43"/>
      <c r="BZ3215" s="43"/>
      <c r="CA3215" s="43"/>
      <c r="CB3215" s="43"/>
      <c r="CC3215" s="43"/>
      <c r="CD3215" s="43"/>
      <c r="CE3215" s="43"/>
      <c r="CF3215" s="43"/>
      <c r="CG3215" s="43"/>
    </row>
    <row r="3216" spans="10:85" x14ac:dyDescent="0.2"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  <c r="AK3216" s="43"/>
      <c r="AL3216" s="43"/>
      <c r="AM3216" s="43"/>
      <c r="AN3216" s="43"/>
      <c r="AO3216" s="43"/>
      <c r="AP3216" s="43"/>
      <c r="AQ3216" s="43"/>
      <c r="AR3216" s="43"/>
      <c r="AS3216" s="43"/>
      <c r="AT3216" s="43"/>
      <c r="AU3216" s="43"/>
      <c r="AV3216" s="43"/>
      <c r="AW3216" s="43"/>
      <c r="AX3216" s="43"/>
      <c r="AY3216" s="43"/>
      <c r="AZ3216" s="43"/>
      <c r="BA3216" s="43"/>
      <c r="BB3216" s="43"/>
      <c r="BC3216" s="43"/>
      <c r="BD3216" s="43"/>
      <c r="BE3216" s="43"/>
      <c r="BF3216" s="43"/>
      <c r="BG3216" s="43"/>
      <c r="BH3216" s="43"/>
      <c r="BI3216" s="43"/>
      <c r="BJ3216" s="43"/>
      <c r="BK3216" s="43"/>
      <c r="BL3216" s="43"/>
      <c r="BM3216" s="43"/>
      <c r="BN3216" s="43"/>
      <c r="BO3216" s="43"/>
      <c r="BP3216" s="43"/>
      <c r="BQ3216" s="43"/>
      <c r="BR3216" s="43"/>
      <c r="BS3216" s="43"/>
      <c r="BT3216" s="43"/>
      <c r="BU3216" s="43"/>
      <c r="BV3216" s="43"/>
      <c r="BW3216" s="43"/>
      <c r="BX3216" s="43"/>
      <c r="BY3216" s="43"/>
      <c r="BZ3216" s="43"/>
      <c r="CA3216" s="43"/>
      <c r="CB3216" s="43"/>
      <c r="CC3216" s="43"/>
      <c r="CD3216" s="43"/>
      <c r="CE3216" s="43"/>
      <c r="CF3216" s="43"/>
      <c r="CG3216" s="43"/>
    </row>
    <row r="3217" spans="10:85" x14ac:dyDescent="0.2"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  <c r="AK3217" s="43"/>
      <c r="AL3217" s="43"/>
      <c r="AM3217" s="43"/>
      <c r="AN3217" s="43"/>
      <c r="AO3217" s="43"/>
      <c r="AP3217" s="43"/>
      <c r="AQ3217" s="43"/>
      <c r="AR3217" s="43"/>
      <c r="AS3217" s="43"/>
      <c r="AT3217" s="43"/>
      <c r="AU3217" s="43"/>
      <c r="AV3217" s="43"/>
      <c r="AW3217" s="43"/>
      <c r="AX3217" s="43"/>
      <c r="AY3217" s="43"/>
      <c r="AZ3217" s="43"/>
      <c r="BA3217" s="43"/>
      <c r="BB3217" s="43"/>
      <c r="BC3217" s="43"/>
      <c r="BD3217" s="43"/>
      <c r="BE3217" s="43"/>
      <c r="BF3217" s="43"/>
      <c r="BG3217" s="43"/>
      <c r="BH3217" s="43"/>
      <c r="BI3217" s="43"/>
      <c r="BJ3217" s="43"/>
      <c r="BK3217" s="43"/>
      <c r="BL3217" s="43"/>
      <c r="BM3217" s="43"/>
      <c r="BN3217" s="43"/>
      <c r="BO3217" s="43"/>
      <c r="BP3217" s="43"/>
      <c r="BQ3217" s="43"/>
      <c r="BR3217" s="43"/>
      <c r="BS3217" s="43"/>
      <c r="BT3217" s="43"/>
      <c r="BU3217" s="43"/>
      <c r="BV3217" s="43"/>
      <c r="BW3217" s="43"/>
      <c r="BX3217" s="43"/>
      <c r="BY3217" s="43"/>
      <c r="BZ3217" s="43"/>
      <c r="CA3217" s="43"/>
      <c r="CB3217" s="43"/>
      <c r="CC3217" s="43"/>
      <c r="CD3217" s="43"/>
      <c r="CE3217" s="43"/>
      <c r="CF3217" s="43"/>
      <c r="CG3217" s="43"/>
    </row>
    <row r="3218" spans="10:85" x14ac:dyDescent="0.2"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  <c r="AK3218" s="43"/>
      <c r="AL3218" s="43"/>
      <c r="AM3218" s="43"/>
      <c r="AN3218" s="43"/>
      <c r="AO3218" s="43"/>
      <c r="AP3218" s="43"/>
      <c r="AQ3218" s="43"/>
      <c r="AR3218" s="43"/>
      <c r="AS3218" s="43"/>
      <c r="AT3218" s="43"/>
      <c r="AU3218" s="43"/>
      <c r="AV3218" s="43"/>
      <c r="AW3218" s="43"/>
      <c r="AX3218" s="43"/>
      <c r="AY3218" s="43"/>
      <c r="AZ3218" s="43"/>
      <c r="BA3218" s="43"/>
      <c r="BB3218" s="43"/>
      <c r="BC3218" s="43"/>
      <c r="BD3218" s="43"/>
      <c r="BE3218" s="43"/>
      <c r="BF3218" s="43"/>
      <c r="BG3218" s="43"/>
      <c r="BH3218" s="43"/>
      <c r="BI3218" s="43"/>
      <c r="BJ3218" s="43"/>
      <c r="BK3218" s="43"/>
      <c r="BL3218" s="43"/>
      <c r="BM3218" s="43"/>
      <c r="BN3218" s="43"/>
      <c r="BO3218" s="43"/>
      <c r="BP3218" s="43"/>
      <c r="BQ3218" s="43"/>
      <c r="BR3218" s="43"/>
      <c r="BS3218" s="43"/>
      <c r="BT3218" s="43"/>
      <c r="BU3218" s="43"/>
      <c r="BV3218" s="43"/>
      <c r="BW3218" s="43"/>
      <c r="BX3218" s="43"/>
      <c r="BY3218" s="43"/>
      <c r="BZ3218" s="43"/>
      <c r="CA3218" s="43"/>
      <c r="CB3218" s="43"/>
      <c r="CC3218" s="43"/>
      <c r="CD3218" s="43"/>
      <c r="CE3218" s="43"/>
      <c r="CF3218" s="43"/>
      <c r="CG3218" s="43"/>
    </row>
    <row r="3219" spans="10:85" x14ac:dyDescent="0.2"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  <c r="AK3219" s="43"/>
      <c r="AL3219" s="43"/>
      <c r="AM3219" s="43"/>
      <c r="AN3219" s="43"/>
      <c r="AO3219" s="43"/>
      <c r="AP3219" s="43"/>
      <c r="AQ3219" s="43"/>
      <c r="AR3219" s="43"/>
      <c r="AS3219" s="43"/>
      <c r="AT3219" s="43"/>
      <c r="AU3219" s="43"/>
      <c r="AV3219" s="43"/>
      <c r="AW3219" s="43"/>
      <c r="AX3219" s="43"/>
      <c r="AY3219" s="43"/>
      <c r="AZ3219" s="43"/>
      <c r="BA3219" s="43"/>
      <c r="BB3219" s="43"/>
      <c r="BC3219" s="43"/>
      <c r="BD3219" s="43"/>
      <c r="BE3219" s="43"/>
      <c r="BF3219" s="43"/>
      <c r="BG3219" s="43"/>
      <c r="BH3219" s="43"/>
      <c r="BI3219" s="43"/>
      <c r="BJ3219" s="43"/>
      <c r="BK3219" s="43"/>
      <c r="BL3219" s="43"/>
      <c r="BM3219" s="43"/>
      <c r="BN3219" s="43"/>
      <c r="BO3219" s="43"/>
      <c r="BP3219" s="43"/>
      <c r="BQ3219" s="43"/>
      <c r="BR3219" s="43"/>
      <c r="BS3219" s="43"/>
      <c r="BT3219" s="43"/>
      <c r="BU3219" s="43"/>
      <c r="BV3219" s="43"/>
      <c r="BW3219" s="43"/>
      <c r="BX3219" s="43"/>
      <c r="BY3219" s="43"/>
      <c r="BZ3219" s="43"/>
      <c r="CA3219" s="43"/>
      <c r="CB3219" s="43"/>
      <c r="CC3219" s="43"/>
      <c r="CD3219" s="43"/>
      <c r="CE3219" s="43"/>
      <c r="CF3219" s="43"/>
      <c r="CG3219" s="43"/>
    </row>
    <row r="3220" spans="10:85" x14ac:dyDescent="0.2"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  <c r="AK3220" s="43"/>
      <c r="AL3220" s="43"/>
      <c r="AM3220" s="43"/>
      <c r="AN3220" s="43"/>
      <c r="AO3220" s="43"/>
      <c r="AP3220" s="43"/>
      <c r="AQ3220" s="43"/>
      <c r="AR3220" s="43"/>
      <c r="AS3220" s="43"/>
      <c r="AT3220" s="43"/>
      <c r="AU3220" s="43"/>
      <c r="AV3220" s="43"/>
      <c r="AW3220" s="43"/>
      <c r="AX3220" s="43"/>
      <c r="AY3220" s="43"/>
      <c r="AZ3220" s="43"/>
      <c r="BA3220" s="43"/>
      <c r="BB3220" s="43"/>
      <c r="BC3220" s="43"/>
      <c r="BD3220" s="43"/>
      <c r="BE3220" s="43"/>
      <c r="BF3220" s="43"/>
      <c r="BG3220" s="43"/>
      <c r="BH3220" s="43"/>
      <c r="BI3220" s="43"/>
      <c r="BJ3220" s="43"/>
      <c r="BK3220" s="43"/>
      <c r="BL3220" s="43"/>
      <c r="BM3220" s="43"/>
      <c r="BN3220" s="43"/>
      <c r="BO3220" s="43"/>
      <c r="BP3220" s="43"/>
      <c r="BQ3220" s="43"/>
      <c r="BR3220" s="43"/>
      <c r="BS3220" s="43"/>
      <c r="BT3220" s="43"/>
      <c r="BU3220" s="43"/>
      <c r="BV3220" s="43"/>
      <c r="BW3220" s="43"/>
      <c r="BX3220" s="43"/>
      <c r="BY3220" s="43"/>
      <c r="BZ3220" s="43"/>
      <c r="CA3220" s="43"/>
      <c r="CB3220" s="43"/>
      <c r="CC3220" s="43"/>
      <c r="CD3220" s="43"/>
      <c r="CE3220" s="43"/>
      <c r="CF3220" s="43"/>
      <c r="CG3220" s="43"/>
    </row>
    <row r="3221" spans="10:85" x14ac:dyDescent="0.2"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  <c r="AK3221" s="43"/>
      <c r="AL3221" s="43"/>
      <c r="AM3221" s="43"/>
      <c r="AN3221" s="43"/>
      <c r="AO3221" s="43"/>
      <c r="AP3221" s="43"/>
      <c r="AQ3221" s="43"/>
      <c r="AR3221" s="43"/>
      <c r="AS3221" s="43"/>
      <c r="AT3221" s="43"/>
      <c r="AU3221" s="43"/>
      <c r="AV3221" s="43"/>
      <c r="AW3221" s="43"/>
      <c r="AX3221" s="43"/>
      <c r="AY3221" s="43"/>
      <c r="AZ3221" s="43"/>
      <c r="BA3221" s="43"/>
      <c r="BB3221" s="43"/>
      <c r="BC3221" s="43"/>
      <c r="BD3221" s="43"/>
      <c r="BE3221" s="43"/>
      <c r="BF3221" s="43"/>
      <c r="BG3221" s="43"/>
      <c r="BH3221" s="43"/>
      <c r="BI3221" s="43"/>
      <c r="BJ3221" s="43"/>
      <c r="BK3221" s="43"/>
      <c r="BL3221" s="43"/>
      <c r="BM3221" s="43"/>
      <c r="BN3221" s="43"/>
      <c r="BO3221" s="43"/>
      <c r="BP3221" s="43"/>
      <c r="BQ3221" s="43"/>
      <c r="BR3221" s="43"/>
      <c r="BS3221" s="43"/>
      <c r="BT3221" s="43"/>
      <c r="BU3221" s="43"/>
      <c r="BV3221" s="43"/>
      <c r="BW3221" s="43"/>
      <c r="BX3221" s="43"/>
      <c r="BY3221" s="43"/>
      <c r="BZ3221" s="43"/>
      <c r="CA3221" s="43"/>
      <c r="CB3221" s="43"/>
      <c r="CC3221" s="43"/>
      <c r="CD3221" s="43"/>
      <c r="CE3221" s="43"/>
      <c r="CF3221" s="43"/>
      <c r="CG3221" s="43"/>
    </row>
    <row r="3222" spans="10:85" x14ac:dyDescent="0.2"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  <c r="AK3222" s="43"/>
      <c r="AL3222" s="43"/>
      <c r="AM3222" s="43"/>
      <c r="AN3222" s="43"/>
      <c r="AO3222" s="43"/>
      <c r="AP3222" s="43"/>
      <c r="AQ3222" s="43"/>
      <c r="AR3222" s="43"/>
      <c r="AS3222" s="43"/>
      <c r="AT3222" s="43"/>
      <c r="AU3222" s="43"/>
      <c r="AV3222" s="43"/>
      <c r="AW3222" s="43"/>
      <c r="AX3222" s="43"/>
      <c r="AY3222" s="43"/>
      <c r="AZ3222" s="43"/>
      <c r="BA3222" s="43"/>
      <c r="BB3222" s="43"/>
      <c r="BC3222" s="43"/>
      <c r="BD3222" s="43"/>
      <c r="BE3222" s="43"/>
      <c r="BF3222" s="43"/>
      <c r="BG3222" s="43"/>
      <c r="BH3222" s="43"/>
      <c r="BI3222" s="43"/>
      <c r="BJ3222" s="43"/>
      <c r="BK3222" s="43"/>
      <c r="BL3222" s="43"/>
      <c r="BM3222" s="43"/>
      <c r="BN3222" s="43"/>
      <c r="BO3222" s="43"/>
      <c r="BP3222" s="43"/>
      <c r="BQ3222" s="43"/>
      <c r="BR3222" s="43"/>
      <c r="BS3222" s="43"/>
      <c r="BT3222" s="43"/>
      <c r="BU3222" s="43"/>
      <c r="BV3222" s="43"/>
      <c r="BW3222" s="43"/>
      <c r="BX3222" s="43"/>
      <c r="BY3222" s="43"/>
      <c r="BZ3222" s="43"/>
      <c r="CA3222" s="43"/>
      <c r="CB3222" s="43"/>
      <c r="CC3222" s="43"/>
      <c r="CD3222" s="43"/>
      <c r="CE3222" s="43"/>
      <c r="CF3222" s="43"/>
      <c r="CG3222" s="43"/>
    </row>
    <row r="3223" spans="10:85" x14ac:dyDescent="0.2"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  <c r="AK3223" s="43"/>
      <c r="AL3223" s="43"/>
      <c r="AM3223" s="43"/>
      <c r="AN3223" s="43"/>
      <c r="AO3223" s="43"/>
      <c r="AP3223" s="43"/>
      <c r="AQ3223" s="43"/>
      <c r="AR3223" s="43"/>
      <c r="AS3223" s="43"/>
      <c r="AT3223" s="43"/>
      <c r="AU3223" s="43"/>
      <c r="AV3223" s="43"/>
      <c r="AW3223" s="43"/>
      <c r="AX3223" s="43"/>
      <c r="AY3223" s="43"/>
      <c r="AZ3223" s="43"/>
      <c r="BA3223" s="43"/>
      <c r="BB3223" s="43"/>
      <c r="BC3223" s="43"/>
      <c r="BD3223" s="43"/>
      <c r="BE3223" s="43"/>
      <c r="BF3223" s="43"/>
      <c r="BG3223" s="43"/>
      <c r="BH3223" s="43"/>
      <c r="BI3223" s="43"/>
      <c r="BJ3223" s="43"/>
      <c r="BK3223" s="43"/>
      <c r="BL3223" s="43"/>
      <c r="BM3223" s="43"/>
      <c r="BN3223" s="43"/>
      <c r="BO3223" s="43"/>
      <c r="BP3223" s="43"/>
      <c r="BQ3223" s="43"/>
      <c r="BR3223" s="43"/>
      <c r="BS3223" s="43"/>
      <c r="BT3223" s="43"/>
      <c r="BU3223" s="43"/>
      <c r="BV3223" s="43"/>
      <c r="BW3223" s="43"/>
      <c r="BX3223" s="43"/>
      <c r="BY3223" s="43"/>
      <c r="BZ3223" s="43"/>
      <c r="CA3223" s="43"/>
      <c r="CB3223" s="43"/>
      <c r="CC3223" s="43"/>
      <c r="CD3223" s="43"/>
      <c r="CE3223" s="43"/>
      <c r="CF3223" s="43"/>
      <c r="CG3223" s="43"/>
    </row>
    <row r="3224" spans="10:85" x14ac:dyDescent="0.2"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  <c r="AK3224" s="43"/>
      <c r="AL3224" s="43"/>
      <c r="AM3224" s="43"/>
      <c r="AN3224" s="43"/>
      <c r="AO3224" s="43"/>
      <c r="AP3224" s="43"/>
      <c r="AQ3224" s="43"/>
      <c r="AR3224" s="43"/>
      <c r="AS3224" s="43"/>
      <c r="AT3224" s="43"/>
      <c r="AU3224" s="43"/>
      <c r="AV3224" s="43"/>
      <c r="AW3224" s="43"/>
      <c r="AX3224" s="43"/>
      <c r="AY3224" s="43"/>
      <c r="AZ3224" s="43"/>
      <c r="BA3224" s="43"/>
      <c r="BB3224" s="43"/>
      <c r="BC3224" s="43"/>
      <c r="BD3224" s="43"/>
      <c r="BE3224" s="43"/>
      <c r="BF3224" s="43"/>
      <c r="BG3224" s="43"/>
      <c r="BH3224" s="43"/>
      <c r="BI3224" s="43"/>
      <c r="BJ3224" s="43"/>
      <c r="BK3224" s="43"/>
      <c r="BL3224" s="43"/>
      <c r="BM3224" s="43"/>
      <c r="BN3224" s="43"/>
      <c r="BO3224" s="43"/>
      <c r="BP3224" s="43"/>
      <c r="BQ3224" s="43"/>
      <c r="BR3224" s="43"/>
      <c r="BS3224" s="43"/>
      <c r="BT3224" s="43"/>
      <c r="BU3224" s="43"/>
      <c r="BV3224" s="43"/>
      <c r="BW3224" s="43"/>
      <c r="BX3224" s="43"/>
      <c r="BY3224" s="43"/>
      <c r="BZ3224" s="43"/>
      <c r="CA3224" s="43"/>
      <c r="CB3224" s="43"/>
      <c r="CC3224" s="43"/>
      <c r="CD3224" s="43"/>
      <c r="CE3224" s="43"/>
      <c r="CF3224" s="43"/>
      <c r="CG3224" s="43"/>
    </row>
    <row r="3225" spans="10:85" x14ac:dyDescent="0.2"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  <c r="AK3225" s="43"/>
      <c r="AL3225" s="43"/>
      <c r="AM3225" s="43"/>
      <c r="AN3225" s="43"/>
      <c r="AO3225" s="43"/>
      <c r="AP3225" s="43"/>
      <c r="AQ3225" s="43"/>
      <c r="AR3225" s="43"/>
      <c r="AS3225" s="43"/>
      <c r="AT3225" s="43"/>
      <c r="AU3225" s="43"/>
      <c r="AV3225" s="43"/>
      <c r="AW3225" s="43"/>
      <c r="AX3225" s="43"/>
      <c r="AY3225" s="43"/>
      <c r="AZ3225" s="43"/>
      <c r="BA3225" s="43"/>
      <c r="BB3225" s="43"/>
      <c r="BC3225" s="43"/>
      <c r="BD3225" s="43"/>
      <c r="BE3225" s="43"/>
      <c r="BF3225" s="43"/>
      <c r="BG3225" s="43"/>
      <c r="BH3225" s="43"/>
      <c r="BI3225" s="43"/>
      <c r="BJ3225" s="43"/>
      <c r="BK3225" s="43"/>
      <c r="BL3225" s="43"/>
      <c r="BM3225" s="43"/>
      <c r="BN3225" s="43"/>
      <c r="BO3225" s="43"/>
      <c r="BP3225" s="43"/>
      <c r="BQ3225" s="43"/>
      <c r="BR3225" s="43"/>
      <c r="BS3225" s="43"/>
      <c r="BT3225" s="43"/>
      <c r="BU3225" s="43"/>
      <c r="BV3225" s="43"/>
      <c r="BW3225" s="43"/>
      <c r="BX3225" s="43"/>
      <c r="BY3225" s="43"/>
      <c r="BZ3225" s="43"/>
      <c r="CA3225" s="43"/>
      <c r="CB3225" s="43"/>
      <c r="CC3225" s="43"/>
      <c r="CD3225" s="43"/>
      <c r="CE3225" s="43"/>
      <c r="CF3225" s="43"/>
      <c r="CG3225" s="43"/>
    </row>
    <row r="3226" spans="10:85" x14ac:dyDescent="0.2"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  <c r="AK3226" s="43"/>
      <c r="AL3226" s="43"/>
      <c r="AM3226" s="43"/>
      <c r="AN3226" s="43"/>
      <c r="AO3226" s="43"/>
      <c r="AP3226" s="43"/>
      <c r="AQ3226" s="43"/>
      <c r="AR3226" s="43"/>
      <c r="AS3226" s="43"/>
      <c r="AT3226" s="43"/>
      <c r="AU3226" s="43"/>
      <c r="AV3226" s="43"/>
      <c r="AW3226" s="43"/>
      <c r="AX3226" s="43"/>
      <c r="AY3226" s="43"/>
      <c r="AZ3226" s="43"/>
      <c r="BA3226" s="43"/>
      <c r="BB3226" s="43"/>
      <c r="BC3226" s="43"/>
      <c r="BD3226" s="43"/>
      <c r="BE3226" s="43"/>
      <c r="BF3226" s="43"/>
      <c r="BG3226" s="43"/>
      <c r="BH3226" s="43"/>
      <c r="BI3226" s="43"/>
      <c r="BJ3226" s="43"/>
      <c r="BK3226" s="43"/>
      <c r="BL3226" s="43"/>
      <c r="BM3226" s="43"/>
      <c r="BN3226" s="43"/>
      <c r="BO3226" s="43"/>
      <c r="BP3226" s="43"/>
      <c r="BQ3226" s="43"/>
      <c r="BR3226" s="43"/>
      <c r="BS3226" s="43"/>
      <c r="BT3226" s="43"/>
      <c r="BU3226" s="43"/>
      <c r="BV3226" s="43"/>
      <c r="BW3226" s="43"/>
      <c r="BX3226" s="43"/>
      <c r="BY3226" s="43"/>
      <c r="BZ3226" s="43"/>
      <c r="CA3226" s="43"/>
      <c r="CB3226" s="43"/>
      <c r="CC3226" s="43"/>
      <c r="CD3226" s="43"/>
      <c r="CE3226" s="43"/>
      <c r="CF3226" s="43"/>
      <c r="CG3226" s="43"/>
    </row>
    <row r="3227" spans="10:85" x14ac:dyDescent="0.2"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  <c r="AK3227" s="43"/>
      <c r="AL3227" s="43"/>
      <c r="AM3227" s="43"/>
      <c r="AN3227" s="43"/>
      <c r="AO3227" s="43"/>
      <c r="AP3227" s="43"/>
      <c r="AQ3227" s="43"/>
      <c r="AR3227" s="43"/>
      <c r="AS3227" s="43"/>
      <c r="AT3227" s="43"/>
      <c r="AU3227" s="43"/>
      <c r="AV3227" s="43"/>
      <c r="AW3227" s="43"/>
      <c r="AX3227" s="43"/>
      <c r="AY3227" s="43"/>
      <c r="AZ3227" s="43"/>
      <c r="BA3227" s="43"/>
      <c r="BB3227" s="43"/>
      <c r="BC3227" s="43"/>
      <c r="BD3227" s="43"/>
      <c r="BE3227" s="43"/>
      <c r="BF3227" s="43"/>
      <c r="BG3227" s="43"/>
      <c r="BH3227" s="43"/>
      <c r="BI3227" s="43"/>
      <c r="BJ3227" s="43"/>
      <c r="BK3227" s="43"/>
      <c r="BL3227" s="43"/>
      <c r="BM3227" s="43"/>
      <c r="BN3227" s="43"/>
      <c r="BO3227" s="43"/>
      <c r="BP3227" s="43"/>
      <c r="BQ3227" s="43"/>
      <c r="BR3227" s="43"/>
      <c r="BS3227" s="43"/>
      <c r="BT3227" s="43"/>
      <c r="BU3227" s="43"/>
      <c r="BV3227" s="43"/>
      <c r="BW3227" s="43"/>
      <c r="BX3227" s="43"/>
      <c r="BY3227" s="43"/>
      <c r="BZ3227" s="43"/>
      <c r="CA3227" s="43"/>
      <c r="CB3227" s="43"/>
      <c r="CC3227" s="43"/>
      <c r="CD3227" s="43"/>
      <c r="CE3227" s="43"/>
      <c r="CF3227" s="43"/>
      <c r="CG3227" s="43"/>
    </row>
    <row r="3228" spans="10:85" x14ac:dyDescent="0.2"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  <c r="AK3228" s="43"/>
      <c r="AL3228" s="43"/>
      <c r="AM3228" s="43"/>
      <c r="AN3228" s="43"/>
      <c r="AO3228" s="43"/>
      <c r="AP3228" s="43"/>
      <c r="AQ3228" s="43"/>
      <c r="AR3228" s="43"/>
      <c r="AS3228" s="43"/>
      <c r="AT3228" s="43"/>
      <c r="AU3228" s="43"/>
      <c r="AV3228" s="43"/>
      <c r="AW3228" s="43"/>
      <c r="AX3228" s="43"/>
      <c r="AY3228" s="43"/>
      <c r="AZ3228" s="43"/>
      <c r="BA3228" s="43"/>
      <c r="BB3228" s="43"/>
      <c r="BC3228" s="43"/>
      <c r="BD3228" s="43"/>
      <c r="BE3228" s="43"/>
      <c r="BF3228" s="43"/>
      <c r="BG3228" s="43"/>
      <c r="BH3228" s="43"/>
      <c r="BI3228" s="43"/>
      <c r="BJ3228" s="43"/>
      <c r="BK3228" s="43"/>
      <c r="BL3228" s="43"/>
      <c r="BM3228" s="43"/>
      <c r="BN3228" s="43"/>
      <c r="BO3228" s="43"/>
      <c r="BP3228" s="43"/>
      <c r="BQ3228" s="43"/>
      <c r="BR3228" s="43"/>
      <c r="BS3228" s="43"/>
      <c r="BT3228" s="43"/>
      <c r="BU3228" s="43"/>
      <c r="BV3228" s="43"/>
      <c r="BW3228" s="43"/>
      <c r="BX3228" s="43"/>
      <c r="BY3228" s="43"/>
      <c r="BZ3228" s="43"/>
      <c r="CA3228" s="43"/>
      <c r="CB3228" s="43"/>
      <c r="CC3228" s="43"/>
      <c r="CD3228" s="43"/>
      <c r="CE3228" s="43"/>
      <c r="CF3228" s="43"/>
      <c r="CG3228" s="43"/>
    </row>
    <row r="3229" spans="10:85" x14ac:dyDescent="0.2"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  <c r="AK3229" s="43"/>
      <c r="AL3229" s="43"/>
      <c r="AM3229" s="43"/>
      <c r="AN3229" s="43"/>
      <c r="AO3229" s="43"/>
      <c r="AP3229" s="43"/>
      <c r="AQ3229" s="43"/>
      <c r="AR3229" s="43"/>
      <c r="AS3229" s="43"/>
      <c r="AT3229" s="43"/>
      <c r="AU3229" s="43"/>
      <c r="AV3229" s="43"/>
      <c r="AW3229" s="43"/>
      <c r="AX3229" s="43"/>
      <c r="AY3229" s="43"/>
      <c r="AZ3229" s="43"/>
      <c r="BA3229" s="43"/>
      <c r="BB3229" s="43"/>
      <c r="BC3229" s="43"/>
      <c r="BD3229" s="43"/>
      <c r="BE3229" s="43"/>
      <c r="BF3229" s="43"/>
      <c r="BG3229" s="43"/>
      <c r="BH3229" s="43"/>
      <c r="BI3229" s="43"/>
      <c r="BJ3229" s="43"/>
      <c r="BK3229" s="43"/>
      <c r="BL3229" s="43"/>
      <c r="BM3229" s="43"/>
      <c r="BN3229" s="43"/>
      <c r="BO3229" s="43"/>
      <c r="BP3229" s="43"/>
      <c r="BQ3229" s="43"/>
      <c r="BR3229" s="43"/>
      <c r="BS3229" s="43"/>
      <c r="BT3229" s="43"/>
      <c r="BU3229" s="43"/>
      <c r="BV3229" s="43"/>
      <c r="BW3229" s="43"/>
      <c r="BX3229" s="43"/>
      <c r="BY3229" s="43"/>
      <c r="BZ3229" s="43"/>
      <c r="CA3229" s="43"/>
      <c r="CB3229" s="43"/>
      <c r="CC3229" s="43"/>
      <c r="CD3229" s="43"/>
      <c r="CE3229" s="43"/>
      <c r="CF3229" s="43"/>
      <c r="CG3229" s="43"/>
    </row>
    <row r="3230" spans="10:85" x14ac:dyDescent="0.2"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  <c r="AK3230" s="43"/>
      <c r="AL3230" s="43"/>
      <c r="AM3230" s="43"/>
      <c r="AN3230" s="43"/>
      <c r="AO3230" s="43"/>
      <c r="AP3230" s="43"/>
      <c r="AQ3230" s="43"/>
      <c r="AR3230" s="43"/>
      <c r="AS3230" s="43"/>
      <c r="AT3230" s="43"/>
      <c r="AU3230" s="43"/>
      <c r="AV3230" s="43"/>
      <c r="AW3230" s="43"/>
      <c r="AX3230" s="43"/>
      <c r="AY3230" s="43"/>
      <c r="AZ3230" s="43"/>
      <c r="BA3230" s="43"/>
      <c r="BB3230" s="43"/>
      <c r="BC3230" s="43"/>
      <c r="BD3230" s="43"/>
      <c r="BE3230" s="43"/>
      <c r="BF3230" s="43"/>
      <c r="BG3230" s="43"/>
      <c r="BH3230" s="43"/>
      <c r="BI3230" s="43"/>
      <c r="BJ3230" s="43"/>
      <c r="BK3230" s="43"/>
      <c r="BL3230" s="43"/>
      <c r="BM3230" s="43"/>
      <c r="BN3230" s="43"/>
      <c r="BO3230" s="43"/>
      <c r="BP3230" s="43"/>
      <c r="BQ3230" s="43"/>
      <c r="BR3230" s="43"/>
      <c r="BS3230" s="43"/>
      <c r="BT3230" s="43"/>
      <c r="BU3230" s="43"/>
      <c r="BV3230" s="43"/>
      <c r="BW3230" s="43"/>
      <c r="BX3230" s="43"/>
      <c r="BY3230" s="43"/>
      <c r="BZ3230" s="43"/>
      <c r="CA3230" s="43"/>
      <c r="CB3230" s="43"/>
      <c r="CC3230" s="43"/>
      <c r="CD3230" s="43"/>
      <c r="CE3230" s="43"/>
      <c r="CF3230" s="43"/>
      <c r="CG3230" s="43"/>
    </row>
    <row r="3231" spans="10:85" x14ac:dyDescent="0.2"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  <c r="AK3231" s="43"/>
      <c r="AL3231" s="43"/>
      <c r="AM3231" s="43"/>
      <c r="AN3231" s="43"/>
      <c r="AO3231" s="43"/>
      <c r="AP3231" s="43"/>
      <c r="AQ3231" s="43"/>
      <c r="AR3231" s="43"/>
      <c r="AS3231" s="43"/>
      <c r="AT3231" s="43"/>
      <c r="AU3231" s="43"/>
      <c r="AV3231" s="43"/>
      <c r="AW3231" s="43"/>
      <c r="AX3231" s="43"/>
      <c r="AY3231" s="43"/>
      <c r="AZ3231" s="43"/>
      <c r="BA3231" s="43"/>
      <c r="BB3231" s="43"/>
      <c r="BC3231" s="43"/>
      <c r="BD3231" s="43"/>
      <c r="BE3231" s="43"/>
      <c r="BF3231" s="43"/>
      <c r="BG3231" s="43"/>
      <c r="BH3231" s="43"/>
      <c r="BI3231" s="43"/>
      <c r="BJ3231" s="43"/>
      <c r="BK3231" s="43"/>
      <c r="BL3231" s="43"/>
      <c r="BM3231" s="43"/>
      <c r="BN3231" s="43"/>
      <c r="BO3231" s="43"/>
      <c r="BP3231" s="43"/>
      <c r="BQ3231" s="43"/>
      <c r="BR3231" s="43"/>
      <c r="BS3231" s="43"/>
      <c r="BT3231" s="43"/>
      <c r="BU3231" s="43"/>
      <c r="BV3231" s="43"/>
      <c r="BW3231" s="43"/>
      <c r="BX3231" s="43"/>
      <c r="BY3231" s="43"/>
      <c r="BZ3231" s="43"/>
      <c r="CA3231" s="43"/>
      <c r="CB3231" s="43"/>
      <c r="CC3231" s="43"/>
      <c r="CD3231" s="43"/>
      <c r="CE3231" s="43"/>
      <c r="CF3231" s="43"/>
      <c r="CG3231" s="43"/>
    </row>
    <row r="3232" spans="10:85" x14ac:dyDescent="0.2"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  <c r="AK3232" s="43"/>
      <c r="AL3232" s="43"/>
      <c r="AM3232" s="43"/>
      <c r="AN3232" s="43"/>
      <c r="AO3232" s="43"/>
      <c r="AP3232" s="43"/>
      <c r="AQ3232" s="43"/>
      <c r="AR3232" s="43"/>
      <c r="AS3232" s="43"/>
      <c r="AT3232" s="43"/>
      <c r="AU3232" s="43"/>
      <c r="AV3232" s="43"/>
      <c r="AW3232" s="43"/>
      <c r="AX3232" s="43"/>
      <c r="AY3232" s="43"/>
      <c r="AZ3232" s="43"/>
      <c r="BA3232" s="43"/>
      <c r="BB3232" s="43"/>
      <c r="BC3232" s="43"/>
      <c r="BD3232" s="43"/>
      <c r="BE3232" s="43"/>
      <c r="BF3232" s="43"/>
      <c r="BG3232" s="43"/>
      <c r="BH3232" s="43"/>
      <c r="BI3232" s="43"/>
      <c r="BJ3232" s="43"/>
      <c r="BK3232" s="43"/>
      <c r="BL3232" s="43"/>
      <c r="BM3232" s="43"/>
      <c r="BN3232" s="43"/>
      <c r="BO3232" s="43"/>
      <c r="BP3232" s="43"/>
      <c r="BQ3232" s="43"/>
      <c r="BR3232" s="43"/>
      <c r="BS3232" s="43"/>
      <c r="BT3232" s="43"/>
      <c r="BU3232" s="43"/>
      <c r="BV3232" s="43"/>
      <c r="BW3232" s="43"/>
      <c r="BX3232" s="43"/>
      <c r="BY3232" s="43"/>
      <c r="BZ3232" s="43"/>
      <c r="CA3232" s="43"/>
      <c r="CB3232" s="43"/>
      <c r="CC3232" s="43"/>
      <c r="CD3232" s="43"/>
      <c r="CE3232" s="43"/>
      <c r="CF3232" s="43"/>
      <c r="CG3232" s="43"/>
    </row>
    <row r="3233" spans="10:85" x14ac:dyDescent="0.2"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  <c r="AK3233" s="43"/>
      <c r="AL3233" s="43"/>
      <c r="AM3233" s="43"/>
      <c r="AN3233" s="43"/>
      <c r="AO3233" s="43"/>
      <c r="AP3233" s="43"/>
      <c r="AQ3233" s="43"/>
      <c r="AR3233" s="43"/>
      <c r="AS3233" s="43"/>
      <c r="AT3233" s="43"/>
      <c r="AU3233" s="43"/>
      <c r="AV3233" s="43"/>
      <c r="AW3233" s="43"/>
      <c r="AX3233" s="43"/>
      <c r="AY3233" s="43"/>
      <c r="AZ3233" s="43"/>
      <c r="BA3233" s="43"/>
      <c r="BB3233" s="43"/>
      <c r="BC3233" s="43"/>
      <c r="BD3233" s="43"/>
      <c r="BE3233" s="43"/>
      <c r="BF3233" s="43"/>
      <c r="BG3233" s="43"/>
      <c r="BH3233" s="43"/>
      <c r="BI3233" s="43"/>
      <c r="BJ3233" s="43"/>
      <c r="BK3233" s="43"/>
      <c r="BL3233" s="43"/>
      <c r="BM3233" s="43"/>
      <c r="BN3233" s="43"/>
      <c r="BO3233" s="43"/>
      <c r="BP3233" s="43"/>
      <c r="BQ3233" s="43"/>
      <c r="BR3233" s="43"/>
      <c r="BS3233" s="43"/>
      <c r="BT3233" s="43"/>
      <c r="BU3233" s="43"/>
      <c r="BV3233" s="43"/>
      <c r="BW3233" s="43"/>
      <c r="BX3233" s="43"/>
      <c r="BY3233" s="43"/>
      <c r="BZ3233" s="43"/>
      <c r="CA3233" s="43"/>
      <c r="CB3233" s="43"/>
      <c r="CC3233" s="43"/>
      <c r="CD3233" s="43"/>
      <c r="CE3233" s="43"/>
      <c r="CF3233" s="43"/>
      <c r="CG3233" s="43"/>
    </row>
    <row r="3234" spans="10:85" x14ac:dyDescent="0.2"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  <c r="AK3234" s="43"/>
      <c r="AL3234" s="43"/>
      <c r="AM3234" s="43"/>
      <c r="AN3234" s="43"/>
      <c r="AO3234" s="43"/>
      <c r="AP3234" s="43"/>
      <c r="AQ3234" s="43"/>
      <c r="AR3234" s="43"/>
      <c r="AS3234" s="43"/>
      <c r="AT3234" s="43"/>
      <c r="AU3234" s="43"/>
      <c r="AV3234" s="43"/>
      <c r="AW3234" s="43"/>
      <c r="AX3234" s="43"/>
      <c r="AY3234" s="43"/>
      <c r="AZ3234" s="43"/>
      <c r="BA3234" s="43"/>
      <c r="BB3234" s="43"/>
      <c r="BC3234" s="43"/>
      <c r="BD3234" s="43"/>
      <c r="BE3234" s="43"/>
      <c r="BF3234" s="43"/>
      <c r="BG3234" s="43"/>
      <c r="BH3234" s="43"/>
      <c r="BI3234" s="43"/>
      <c r="BJ3234" s="43"/>
      <c r="BK3234" s="43"/>
      <c r="BL3234" s="43"/>
      <c r="BM3234" s="43"/>
      <c r="BN3234" s="43"/>
      <c r="BO3234" s="43"/>
      <c r="BP3234" s="43"/>
      <c r="BQ3234" s="43"/>
      <c r="BR3234" s="43"/>
      <c r="BS3234" s="43"/>
      <c r="BT3234" s="43"/>
      <c r="BU3234" s="43"/>
      <c r="BV3234" s="43"/>
      <c r="BW3234" s="43"/>
      <c r="BX3234" s="43"/>
      <c r="BY3234" s="43"/>
      <c r="BZ3234" s="43"/>
      <c r="CA3234" s="43"/>
      <c r="CB3234" s="43"/>
      <c r="CC3234" s="43"/>
      <c r="CD3234" s="43"/>
      <c r="CE3234" s="43"/>
      <c r="CF3234" s="43"/>
      <c r="CG3234" s="43"/>
    </row>
    <row r="3235" spans="10:85" x14ac:dyDescent="0.2"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  <c r="AK3235" s="43"/>
      <c r="AL3235" s="43"/>
      <c r="AM3235" s="43"/>
      <c r="AN3235" s="43"/>
      <c r="AO3235" s="43"/>
      <c r="AP3235" s="43"/>
      <c r="AQ3235" s="43"/>
      <c r="AR3235" s="43"/>
      <c r="AS3235" s="43"/>
      <c r="AT3235" s="43"/>
      <c r="AU3235" s="43"/>
      <c r="AV3235" s="43"/>
      <c r="AW3235" s="43"/>
      <c r="AX3235" s="43"/>
      <c r="AY3235" s="43"/>
      <c r="AZ3235" s="43"/>
      <c r="BA3235" s="43"/>
      <c r="BB3235" s="43"/>
      <c r="BC3235" s="43"/>
      <c r="BD3235" s="43"/>
      <c r="BE3235" s="43"/>
      <c r="BF3235" s="43"/>
      <c r="BG3235" s="43"/>
      <c r="BH3235" s="43"/>
      <c r="BI3235" s="43"/>
      <c r="BJ3235" s="43"/>
      <c r="BK3235" s="43"/>
      <c r="BL3235" s="43"/>
      <c r="BM3235" s="43"/>
      <c r="BN3235" s="43"/>
      <c r="BO3235" s="43"/>
      <c r="BP3235" s="43"/>
      <c r="BQ3235" s="43"/>
      <c r="BR3235" s="43"/>
      <c r="BS3235" s="43"/>
      <c r="BT3235" s="43"/>
      <c r="BU3235" s="43"/>
      <c r="BV3235" s="43"/>
      <c r="BW3235" s="43"/>
      <c r="BX3235" s="43"/>
      <c r="BY3235" s="43"/>
      <c r="BZ3235" s="43"/>
      <c r="CA3235" s="43"/>
      <c r="CB3235" s="43"/>
      <c r="CC3235" s="43"/>
      <c r="CD3235" s="43"/>
      <c r="CE3235" s="43"/>
      <c r="CF3235" s="43"/>
      <c r="CG3235" s="43"/>
    </row>
    <row r="3236" spans="10:85" x14ac:dyDescent="0.2"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  <c r="AK3236" s="43"/>
      <c r="AL3236" s="43"/>
      <c r="AM3236" s="43"/>
      <c r="AN3236" s="43"/>
      <c r="AO3236" s="43"/>
      <c r="AP3236" s="43"/>
      <c r="AQ3236" s="43"/>
      <c r="AR3236" s="43"/>
      <c r="AS3236" s="43"/>
      <c r="AT3236" s="43"/>
      <c r="AU3236" s="43"/>
      <c r="AV3236" s="43"/>
      <c r="AW3236" s="43"/>
      <c r="AX3236" s="43"/>
      <c r="AY3236" s="43"/>
      <c r="AZ3236" s="43"/>
      <c r="BA3236" s="43"/>
      <c r="BB3236" s="43"/>
      <c r="BC3236" s="43"/>
      <c r="BD3236" s="43"/>
      <c r="BE3236" s="43"/>
      <c r="BF3236" s="43"/>
      <c r="BG3236" s="43"/>
      <c r="BH3236" s="43"/>
      <c r="BI3236" s="43"/>
      <c r="BJ3236" s="43"/>
      <c r="BK3236" s="43"/>
      <c r="BL3236" s="43"/>
      <c r="BM3236" s="43"/>
      <c r="BN3236" s="43"/>
      <c r="BO3236" s="43"/>
      <c r="BP3236" s="43"/>
      <c r="BQ3236" s="43"/>
      <c r="BR3236" s="43"/>
      <c r="BS3236" s="43"/>
      <c r="BT3236" s="43"/>
      <c r="BU3236" s="43"/>
      <c r="BV3236" s="43"/>
      <c r="BW3236" s="43"/>
      <c r="BX3236" s="43"/>
      <c r="BY3236" s="43"/>
      <c r="BZ3236" s="43"/>
      <c r="CA3236" s="43"/>
      <c r="CB3236" s="43"/>
      <c r="CC3236" s="43"/>
      <c r="CD3236" s="43"/>
      <c r="CE3236" s="43"/>
      <c r="CF3236" s="43"/>
      <c r="CG3236" s="43"/>
    </row>
    <row r="3237" spans="10:85" x14ac:dyDescent="0.2"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  <c r="AK3237" s="43"/>
      <c r="AL3237" s="43"/>
      <c r="AM3237" s="43"/>
      <c r="AN3237" s="43"/>
      <c r="AO3237" s="43"/>
      <c r="AP3237" s="43"/>
      <c r="AQ3237" s="43"/>
      <c r="AR3237" s="43"/>
      <c r="AS3237" s="43"/>
      <c r="AT3237" s="43"/>
      <c r="AU3237" s="43"/>
      <c r="AV3237" s="43"/>
      <c r="AW3237" s="43"/>
      <c r="AX3237" s="43"/>
      <c r="AY3237" s="43"/>
      <c r="AZ3237" s="43"/>
      <c r="BA3237" s="43"/>
      <c r="BB3237" s="43"/>
      <c r="BC3237" s="43"/>
      <c r="BD3237" s="43"/>
      <c r="BE3237" s="43"/>
      <c r="BF3237" s="43"/>
      <c r="BG3237" s="43"/>
      <c r="BH3237" s="43"/>
      <c r="BI3237" s="43"/>
      <c r="BJ3237" s="43"/>
      <c r="BK3237" s="43"/>
      <c r="BL3237" s="43"/>
      <c r="BM3237" s="43"/>
      <c r="BN3237" s="43"/>
      <c r="BO3237" s="43"/>
      <c r="BP3237" s="43"/>
      <c r="BQ3237" s="43"/>
      <c r="BR3237" s="43"/>
      <c r="BS3237" s="43"/>
      <c r="BT3237" s="43"/>
      <c r="BU3237" s="43"/>
      <c r="BV3237" s="43"/>
      <c r="BW3237" s="43"/>
      <c r="BX3237" s="43"/>
      <c r="BY3237" s="43"/>
      <c r="BZ3237" s="43"/>
      <c r="CA3237" s="43"/>
      <c r="CB3237" s="43"/>
      <c r="CC3237" s="43"/>
      <c r="CD3237" s="43"/>
      <c r="CE3237" s="43"/>
      <c r="CF3237" s="43"/>
      <c r="CG3237" s="43"/>
    </row>
    <row r="3238" spans="10:85" x14ac:dyDescent="0.2"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  <c r="AK3238" s="43"/>
      <c r="AL3238" s="43"/>
      <c r="AM3238" s="43"/>
      <c r="AN3238" s="43"/>
      <c r="AO3238" s="43"/>
      <c r="AP3238" s="43"/>
      <c r="AQ3238" s="43"/>
      <c r="AR3238" s="43"/>
      <c r="AS3238" s="43"/>
      <c r="AT3238" s="43"/>
      <c r="AU3238" s="43"/>
      <c r="AV3238" s="43"/>
      <c r="AW3238" s="43"/>
      <c r="AX3238" s="43"/>
      <c r="AY3238" s="43"/>
      <c r="AZ3238" s="43"/>
      <c r="BA3238" s="43"/>
      <c r="BB3238" s="43"/>
      <c r="BC3238" s="43"/>
      <c r="BD3238" s="43"/>
      <c r="BE3238" s="43"/>
      <c r="BF3238" s="43"/>
      <c r="BG3238" s="43"/>
      <c r="BH3238" s="43"/>
      <c r="BI3238" s="43"/>
      <c r="BJ3238" s="43"/>
      <c r="BK3238" s="43"/>
      <c r="BL3238" s="43"/>
      <c r="BM3238" s="43"/>
      <c r="BN3238" s="43"/>
      <c r="BO3238" s="43"/>
      <c r="BP3238" s="43"/>
      <c r="BQ3238" s="43"/>
      <c r="BR3238" s="43"/>
      <c r="BS3238" s="43"/>
      <c r="BT3238" s="43"/>
      <c r="BU3238" s="43"/>
      <c r="BV3238" s="43"/>
      <c r="BW3238" s="43"/>
      <c r="BX3238" s="43"/>
      <c r="BY3238" s="43"/>
      <c r="BZ3238" s="43"/>
      <c r="CA3238" s="43"/>
      <c r="CB3238" s="43"/>
      <c r="CC3238" s="43"/>
      <c r="CD3238" s="43"/>
      <c r="CE3238" s="43"/>
      <c r="CF3238" s="43"/>
      <c r="CG3238" s="43"/>
    </row>
    <row r="3239" spans="10:85" x14ac:dyDescent="0.2"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  <c r="AK3239" s="43"/>
      <c r="AL3239" s="43"/>
      <c r="AM3239" s="43"/>
      <c r="AN3239" s="43"/>
      <c r="AO3239" s="43"/>
      <c r="AP3239" s="43"/>
      <c r="AQ3239" s="43"/>
      <c r="AR3239" s="43"/>
      <c r="AS3239" s="43"/>
      <c r="AT3239" s="43"/>
      <c r="AU3239" s="43"/>
      <c r="AV3239" s="43"/>
      <c r="AW3239" s="43"/>
      <c r="AX3239" s="43"/>
      <c r="AY3239" s="43"/>
      <c r="AZ3239" s="43"/>
      <c r="BA3239" s="43"/>
      <c r="BB3239" s="43"/>
      <c r="BC3239" s="43"/>
      <c r="BD3239" s="43"/>
      <c r="BE3239" s="43"/>
      <c r="BF3239" s="43"/>
      <c r="BG3239" s="43"/>
      <c r="BH3239" s="43"/>
      <c r="BI3239" s="43"/>
      <c r="BJ3239" s="43"/>
      <c r="BK3239" s="43"/>
      <c r="BL3239" s="43"/>
      <c r="BM3239" s="43"/>
      <c r="BN3239" s="43"/>
      <c r="BO3239" s="43"/>
      <c r="BP3239" s="43"/>
      <c r="BQ3239" s="43"/>
      <c r="BR3239" s="43"/>
      <c r="BS3239" s="43"/>
      <c r="BT3239" s="43"/>
      <c r="BU3239" s="43"/>
      <c r="BV3239" s="43"/>
      <c r="BW3239" s="43"/>
      <c r="BX3239" s="43"/>
      <c r="BY3239" s="43"/>
      <c r="BZ3239" s="43"/>
      <c r="CA3239" s="43"/>
      <c r="CB3239" s="43"/>
      <c r="CC3239" s="43"/>
      <c r="CD3239" s="43"/>
      <c r="CE3239" s="43"/>
      <c r="CF3239" s="43"/>
      <c r="CG3239" s="43"/>
    </row>
    <row r="3240" spans="10:85" x14ac:dyDescent="0.2"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  <c r="AK3240" s="43"/>
      <c r="AL3240" s="43"/>
      <c r="AM3240" s="43"/>
      <c r="AN3240" s="43"/>
      <c r="AO3240" s="43"/>
      <c r="AP3240" s="43"/>
      <c r="AQ3240" s="43"/>
      <c r="AR3240" s="43"/>
      <c r="AS3240" s="43"/>
      <c r="AT3240" s="43"/>
      <c r="AU3240" s="43"/>
      <c r="AV3240" s="43"/>
      <c r="AW3240" s="43"/>
      <c r="AX3240" s="43"/>
      <c r="AY3240" s="43"/>
      <c r="AZ3240" s="43"/>
      <c r="BA3240" s="43"/>
      <c r="BB3240" s="43"/>
      <c r="BC3240" s="43"/>
      <c r="BD3240" s="43"/>
      <c r="BE3240" s="43"/>
      <c r="BF3240" s="43"/>
      <c r="BG3240" s="43"/>
      <c r="BH3240" s="43"/>
      <c r="BI3240" s="43"/>
      <c r="BJ3240" s="43"/>
      <c r="BK3240" s="43"/>
      <c r="BL3240" s="43"/>
      <c r="BM3240" s="43"/>
      <c r="BN3240" s="43"/>
      <c r="BO3240" s="43"/>
      <c r="BP3240" s="43"/>
      <c r="BQ3240" s="43"/>
      <c r="BR3240" s="43"/>
      <c r="BS3240" s="43"/>
      <c r="BT3240" s="43"/>
      <c r="BU3240" s="43"/>
      <c r="BV3240" s="43"/>
      <c r="BW3240" s="43"/>
      <c r="BX3240" s="43"/>
      <c r="BY3240" s="43"/>
      <c r="BZ3240" s="43"/>
      <c r="CA3240" s="43"/>
      <c r="CB3240" s="43"/>
      <c r="CC3240" s="43"/>
      <c r="CD3240" s="43"/>
      <c r="CE3240" s="43"/>
      <c r="CF3240" s="43"/>
      <c r="CG3240" s="43"/>
    </row>
    <row r="3241" spans="10:85" x14ac:dyDescent="0.2"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  <c r="AK3241" s="43"/>
      <c r="AL3241" s="43"/>
      <c r="AM3241" s="43"/>
      <c r="AN3241" s="43"/>
      <c r="AO3241" s="43"/>
      <c r="AP3241" s="43"/>
      <c r="AQ3241" s="43"/>
      <c r="AR3241" s="43"/>
      <c r="AS3241" s="43"/>
      <c r="AT3241" s="43"/>
      <c r="AU3241" s="43"/>
      <c r="AV3241" s="43"/>
      <c r="AW3241" s="43"/>
      <c r="AX3241" s="43"/>
      <c r="AY3241" s="43"/>
      <c r="AZ3241" s="43"/>
      <c r="BA3241" s="43"/>
      <c r="BB3241" s="43"/>
      <c r="BC3241" s="43"/>
      <c r="BD3241" s="43"/>
      <c r="BE3241" s="43"/>
      <c r="BF3241" s="43"/>
      <c r="BG3241" s="43"/>
      <c r="BH3241" s="43"/>
      <c r="BI3241" s="43"/>
      <c r="BJ3241" s="43"/>
      <c r="BK3241" s="43"/>
      <c r="BL3241" s="43"/>
      <c r="BM3241" s="43"/>
      <c r="BN3241" s="43"/>
      <c r="BO3241" s="43"/>
      <c r="BP3241" s="43"/>
      <c r="BQ3241" s="43"/>
      <c r="BR3241" s="43"/>
      <c r="BS3241" s="43"/>
      <c r="BT3241" s="43"/>
      <c r="BU3241" s="43"/>
      <c r="BV3241" s="43"/>
      <c r="BW3241" s="43"/>
      <c r="BX3241" s="43"/>
      <c r="BY3241" s="43"/>
      <c r="BZ3241" s="43"/>
      <c r="CA3241" s="43"/>
      <c r="CB3241" s="43"/>
      <c r="CC3241" s="43"/>
      <c r="CD3241" s="43"/>
      <c r="CE3241" s="43"/>
      <c r="CF3241" s="43"/>
      <c r="CG3241" s="43"/>
    </row>
    <row r="3242" spans="10:85" x14ac:dyDescent="0.2"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  <c r="AK3242" s="43"/>
      <c r="AL3242" s="43"/>
      <c r="AM3242" s="43"/>
      <c r="AN3242" s="43"/>
      <c r="AO3242" s="43"/>
      <c r="AP3242" s="43"/>
      <c r="AQ3242" s="43"/>
      <c r="AR3242" s="43"/>
      <c r="AS3242" s="43"/>
      <c r="AT3242" s="43"/>
      <c r="AU3242" s="43"/>
      <c r="AV3242" s="43"/>
      <c r="AW3242" s="43"/>
      <c r="AX3242" s="43"/>
      <c r="AY3242" s="43"/>
      <c r="AZ3242" s="43"/>
      <c r="BA3242" s="43"/>
      <c r="BB3242" s="43"/>
      <c r="BC3242" s="43"/>
      <c r="BD3242" s="43"/>
      <c r="BE3242" s="43"/>
      <c r="BF3242" s="43"/>
      <c r="BG3242" s="43"/>
      <c r="BH3242" s="43"/>
      <c r="BI3242" s="43"/>
      <c r="BJ3242" s="43"/>
      <c r="BK3242" s="43"/>
      <c r="BL3242" s="43"/>
      <c r="BM3242" s="43"/>
      <c r="BN3242" s="43"/>
      <c r="BO3242" s="43"/>
      <c r="BP3242" s="43"/>
      <c r="BQ3242" s="43"/>
      <c r="BR3242" s="43"/>
      <c r="BS3242" s="43"/>
      <c r="BT3242" s="43"/>
      <c r="BU3242" s="43"/>
      <c r="BV3242" s="43"/>
      <c r="BW3242" s="43"/>
      <c r="BX3242" s="43"/>
      <c r="BY3242" s="43"/>
      <c r="BZ3242" s="43"/>
      <c r="CA3242" s="43"/>
      <c r="CB3242" s="43"/>
      <c r="CC3242" s="43"/>
      <c r="CD3242" s="43"/>
      <c r="CE3242" s="43"/>
      <c r="CF3242" s="43"/>
      <c r="CG3242" s="43"/>
    </row>
    <row r="3243" spans="10:85" x14ac:dyDescent="0.2"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  <c r="AK3243" s="43"/>
      <c r="AL3243" s="43"/>
      <c r="AM3243" s="43"/>
      <c r="AN3243" s="43"/>
      <c r="AO3243" s="43"/>
      <c r="AP3243" s="43"/>
      <c r="AQ3243" s="43"/>
      <c r="AR3243" s="43"/>
      <c r="AS3243" s="43"/>
      <c r="AT3243" s="43"/>
      <c r="AU3243" s="43"/>
      <c r="AV3243" s="43"/>
      <c r="AW3243" s="43"/>
      <c r="AX3243" s="43"/>
      <c r="AY3243" s="43"/>
      <c r="AZ3243" s="43"/>
      <c r="BA3243" s="43"/>
      <c r="BB3243" s="43"/>
      <c r="BC3243" s="43"/>
      <c r="BD3243" s="43"/>
      <c r="BE3243" s="43"/>
      <c r="BF3243" s="43"/>
      <c r="BG3243" s="43"/>
      <c r="BH3243" s="43"/>
      <c r="BI3243" s="43"/>
      <c r="BJ3243" s="43"/>
      <c r="BK3243" s="43"/>
      <c r="BL3243" s="43"/>
      <c r="BM3243" s="43"/>
      <c r="BN3243" s="43"/>
      <c r="BO3243" s="43"/>
      <c r="BP3243" s="43"/>
      <c r="BQ3243" s="43"/>
      <c r="BR3243" s="43"/>
      <c r="BS3243" s="43"/>
      <c r="BT3243" s="43"/>
      <c r="BU3243" s="43"/>
      <c r="BV3243" s="43"/>
      <c r="BW3243" s="43"/>
      <c r="BX3243" s="43"/>
      <c r="BY3243" s="43"/>
      <c r="BZ3243" s="43"/>
      <c r="CA3243" s="43"/>
      <c r="CB3243" s="43"/>
      <c r="CC3243" s="43"/>
      <c r="CD3243" s="43"/>
      <c r="CE3243" s="43"/>
      <c r="CF3243" s="43"/>
      <c r="CG3243" s="43"/>
    </row>
    <row r="3244" spans="10:85" x14ac:dyDescent="0.2"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  <c r="AK3244" s="43"/>
      <c r="AL3244" s="43"/>
      <c r="AM3244" s="43"/>
      <c r="AN3244" s="43"/>
      <c r="AO3244" s="43"/>
      <c r="AP3244" s="43"/>
      <c r="AQ3244" s="43"/>
      <c r="AR3244" s="43"/>
      <c r="AS3244" s="43"/>
      <c r="AT3244" s="43"/>
      <c r="AU3244" s="43"/>
      <c r="AV3244" s="43"/>
      <c r="AW3244" s="43"/>
      <c r="AX3244" s="43"/>
      <c r="AY3244" s="43"/>
      <c r="AZ3244" s="43"/>
      <c r="BA3244" s="43"/>
      <c r="BB3244" s="43"/>
      <c r="BC3244" s="43"/>
      <c r="BD3244" s="43"/>
      <c r="BE3244" s="43"/>
      <c r="BF3244" s="43"/>
      <c r="BG3244" s="43"/>
      <c r="BH3244" s="43"/>
      <c r="BI3244" s="43"/>
      <c r="BJ3244" s="43"/>
      <c r="BK3244" s="43"/>
      <c r="BL3244" s="43"/>
      <c r="BM3244" s="43"/>
      <c r="BN3244" s="43"/>
      <c r="BO3244" s="43"/>
      <c r="BP3244" s="43"/>
      <c r="BQ3244" s="43"/>
      <c r="BR3244" s="43"/>
      <c r="BS3244" s="43"/>
      <c r="BT3244" s="43"/>
      <c r="BU3244" s="43"/>
      <c r="BV3244" s="43"/>
      <c r="BW3244" s="43"/>
      <c r="BX3244" s="43"/>
      <c r="BY3244" s="43"/>
      <c r="BZ3244" s="43"/>
      <c r="CA3244" s="43"/>
      <c r="CB3244" s="43"/>
      <c r="CC3244" s="43"/>
      <c r="CD3244" s="43"/>
      <c r="CE3244" s="43"/>
      <c r="CF3244" s="43"/>
      <c r="CG3244" s="43"/>
    </row>
    <row r="3245" spans="10:85" x14ac:dyDescent="0.2"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  <c r="AK3245" s="43"/>
      <c r="AL3245" s="43"/>
      <c r="AM3245" s="43"/>
      <c r="AN3245" s="43"/>
      <c r="AO3245" s="43"/>
      <c r="AP3245" s="43"/>
      <c r="AQ3245" s="43"/>
      <c r="AR3245" s="43"/>
      <c r="AS3245" s="43"/>
      <c r="AT3245" s="43"/>
      <c r="AU3245" s="43"/>
      <c r="AV3245" s="43"/>
      <c r="AW3245" s="43"/>
      <c r="AX3245" s="43"/>
      <c r="AY3245" s="43"/>
      <c r="AZ3245" s="43"/>
      <c r="BA3245" s="43"/>
      <c r="BB3245" s="43"/>
      <c r="BC3245" s="43"/>
      <c r="BD3245" s="43"/>
      <c r="BE3245" s="43"/>
      <c r="BF3245" s="43"/>
      <c r="BG3245" s="43"/>
      <c r="BH3245" s="43"/>
      <c r="BI3245" s="43"/>
      <c r="BJ3245" s="43"/>
      <c r="BK3245" s="43"/>
      <c r="BL3245" s="43"/>
      <c r="BM3245" s="43"/>
      <c r="BN3245" s="43"/>
      <c r="BO3245" s="43"/>
      <c r="BP3245" s="43"/>
      <c r="BQ3245" s="43"/>
      <c r="BR3245" s="43"/>
      <c r="BS3245" s="43"/>
      <c r="BT3245" s="43"/>
      <c r="BU3245" s="43"/>
      <c r="BV3245" s="43"/>
      <c r="BW3245" s="43"/>
      <c r="BX3245" s="43"/>
      <c r="BY3245" s="43"/>
      <c r="BZ3245" s="43"/>
      <c r="CA3245" s="43"/>
      <c r="CB3245" s="43"/>
      <c r="CC3245" s="43"/>
      <c r="CD3245" s="43"/>
      <c r="CE3245" s="43"/>
      <c r="CF3245" s="43"/>
      <c r="CG3245" s="43"/>
    </row>
    <row r="3246" spans="10:85" x14ac:dyDescent="0.2"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  <c r="AK3246" s="43"/>
      <c r="AL3246" s="43"/>
      <c r="AM3246" s="43"/>
      <c r="AN3246" s="43"/>
      <c r="AO3246" s="43"/>
      <c r="AP3246" s="43"/>
      <c r="AQ3246" s="43"/>
      <c r="AR3246" s="43"/>
      <c r="AS3246" s="43"/>
      <c r="AT3246" s="43"/>
      <c r="AU3246" s="43"/>
      <c r="AV3246" s="43"/>
      <c r="AW3246" s="43"/>
      <c r="AX3246" s="43"/>
      <c r="AY3246" s="43"/>
      <c r="AZ3246" s="43"/>
      <c r="BA3246" s="43"/>
      <c r="BB3246" s="43"/>
      <c r="BC3246" s="43"/>
      <c r="BD3246" s="43"/>
      <c r="BE3246" s="43"/>
      <c r="BF3246" s="43"/>
      <c r="BG3246" s="43"/>
      <c r="BH3246" s="43"/>
      <c r="BI3246" s="43"/>
      <c r="BJ3246" s="43"/>
      <c r="BK3246" s="43"/>
      <c r="BL3246" s="43"/>
      <c r="BM3246" s="43"/>
      <c r="BN3246" s="43"/>
      <c r="BO3246" s="43"/>
      <c r="BP3246" s="43"/>
      <c r="BQ3246" s="43"/>
      <c r="BR3246" s="43"/>
      <c r="BS3246" s="43"/>
      <c r="BT3246" s="43"/>
      <c r="BU3246" s="43"/>
      <c r="BV3246" s="43"/>
      <c r="BW3246" s="43"/>
      <c r="BX3246" s="43"/>
      <c r="BY3246" s="43"/>
      <c r="BZ3246" s="43"/>
      <c r="CA3246" s="43"/>
      <c r="CB3246" s="43"/>
      <c r="CC3246" s="43"/>
      <c r="CD3246" s="43"/>
      <c r="CE3246" s="43"/>
      <c r="CF3246" s="43"/>
      <c r="CG3246" s="43"/>
    </row>
    <row r="3247" spans="10:85" x14ac:dyDescent="0.2"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  <c r="AK3247" s="43"/>
      <c r="AL3247" s="43"/>
      <c r="AM3247" s="43"/>
      <c r="AN3247" s="43"/>
      <c r="AO3247" s="43"/>
      <c r="AP3247" s="43"/>
      <c r="AQ3247" s="43"/>
      <c r="AR3247" s="43"/>
      <c r="AS3247" s="43"/>
      <c r="AT3247" s="43"/>
      <c r="AU3247" s="43"/>
      <c r="AV3247" s="43"/>
      <c r="AW3247" s="43"/>
      <c r="AX3247" s="43"/>
      <c r="AY3247" s="43"/>
      <c r="AZ3247" s="43"/>
      <c r="BA3247" s="43"/>
      <c r="BB3247" s="43"/>
      <c r="BC3247" s="43"/>
      <c r="BD3247" s="43"/>
      <c r="BE3247" s="43"/>
      <c r="BF3247" s="43"/>
      <c r="BG3247" s="43"/>
      <c r="BH3247" s="43"/>
      <c r="BI3247" s="43"/>
      <c r="BJ3247" s="43"/>
      <c r="BK3247" s="43"/>
      <c r="BL3247" s="43"/>
      <c r="BM3247" s="43"/>
      <c r="BN3247" s="43"/>
      <c r="BO3247" s="43"/>
      <c r="BP3247" s="43"/>
      <c r="BQ3247" s="43"/>
      <c r="BR3247" s="43"/>
      <c r="BS3247" s="43"/>
      <c r="BT3247" s="43"/>
      <c r="BU3247" s="43"/>
      <c r="BV3247" s="43"/>
      <c r="BW3247" s="43"/>
      <c r="BX3247" s="43"/>
      <c r="BY3247" s="43"/>
      <c r="BZ3247" s="43"/>
      <c r="CA3247" s="43"/>
      <c r="CB3247" s="43"/>
      <c r="CC3247" s="43"/>
      <c r="CD3247" s="43"/>
      <c r="CE3247" s="43"/>
      <c r="CF3247" s="43"/>
      <c r="CG3247" s="43"/>
    </row>
    <row r="3248" spans="10:85" x14ac:dyDescent="0.2"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  <c r="AK3248" s="43"/>
      <c r="AL3248" s="43"/>
      <c r="AM3248" s="43"/>
      <c r="AN3248" s="43"/>
      <c r="AO3248" s="43"/>
      <c r="AP3248" s="43"/>
      <c r="AQ3248" s="43"/>
      <c r="AR3248" s="43"/>
      <c r="AS3248" s="43"/>
      <c r="AT3248" s="43"/>
      <c r="AU3248" s="43"/>
      <c r="AV3248" s="43"/>
      <c r="AW3248" s="43"/>
      <c r="AX3248" s="43"/>
      <c r="AY3248" s="43"/>
      <c r="AZ3248" s="43"/>
      <c r="BA3248" s="43"/>
      <c r="BB3248" s="43"/>
      <c r="BC3248" s="43"/>
      <c r="BD3248" s="43"/>
      <c r="BE3248" s="43"/>
      <c r="BF3248" s="43"/>
      <c r="BG3248" s="43"/>
      <c r="BH3248" s="43"/>
      <c r="BI3248" s="43"/>
      <c r="BJ3248" s="43"/>
      <c r="BK3248" s="43"/>
      <c r="BL3248" s="43"/>
      <c r="BM3248" s="43"/>
      <c r="BN3248" s="43"/>
      <c r="BO3248" s="43"/>
      <c r="BP3248" s="43"/>
      <c r="BQ3248" s="43"/>
      <c r="BR3248" s="43"/>
      <c r="BS3248" s="43"/>
      <c r="BT3248" s="43"/>
      <c r="BU3248" s="43"/>
      <c r="BV3248" s="43"/>
      <c r="BW3248" s="43"/>
      <c r="BX3248" s="43"/>
      <c r="BY3248" s="43"/>
      <c r="BZ3248" s="43"/>
      <c r="CA3248" s="43"/>
      <c r="CB3248" s="43"/>
      <c r="CC3248" s="43"/>
      <c r="CD3248" s="43"/>
      <c r="CE3248" s="43"/>
      <c r="CF3248" s="43"/>
      <c r="CG3248" s="43"/>
    </row>
    <row r="3249" spans="10:85" x14ac:dyDescent="0.2"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  <c r="AK3249" s="43"/>
      <c r="AL3249" s="43"/>
      <c r="AM3249" s="43"/>
      <c r="AN3249" s="43"/>
      <c r="AO3249" s="43"/>
      <c r="AP3249" s="43"/>
      <c r="AQ3249" s="43"/>
      <c r="AR3249" s="43"/>
      <c r="AS3249" s="43"/>
      <c r="AT3249" s="43"/>
      <c r="AU3249" s="43"/>
      <c r="AV3249" s="43"/>
      <c r="AW3249" s="43"/>
      <c r="AX3249" s="43"/>
      <c r="AY3249" s="43"/>
      <c r="AZ3249" s="43"/>
      <c r="BA3249" s="43"/>
      <c r="BB3249" s="43"/>
      <c r="BC3249" s="43"/>
      <c r="BD3249" s="43"/>
      <c r="BE3249" s="43"/>
      <c r="BF3249" s="43"/>
      <c r="BG3249" s="43"/>
      <c r="BH3249" s="43"/>
      <c r="BI3249" s="43"/>
      <c r="BJ3249" s="43"/>
      <c r="BK3249" s="43"/>
      <c r="BL3249" s="43"/>
      <c r="BM3249" s="43"/>
      <c r="BN3249" s="43"/>
      <c r="BO3249" s="43"/>
      <c r="BP3249" s="43"/>
      <c r="BQ3249" s="43"/>
      <c r="BR3249" s="43"/>
      <c r="BS3249" s="43"/>
      <c r="BT3249" s="43"/>
      <c r="BU3249" s="43"/>
      <c r="BV3249" s="43"/>
      <c r="BW3249" s="43"/>
      <c r="BX3249" s="43"/>
      <c r="BY3249" s="43"/>
      <c r="BZ3249" s="43"/>
      <c r="CA3249" s="43"/>
      <c r="CB3249" s="43"/>
      <c r="CC3249" s="43"/>
      <c r="CD3249" s="43"/>
      <c r="CE3249" s="43"/>
      <c r="CF3249" s="43"/>
      <c r="CG3249" s="43"/>
    </row>
    <row r="3250" spans="10:85" x14ac:dyDescent="0.2"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  <c r="AK3250" s="43"/>
      <c r="AL3250" s="43"/>
      <c r="AM3250" s="43"/>
      <c r="AN3250" s="43"/>
      <c r="AO3250" s="43"/>
      <c r="AP3250" s="43"/>
      <c r="AQ3250" s="43"/>
      <c r="AR3250" s="43"/>
      <c r="AS3250" s="43"/>
      <c r="AT3250" s="43"/>
      <c r="AU3250" s="43"/>
      <c r="AV3250" s="43"/>
      <c r="AW3250" s="43"/>
      <c r="AX3250" s="43"/>
      <c r="AY3250" s="43"/>
      <c r="AZ3250" s="43"/>
      <c r="BA3250" s="43"/>
      <c r="BB3250" s="43"/>
      <c r="BC3250" s="43"/>
      <c r="BD3250" s="43"/>
      <c r="BE3250" s="43"/>
      <c r="BF3250" s="43"/>
      <c r="BG3250" s="43"/>
      <c r="BH3250" s="43"/>
      <c r="BI3250" s="43"/>
      <c r="BJ3250" s="43"/>
      <c r="BK3250" s="43"/>
      <c r="BL3250" s="43"/>
      <c r="BM3250" s="43"/>
      <c r="BN3250" s="43"/>
      <c r="BO3250" s="43"/>
      <c r="BP3250" s="43"/>
      <c r="BQ3250" s="43"/>
      <c r="BR3250" s="43"/>
      <c r="BS3250" s="43"/>
      <c r="BT3250" s="43"/>
      <c r="BU3250" s="43"/>
      <c r="BV3250" s="43"/>
      <c r="BW3250" s="43"/>
      <c r="BX3250" s="43"/>
      <c r="BY3250" s="43"/>
      <c r="BZ3250" s="43"/>
      <c r="CA3250" s="43"/>
      <c r="CB3250" s="43"/>
      <c r="CC3250" s="43"/>
      <c r="CD3250" s="43"/>
      <c r="CE3250" s="43"/>
      <c r="CF3250" s="43"/>
      <c r="CG3250" s="43"/>
    </row>
    <row r="3251" spans="10:85" x14ac:dyDescent="0.2"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  <c r="AK3251" s="43"/>
      <c r="AL3251" s="43"/>
      <c r="AM3251" s="43"/>
      <c r="AN3251" s="43"/>
      <c r="AO3251" s="43"/>
      <c r="AP3251" s="43"/>
      <c r="AQ3251" s="43"/>
      <c r="AR3251" s="43"/>
      <c r="AS3251" s="43"/>
      <c r="AT3251" s="43"/>
      <c r="AU3251" s="43"/>
      <c r="AV3251" s="43"/>
      <c r="AW3251" s="43"/>
      <c r="AX3251" s="43"/>
      <c r="AY3251" s="43"/>
      <c r="AZ3251" s="43"/>
      <c r="BA3251" s="43"/>
      <c r="BB3251" s="43"/>
      <c r="BC3251" s="43"/>
      <c r="BD3251" s="43"/>
      <c r="BE3251" s="43"/>
      <c r="BF3251" s="43"/>
      <c r="BG3251" s="43"/>
      <c r="BH3251" s="43"/>
      <c r="BI3251" s="43"/>
      <c r="BJ3251" s="43"/>
      <c r="BK3251" s="43"/>
      <c r="BL3251" s="43"/>
      <c r="BM3251" s="43"/>
      <c r="BN3251" s="43"/>
      <c r="BO3251" s="43"/>
      <c r="BP3251" s="43"/>
      <c r="BQ3251" s="43"/>
      <c r="BR3251" s="43"/>
      <c r="BS3251" s="43"/>
      <c r="BT3251" s="43"/>
      <c r="BU3251" s="43"/>
      <c r="BV3251" s="43"/>
      <c r="BW3251" s="43"/>
      <c r="BX3251" s="43"/>
      <c r="BY3251" s="43"/>
      <c r="BZ3251" s="43"/>
      <c r="CA3251" s="43"/>
      <c r="CB3251" s="43"/>
      <c r="CC3251" s="43"/>
      <c r="CD3251" s="43"/>
      <c r="CE3251" s="43"/>
      <c r="CF3251" s="43"/>
      <c r="CG3251" s="43"/>
    </row>
    <row r="3252" spans="10:85" x14ac:dyDescent="0.2"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  <c r="AK3252" s="43"/>
      <c r="AL3252" s="43"/>
      <c r="AM3252" s="43"/>
      <c r="AN3252" s="43"/>
      <c r="AO3252" s="43"/>
      <c r="AP3252" s="43"/>
      <c r="AQ3252" s="43"/>
      <c r="AR3252" s="43"/>
      <c r="AS3252" s="43"/>
      <c r="AT3252" s="43"/>
      <c r="AU3252" s="43"/>
      <c r="AV3252" s="43"/>
      <c r="AW3252" s="43"/>
      <c r="AX3252" s="43"/>
      <c r="AY3252" s="43"/>
      <c r="AZ3252" s="43"/>
      <c r="BA3252" s="43"/>
      <c r="BB3252" s="43"/>
      <c r="BC3252" s="43"/>
      <c r="BD3252" s="43"/>
      <c r="BE3252" s="43"/>
      <c r="BF3252" s="43"/>
      <c r="BG3252" s="43"/>
      <c r="BH3252" s="43"/>
      <c r="BI3252" s="43"/>
      <c r="BJ3252" s="43"/>
      <c r="BK3252" s="43"/>
      <c r="BL3252" s="43"/>
      <c r="BM3252" s="43"/>
      <c r="BN3252" s="43"/>
      <c r="BO3252" s="43"/>
      <c r="BP3252" s="43"/>
      <c r="BQ3252" s="43"/>
      <c r="BR3252" s="43"/>
      <c r="BS3252" s="43"/>
      <c r="BT3252" s="43"/>
      <c r="BU3252" s="43"/>
      <c r="BV3252" s="43"/>
      <c r="BW3252" s="43"/>
      <c r="BX3252" s="43"/>
      <c r="BY3252" s="43"/>
      <c r="BZ3252" s="43"/>
      <c r="CA3252" s="43"/>
      <c r="CB3252" s="43"/>
      <c r="CC3252" s="43"/>
      <c r="CD3252" s="43"/>
      <c r="CE3252" s="43"/>
      <c r="CF3252" s="43"/>
      <c r="CG3252" s="43"/>
    </row>
    <row r="3253" spans="10:85" x14ac:dyDescent="0.2"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</row>
    <row r="3254" spans="10:85" x14ac:dyDescent="0.2"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  <c r="AK3254" s="43"/>
      <c r="AL3254" s="43"/>
      <c r="AM3254" s="43"/>
      <c r="AN3254" s="43"/>
      <c r="AO3254" s="43"/>
      <c r="AP3254" s="43"/>
      <c r="AQ3254" s="43"/>
      <c r="AR3254" s="43"/>
      <c r="AS3254" s="43"/>
      <c r="AT3254" s="43"/>
      <c r="AU3254" s="43"/>
      <c r="AV3254" s="43"/>
      <c r="AW3254" s="43"/>
      <c r="AX3254" s="43"/>
      <c r="AY3254" s="43"/>
      <c r="AZ3254" s="43"/>
      <c r="BA3254" s="43"/>
      <c r="BB3254" s="43"/>
      <c r="BC3254" s="43"/>
      <c r="BD3254" s="43"/>
      <c r="BE3254" s="43"/>
      <c r="BF3254" s="43"/>
      <c r="BG3254" s="43"/>
      <c r="BH3254" s="43"/>
      <c r="BI3254" s="43"/>
      <c r="BJ3254" s="43"/>
      <c r="BK3254" s="43"/>
      <c r="BL3254" s="43"/>
      <c r="BM3254" s="43"/>
      <c r="BN3254" s="43"/>
      <c r="BO3254" s="43"/>
      <c r="BP3254" s="43"/>
      <c r="BQ3254" s="43"/>
      <c r="BR3254" s="43"/>
      <c r="BS3254" s="43"/>
      <c r="BT3254" s="43"/>
      <c r="BU3254" s="43"/>
      <c r="BV3254" s="43"/>
      <c r="BW3254" s="43"/>
      <c r="BX3254" s="43"/>
      <c r="BY3254" s="43"/>
      <c r="BZ3254" s="43"/>
      <c r="CA3254" s="43"/>
      <c r="CB3254" s="43"/>
      <c r="CC3254" s="43"/>
      <c r="CD3254" s="43"/>
      <c r="CE3254" s="43"/>
      <c r="CF3254" s="43"/>
      <c r="CG3254" s="43"/>
    </row>
    <row r="3255" spans="10:85" x14ac:dyDescent="0.2"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  <c r="AK3255" s="43"/>
      <c r="AL3255" s="43"/>
      <c r="AM3255" s="43"/>
      <c r="AN3255" s="43"/>
      <c r="AO3255" s="43"/>
      <c r="AP3255" s="43"/>
      <c r="AQ3255" s="43"/>
      <c r="AR3255" s="43"/>
      <c r="AS3255" s="43"/>
      <c r="AT3255" s="43"/>
      <c r="AU3255" s="43"/>
      <c r="AV3255" s="43"/>
      <c r="AW3255" s="43"/>
      <c r="AX3255" s="43"/>
      <c r="AY3255" s="43"/>
      <c r="AZ3255" s="43"/>
      <c r="BA3255" s="43"/>
      <c r="BB3255" s="43"/>
      <c r="BC3255" s="43"/>
      <c r="BD3255" s="43"/>
      <c r="BE3255" s="43"/>
      <c r="BF3255" s="43"/>
      <c r="BG3255" s="43"/>
      <c r="BH3255" s="43"/>
      <c r="BI3255" s="43"/>
      <c r="BJ3255" s="43"/>
      <c r="BK3255" s="43"/>
      <c r="BL3255" s="43"/>
      <c r="BM3255" s="43"/>
      <c r="BN3255" s="43"/>
      <c r="BO3255" s="43"/>
      <c r="BP3255" s="43"/>
      <c r="BQ3255" s="43"/>
      <c r="BR3255" s="43"/>
      <c r="BS3255" s="43"/>
      <c r="BT3255" s="43"/>
      <c r="BU3255" s="43"/>
      <c r="BV3255" s="43"/>
      <c r="BW3255" s="43"/>
      <c r="BX3255" s="43"/>
      <c r="BY3255" s="43"/>
      <c r="BZ3255" s="43"/>
      <c r="CA3255" s="43"/>
      <c r="CB3255" s="43"/>
      <c r="CC3255" s="43"/>
      <c r="CD3255" s="43"/>
      <c r="CE3255" s="43"/>
      <c r="CF3255" s="43"/>
      <c r="CG3255" s="43"/>
    </row>
    <row r="3256" spans="10:85" x14ac:dyDescent="0.2"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  <c r="AK3256" s="43"/>
      <c r="AL3256" s="43"/>
      <c r="AM3256" s="43"/>
      <c r="AN3256" s="43"/>
      <c r="AO3256" s="43"/>
      <c r="AP3256" s="43"/>
      <c r="AQ3256" s="43"/>
      <c r="AR3256" s="43"/>
      <c r="AS3256" s="43"/>
      <c r="AT3256" s="43"/>
      <c r="AU3256" s="43"/>
      <c r="AV3256" s="43"/>
      <c r="AW3256" s="43"/>
      <c r="AX3256" s="43"/>
      <c r="AY3256" s="43"/>
      <c r="AZ3256" s="43"/>
      <c r="BA3256" s="43"/>
      <c r="BB3256" s="43"/>
      <c r="BC3256" s="43"/>
      <c r="BD3256" s="43"/>
      <c r="BE3256" s="43"/>
      <c r="BF3256" s="43"/>
      <c r="BG3256" s="43"/>
      <c r="BH3256" s="43"/>
      <c r="BI3256" s="43"/>
      <c r="BJ3256" s="43"/>
      <c r="BK3256" s="43"/>
      <c r="BL3256" s="43"/>
      <c r="BM3256" s="43"/>
      <c r="BN3256" s="43"/>
      <c r="BO3256" s="43"/>
      <c r="BP3256" s="43"/>
      <c r="BQ3256" s="43"/>
      <c r="BR3256" s="43"/>
      <c r="BS3256" s="43"/>
      <c r="BT3256" s="43"/>
      <c r="BU3256" s="43"/>
      <c r="BV3256" s="43"/>
      <c r="BW3256" s="43"/>
      <c r="BX3256" s="43"/>
      <c r="BY3256" s="43"/>
      <c r="BZ3256" s="43"/>
      <c r="CA3256" s="43"/>
      <c r="CB3256" s="43"/>
      <c r="CC3256" s="43"/>
      <c r="CD3256" s="43"/>
      <c r="CE3256" s="43"/>
      <c r="CF3256" s="43"/>
      <c r="CG3256" s="43"/>
    </row>
    <row r="3257" spans="10:85" x14ac:dyDescent="0.2"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  <c r="AK3257" s="43"/>
      <c r="AL3257" s="43"/>
      <c r="AM3257" s="43"/>
      <c r="AN3257" s="43"/>
      <c r="AO3257" s="43"/>
      <c r="AP3257" s="43"/>
      <c r="AQ3257" s="43"/>
      <c r="AR3257" s="43"/>
      <c r="AS3257" s="43"/>
      <c r="AT3257" s="43"/>
      <c r="AU3257" s="43"/>
      <c r="AV3257" s="43"/>
      <c r="AW3257" s="43"/>
      <c r="AX3257" s="43"/>
      <c r="AY3257" s="43"/>
      <c r="AZ3257" s="43"/>
      <c r="BA3257" s="43"/>
      <c r="BB3257" s="43"/>
      <c r="BC3257" s="43"/>
      <c r="BD3257" s="43"/>
      <c r="BE3257" s="43"/>
      <c r="BF3257" s="43"/>
      <c r="BG3257" s="43"/>
      <c r="BH3257" s="43"/>
      <c r="BI3257" s="43"/>
      <c r="BJ3257" s="43"/>
      <c r="BK3257" s="43"/>
      <c r="BL3257" s="43"/>
      <c r="BM3257" s="43"/>
      <c r="BN3257" s="43"/>
      <c r="BO3257" s="43"/>
      <c r="BP3257" s="43"/>
      <c r="BQ3257" s="43"/>
      <c r="BR3257" s="43"/>
      <c r="BS3257" s="43"/>
      <c r="BT3257" s="43"/>
      <c r="BU3257" s="43"/>
      <c r="BV3257" s="43"/>
      <c r="BW3257" s="43"/>
      <c r="BX3257" s="43"/>
      <c r="BY3257" s="43"/>
      <c r="BZ3257" s="43"/>
      <c r="CA3257" s="43"/>
      <c r="CB3257" s="43"/>
      <c r="CC3257" s="43"/>
      <c r="CD3257" s="43"/>
      <c r="CE3257" s="43"/>
      <c r="CF3257" s="43"/>
      <c r="CG3257" s="43"/>
    </row>
    <row r="3258" spans="10:85" x14ac:dyDescent="0.2"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  <c r="AK3258" s="43"/>
      <c r="AL3258" s="43"/>
      <c r="AM3258" s="43"/>
      <c r="AN3258" s="43"/>
      <c r="AO3258" s="43"/>
      <c r="AP3258" s="43"/>
      <c r="AQ3258" s="43"/>
      <c r="AR3258" s="43"/>
      <c r="AS3258" s="43"/>
      <c r="AT3258" s="43"/>
      <c r="AU3258" s="43"/>
      <c r="AV3258" s="43"/>
      <c r="AW3258" s="43"/>
      <c r="AX3258" s="43"/>
      <c r="AY3258" s="43"/>
      <c r="AZ3258" s="43"/>
      <c r="BA3258" s="43"/>
      <c r="BB3258" s="43"/>
      <c r="BC3258" s="43"/>
      <c r="BD3258" s="43"/>
      <c r="BE3258" s="43"/>
      <c r="BF3258" s="43"/>
      <c r="BG3258" s="43"/>
      <c r="BH3258" s="43"/>
      <c r="BI3258" s="43"/>
      <c r="BJ3258" s="43"/>
      <c r="BK3258" s="43"/>
      <c r="BL3258" s="43"/>
      <c r="BM3258" s="43"/>
      <c r="BN3258" s="43"/>
      <c r="BO3258" s="43"/>
      <c r="BP3258" s="43"/>
      <c r="BQ3258" s="43"/>
      <c r="BR3258" s="43"/>
      <c r="BS3258" s="43"/>
      <c r="BT3258" s="43"/>
      <c r="BU3258" s="43"/>
      <c r="BV3258" s="43"/>
      <c r="BW3258" s="43"/>
      <c r="BX3258" s="43"/>
      <c r="BY3258" s="43"/>
      <c r="BZ3258" s="43"/>
      <c r="CA3258" s="43"/>
      <c r="CB3258" s="43"/>
      <c r="CC3258" s="43"/>
      <c r="CD3258" s="43"/>
      <c r="CE3258" s="43"/>
      <c r="CF3258" s="43"/>
      <c r="CG3258" s="43"/>
    </row>
    <row r="3259" spans="10:85" x14ac:dyDescent="0.2"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  <c r="AK3259" s="43"/>
      <c r="AL3259" s="43"/>
      <c r="AM3259" s="43"/>
      <c r="AN3259" s="43"/>
      <c r="AO3259" s="43"/>
      <c r="AP3259" s="43"/>
      <c r="AQ3259" s="43"/>
      <c r="AR3259" s="43"/>
      <c r="AS3259" s="43"/>
      <c r="AT3259" s="43"/>
      <c r="AU3259" s="43"/>
      <c r="AV3259" s="43"/>
      <c r="AW3259" s="43"/>
      <c r="AX3259" s="43"/>
      <c r="AY3259" s="43"/>
      <c r="AZ3259" s="43"/>
      <c r="BA3259" s="43"/>
      <c r="BB3259" s="43"/>
      <c r="BC3259" s="43"/>
      <c r="BD3259" s="43"/>
      <c r="BE3259" s="43"/>
      <c r="BF3259" s="43"/>
      <c r="BG3259" s="43"/>
      <c r="BH3259" s="43"/>
      <c r="BI3259" s="43"/>
      <c r="BJ3259" s="43"/>
      <c r="BK3259" s="43"/>
      <c r="BL3259" s="43"/>
      <c r="BM3259" s="43"/>
      <c r="BN3259" s="43"/>
      <c r="BO3259" s="43"/>
      <c r="BP3259" s="43"/>
      <c r="BQ3259" s="43"/>
      <c r="BR3259" s="43"/>
      <c r="BS3259" s="43"/>
      <c r="BT3259" s="43"/>
      <c r="BU3259" s="43"/>
      <c r="BV3259" s="43"/>
      <c r="BW3259" s="43"/>
      <c r="BX3259" s="43"/>
      <c r="BY3259" s="43"/>
      <c r="BZ3259" s="43"/>
      <c r="CA3259" s="43"/>
      <c r="CB3259" s="43"/>
      <c r="CC3259" s="43"/>
      <c r="CD3259" s="43"/>
      <c r="CE3259" s="43"/>
      <c r="CF3259" s="43"/>
      <c r="CG3259" s="43"/>
    </row>
    <row r="3260" spans="10:85" x14ac:dyDescent="0.2"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  <c r="AK3260" s="43"/>
      <c r="AL3260" s="43"/>
      <c r="AM3260" s="43"/>
      <c r="AN3260" s="43"/>
      <c r="AO3260" s="43"/>
      <c r="AP3260" s="43"/>
      <c r="AQ3260" s="43"/>
      <c r="AR3260" s="43"/>
      <c r="AS3260" s="43"/>
      <c r="AT3260" s="43"/>
      <c r="AU3260" s="43"/>
      <c r="AV3260" s="43"/>
      <c r="AW3260" s="43"/>
      <c r="AX3260" s="43"/>
      <c r="AY3260" s="43"/>
      <c r="AZ3260" s="43"/>
      <c r="BA3260" s="43"/>
      <c r="BB3260" s="43"/>
      <c r="BC3260" s="43"/>
      <c r="BD3260" s="43"/>
      <c r="BE3260" s="43"/>
      <c r="BF3260" s="43"/>
      <c r="BG3260" s="43"/>
      <c r="BH3260" s="43"/>
      <c r="BI3260" s="43"/>
      <c r="BJ3260" s="43"/>
      <c r="BK3260" s="43"/>
      <c r="BL3260" s="43"/>
      <c r="BM3260" s="43"/>
      <c r="BN3260" s="43"/>
      <c r="BO3260" s="43"/>
      <c r="BP3260" s="43"/>
      <c r="BQ3260" s="43"/>
      <c r="BR3260" s="43"/>
      <c r="BS3260" s="43"/>
      <c r="BT3260" s="43"/>
      <c r="BU3260" s="43"/>
      <c r="BV3260" s="43"/>
      <c r="BW3260" s="43"/>
      <c r="BX3260" s="43"/>
      <c r="BY3260" s="43"/>
      <c r="BZ3260" s="43"/>
      <c r="CA3260" s="43"/>
      <c r="CB3260" s="43"/>
      <c r="CC3260" s="43"/>
      <c r="CD3260" s="43"/>
      <c r="CE3260" s="43"/>
      <c r="CF3260" s="43"/>
      <c r="CG3260" s="43"/>
    </row>
    <row r="3261" spans="10:85" x14ac:dyDescent="0.2"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  <c r="AK3261" s="43"/>
      <c r="AL3261" s="43"/>
      <c r="AM3261" s="43"/>
      <c r="AN3261" s="43"/>
      <c r="AO3261" s="43"/>
      <c r="AP3261" s="43"/>
      <c r="AQ3261" s="43"/>
      <c r="AR3261" s="43"/>
      <c r="AS3261" s="43"/>
      <c r="AT3261" s="43"/>
      <c r="AU3261" s="43"/>
      <c r="AV3261" s="43"/>
      <c r="AW3261" s="43"/>
      <c r="AX3261" s="43"/>
      <c r="AY3261" s="43"/>
      <c r="AZ3261" s="43"/>
      <c r="BA3261" s="43"/>
      <c r="BB3261" s="43"/>
      <c r="BC3261" s="43"/>
      <c r="BD3261" s="43"/>
      <c r="BE3261" s="43"/>
      <c r="BF3261" s="43"/>
      <c r="BG3261" s="43"/>
      <c r="BH3261" s="43"/>
      <c r="BI3261" s="43"/>
      <c r="BJ3261" s="43"/>
      <c r="BK3261" s="43"/>
      <c r="BL3261" s="43"/>
      <c r="BM3261" s="43"/>
      <c r="BN3261" s="43"/>
      <c r="BO3261" s="43"/>
      <c r="BP3261" s="43"/>
      <c r="BQ3261" s="43"/>
      <c r="BR3261" s="43"/>
      <c r="BS3261" s="43"/>
      <c r="BT3261" s="43"/>
      <c r="BU3261" s="43"/>
      <c r="BV3261" s="43"/>
      <c r="BW3261" s="43"/>
      <c r="BX3261" s="43"/>
      <c r="BY3261" s="43"/>
      <c r="BZ3261" s="43"/>
      <c r="CA3261" s="43"/>
      <c r="CB3261" s="43"/>
      <c r="CC3261" s="43"/>
      <c r="CD3261" s="43"/>
      <c r="CE3261" s="43"/>
      <c r="CF3261" s="43"/>
      <c r="CG3261" s="43"/>
    </row>
    <row r="3262" spans="10:85" x14ac:dyDescent="0.2"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  <c r="AK3262" s="43"/>
      <c r="AL3262" s="43"/>
      <c r="AM3262" s="43"/>
      <c r="AN3262" s="43"/>
      <c r="AO3262" s="43"/>
      <c r="AP3262" s="43"/>
      <c r="AQ3262" s="43"/>
      <c r="AR3262" s="43"/>
      <c r="AS3262" s="43"/>
      <c r="AT3262" s="43"/>
      <c r="AU3262" s="43"/>
      <c r="AV3262" s="43"/>
      <c r="AW3262" s="43"/>
      <c r="AX3262" s="43"/>
      <c r="AY3262" s="43"/>
      <c r="AZ3262" s="43"/>
      <c r="BA3262" s="43"/>
      <c r="BB3262" s="43"/>
      <c r="BC3262" s="43"/>
      <c r="BD3262" s="43"/>
      <c r="BE3262" s="43"/>
      <c r="BF3262" s="43"/>
      <c r="BG3262" s="43"/>
      <c r="BH3262" s="43"/>
      <c r="BI3262" s="43"/>
      <c r="BJ3262" s="43"/>
      <c r="BK3262" s="43"/>
      <c r="BL3262" s="43"/>
      <c r="BM3262" s="43"/>
      <c r="BN3262" s="43"/>
      <c r="BO3262" s="43"/>
      <c r="BP3262" s="43"/>
      <c r="BQ3262" s="43"/>
      <c r="BR3262" s="43"/>
      <c r="BS3262" s="43"/>
      <c r="BT3262" s="43"/>
      <c r="BU3262" s="43"/>
      <c r="BV3262" s="43"/>
      <c r="BW3262" s="43"/>
      <c r="BX3262" s="43"/>
      <c r="BY3262" s="43"/>
      <c r="BZ3262" s="43"/>
      <c r="CA3262" s="43"/>
      <c r="CB3262" s="43"/>
      <c r="CC3262" s="43"/>
      <c r="CD3262" s="43"/>
      <c r="CE3262" s="43"/>
      <c r="CF3262" s="43"/>
      <c r="CG3262" s="43"/>
    </row>
    <row r="3263" spans="10:85" x14ac:dyDescent="0.2"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  <c r="AK3263" s="43"/>
      <c r="AL3263" s="43"/>
      <c r="AM3263" s="43"/>
      <c r="AN3263" s="43"/>
      <c r="AO3263" s="43"/>
      <c r="AP3263" s="43"/>
      <c r="AQ3263" s="43"/>
      <c r="AR3263" s="43"/>
      <c r="AS3263" s="43"/>
      <c r="AT3263" s="43"/>
      <c r="AU3263" s="43"/>
      <c r="AV3263" s="43"/>
      <c r="AW3263" s="43"/>
      <c r="AX3263" s="43"/>
      <c r="AY3263" s="43"/>
      <c r="AZ3263" s="43"/>
      <c r="BA3263" s="43"/>
      <c r="BB3263" s="43"/>
      <c r="BC3263" s="43"/>
      <c r="BD3263" s="43"/>
      <c r="BE3263" s="43"/>
      <c r="BF3263" s="43"/>
      <c r="BG3263" s="43"/>
      <c r="BH3263" s="43"/>
      <c r="BI3263" s="43"/>
      <c r="BJ3263" s="43"/>
      <c r="BK3263" s="43"/>
      <c r="BL3263" s="43"/>
      <c r="BM3263" s="43"/>
      <c r="BN3263" s="43"/>
      <c r="BO3263" s="43"/>
      <c r="BP3263" s="43"/>
      <c r="BQ3263" s="43"/>
      <c r="BR3263" s="43"/>
      <c r="BS3263" s="43"/>
      <c r="BT3263" s="43"/>
      <c r="BU3263" s="43"/>
      <c r="BV3263" s="43"/>
      <c r="BW3263" s="43"/>
      <c r="BX3263" s="43"/>
      <c r="BY3263" s="43"/>
      <c r="BZ3263" s="43"/>
      <c r="CA3263" s="43"/>
      <c r="CB3263" s="43"/>
      <c r="CC3263" s="43"/>
      <c r="CD3263" s="43"/>
      <c r="CE3263" s="43"/>
      <c r="CF3263" s="43"/>
      <c r="CG3263" s="43"/>
    </row>
    <row r="3264" spans="10:85" x14ac:dyDescent="0.2"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  <c r="AK3264" s="43"/>
      <c r="AL3264" s="43"/>
      <c r="AM3264" s="43"/>
      <c r="AN3264" s="43"/>
      <c r="AO3264" s="43"/>
      <c r="AP3264" s="43"/>
      <c r="AQ3264" s="43"/>
      <c r="AR3264" s="43"/>
      <c r="AS3264" s="43"/>
      <c r="AT3264" s="43"/>
      <c r="AU3264" s="43"/>
      <c r="AV3264" s="43"/>
      <c r="AW3264" s="43"/>
      <c r="AX3264" s="43"/>
      <c r="AY3264" s="43"/>
      <c r="AZ3264" s="43"/>
      <c r="BA3264" s="43"/>
      <c r="BB3264" s="43"/>
      <c r="BC3264" s="43"/>
      <c r="BD3264" s="43"/>
      <c r="BE3264" s="43"/>
      <c r="BF3264" s="43"/>
      <c r="BG3264" s="43"/>
      <c r="BH3264" s="43"/>
      <c r="BI3264" s="43"/>
      <c r="BJ3264" s="43"/>
      <c r="BK3264" s="43"/>
      <c r="BL3264" s="43"/>
      <c r="BM3264" s="43"/>
      <c r="BN3264" s="43"/>
      <c r="BO3264" s="43"/>
      <c r="BP3264" s="43"/>
      <c r="BQ3264" s="43"/>
      <c r="BR3264" s="43"/>
      <c r="BS3264" s="43"/>
      <c r="BT3264" s="43"/>
      <c r="BU3264" s="43"/>
      <c r="BV3264" s="43"/>
      <c r="BW3264" s="43"/>
      <c r="BX3264" s="43"/>
      <c r="BY3264" s="43"/>
      <c r="BZ3264" s="43"/>
      <c r="CA3264" s="43"/>
      <c r="CB3264" s="43"/>
      <c r="CC3264" s="43"/>
      <c r="CD3264" s="43"/>
      <c r="CE3264" s="43"/>
      <c r="CF3264" s="43"/>
      <c r="CG3264" s="43"/>
    </row>
    <row r="3265" spans="10:85" x14ac:dyDescent="0.2"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  <c r="AK3265" s="43"/>
      <c r="AL3265" s="43"/>
      <c r="AM3265" s="43"/>
      <c r="AN3265" s="43"/>
      <c r="AO3265" s="43"/>
      <c r="AP3265" s="43"/>
      <c r="AQ3265" s="43"/>
      <c r="AR3265" s="43"/>
      <c r="AS3265" s="43"/>
      <c r="AT3265" s="43"/>
      <c r="AU3265" s="43"/>
      <c r="AV3265" s="43"/>
      <c r="AW3265" s="43"/>
      <c r="AX3265" s="43"/>
      <c r="AY3265" s="43"/>
      <c r="AZ3265" s="43"/>
      <c r="BA3265" s="43"/>
      <c r="BB3265" s="43"/>
      <c r="BC3265" s="43"/>
      <c r="BD3265" s="43"/>
      <c r="BE3265" s="43"/>
      <c r="BF3265" s="43"/>
      <c r="BG3265" s="43"/>
      <c r="BH3265" s="43"/>
      <c r="BI3265" s="43"/>
      <c r="BJ3265" s="43"/>
      <c r="BK3265" s="43"/>
      <c r="BL3265" s="43"/>
      <c r="BM3265" s="43"/>
      <c r="BN3265" s="43"/>
      <c r="BO3265" s="43"/>
      <c r="BP3265" s="43"/>
      <c r="BQ3265" s="43"/>
      <c r="BR3265" s="43"/>
      <c r="BS3265" s="43"/>
      <c r="BT3265" s="43"/>
      <c r="BU3265" s="43"/>
      <c r="BV3265" s="43"/>
      <c r="BW3265" s="43"/>
      <c r="BX3265" s="43"/>
      <c r="BY3265" s="43"/>
      <c r="BZ3265" s="43"/>
      <c r="CA3265" s="43"/>
      <c r="CB3265" s="43"/>
      <c r="CC3265" s="43"/>
      <c r="CD3265" s="43"/>
      <c r="CE3265" s="43"/>
      <c r="CF3265" s="43"/>
      <c r="CG3265" s="43"/>
    </row>
    <row r="3266" spans="10:85" x14ac:dyDescent="0.2"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  <c r="AK3266" s="43"/>
      <c r="AL3266" s="43"/>
      <c r="AM3266" s="43"/>
      <c r="AN3266" s="43"/>
      <c r="AO3266" s="43"/>
      <c r="AP3266" s="43"/>
      <c r="AQ3266" s="43"/>
      <c r="AR3266" s="43"/>
      <c r="AS3266" s="43"/>
      <c r="AT3266" s="43"/>
      <c r="AU3266" s="43"/>
      <c r="AV3266" s="43"/>
      <c r="AW3266" s="43"/>
      <c r="AX3266" s="43"/>
      <c r="AY3266" s="43"/>
      <c r="AZ3266" s="43"/>
      <c r="BA3266" s="43"/>
      <c r="BB3266" s="43"/>
      <c r="BC3266" s="43"/>
      <c r="BD3266" s="43"/>
      <c r="BE3266" s="43"/>
      <c r="BF3266" s="43"/>
      <c r="BG3266" s="43"/>
      <c r="BH3266" s="43"/>
      <c r="BI3266" s="43"/>
      <c r="BJ3266" s="43"/>
      <c r="BK3266" s="43"/>
      <c r="BL3266" s="43"/>
      <c r="BM3266" s="43"/>
      <c r="BN3266" s="43"/>
      <c r="BO3266" s="43"/>
      <c r="BP3266" s="43"/>
      <c r="BQ3266" s="43"/>
      <c r="BR3266" s="43"/>
      <c r="BS3266" s="43"/>
      <c r="BT3266" s="43"/>
      <c r="BU3266" s="43"/>
      <c r="BV3266" s="43"/>
      <c r="BW3266" s="43"/>
      <c r="BX3266" s="43"/>
      <c r="BY3266" s="43"/>
      <c r="BZ3266" s="43"/>
      <c r="CA3266" s="43"/>
      <c r="CB3266" s="43"/>
      <c r="CC3266" s="43"/>
      <c r="CD3266" s="43"/>
      <c r="CE3266" s="43"/>
      <c r="CF3266" s="43"/>
      <c r="CG3266" s="43"/>
    </row>
    <row r="3267" spans="10:85" x14ac:dyDescent="0.2"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  <c r="AK3267" s="43"/>
      <c r="AL3267" s="43"/>
      <c r="AM3267" s="43"/>
      <c r="AN3267" s="43"/>
      <c r="AO3267" s="43"/>
      <c r="AP3267" s="43"/>
      <c r="AQ3267" s="43"/>
      <c r="AR3267" s="43"/>
      <c r="AS3267" s="43"/>
      <c r="AT3267" s="43"/>
      <c r="AU3267" s="43"/>
      <c r="AV3267" s="43"/>
      <c r="AW3267" s="43"/>
      <c r="AX3267" s="43"/>
      <c r="AY3267" s="43"/>
      <c r="AZ3267" s="43"/>
      <c r="BA3267" s="43"/>
      <c r="BB3267" s="43"/>
      <c r="BC3267" s="43"/>
      <c r="BD3267" s="43"/>
      <c r="BE3267" s="43"/>
      <c r="BF3267" s="43"/>
      <c r="BG3267" s="43"/>
      <c r="BH3267" s="43"/>
      <c r="BI3267" s="43"/>
      <c r="BJ3267" s="43"/>
      <c r="BK3267" s="43"/>
      <c r="BL3267" s="43"/>
      <c r="BM3267" s="43"/>
      <c r="BN3267" s="43"/>
      <c r="BO3267" s="43"/>
      <c r="BP3267" s="43"/>
      <c r="BQ3267" s="43"/>
      <c r="BR3267" s="43"/>
      <c r="BS3267" s="43"/>
      <c r="BT3267" s="43"/>
      <c r="BU3267" s="43"/>
      <c r="BV3267" s="43"/>
      <c r="BW3267" s="43"/>
      <c r="BX3267" s="43"/>
      <c r="BY3267" s="43"/>
      <c r="BZ3267" s="43"/>
      <c r="CA3267" s="43"/>
      <c r="CB3267" s="43"/>
      <c r="CC3267" s="43"/>
      <c r="CD3267" s="43"/>
      <c r="CE3267" s="43"/>
      <c r="CF3267" s="43"/>
      <c r="CG3267" s="43"/>
    </row>
    <row r="3268" spans="10:85" x14ac:dyDescent="0.2"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  <c r="AK3268" s="43"/>
      <c r="AL3268" s="43"/>
      <c r="AM3268" s="43"/>
      <c r="AN3268" s="43"/>
      <c r="AO3268" s="43"/>
      <c r="AP3268" s="43"/>
      <c r="AQ3268" s="43"/>
      <c r="AR3268" s="43"/>
      <c r="AS3268" s="43"/>
      <c r="AT3268" s="43"/>
      <c r="AU3268" s="43"/>
      <c r="AV3268" s="43"/>
      <c r="AW3268" s="43"/>
      <c r="AX3268" s="43"/>
      <c r="AY3268" s="43"/>
      <c r="AZ3268" s="43"/>
      <c r="BA3268" s="43"/>
      <c r="BB3268" s="43"/>
      <c r="BC3268" s="43"/>
      <c r="BD3268" s="43"/>
      <c r="BE3268" s="43"/>
      <c r="BF3268" s="43"/>
      <c r="BG3268" s="43"/>
      <c r="BH3268" s="43"/>
      <c r="BI3268" s="43"/>
      <c r="BJ3268" s="43"/>
      <c r="BK3268" s="43"/>
      <c r="BL3268" s="43"/>
      <c r="BM3268" s="43"/>
      <c r="BN3268" s="43"/>
      <c r="BO3268" s="43"/>
      <c r="BP3268" s="43"/>
      <c r="BQ3268" s="43"/>
      <c r="BR3268" s="43"/>
      <c r="BS3268" s="43"/>
      <c r="BT3268" s="43"/>
      <c r="BU3268" s="43"/>
      <c r="BV3268" s="43"/>
      <c r="BW3268" s="43"/>
      <c r="BX3268" s="43"/>
      <c r="BY3268" s="43"/>
      <c r="BZ3268" s="43"/>
      <c r="CA3268" s="43"/>
      <c r="CB3268" s="43"/>
      <c r="CC3268" s="43"/>
      <c r="CD3268" s="43"/>
      <c r="CE3268" s="43"/>
      <c r="CF3268" s="43"/>
      <c r="CG3268" s="43"/>
    </row>
    <row r="3269" spans="10:85" x14ac:dyDescent="0.2"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  <c r="AK3269" s="43"/>
      <c r="AL3269" s="43"/>
      <c r="AM3269" s="43"/>
      <c r="AN3269" s="43"/>
      <c r="AO3269" s="43"/>
      <c r="AP3269" s="43"/>
      <c r="AQ3269" s="43"/>
      <c r="AR3269" s="43"/>
      <c r="AS3269" s="43"/>
      <c r="AT3269" s="43"/>
      <c r="AU3269" s="43"/>
      <c r="AV3269" s="43"/>
      <c r="AW3269" s="43"/>
      <c r="AX3269" s="43"/>
      <c r="AY3269" s="43"/>
      <c r="AZ3269" s="43"/>
      <c r="BA3269" s="43"/>
      <c r="BB3269" s="43"/>
      <c r="BC3269" s="43"/>
      <c r="BD3269" s="43"/>
      <c r="BE3269" s="43"/>
      <c r="BF3269" s="43"/>
      <c r="BG3269" s="43"/>
      <c r="BH3269" s="43"/>
      <c r="BI3269" s="43"/>
      <c r="BJ3269" s="43"/>
      <c r="BK3269" s="43"/>
      <c r="BL3269" s="43"/>
      <c r="BM3269" s="43"/>
      <c r="BN3269" s="43"/>
      <c r="BO3269" s="43"/>
      <c r="BP3269" s="43"/>
      <c r="BQ3269" s="43"/>
      <c r="BR3269" s="43"/>
      <c r="BS3269" s="43"/>
      <c r="BT3269" s="43"/>
      <c r="BU3269" s="43"/>
      <c r="BV3269" s="43"/>
      <c r="BW3269" s="43"/>
      <c r="BX3269" s="43"/>
      <c r="BY3269" s="43"/>
      <c r="BZ3269" s="43"/>
      <c r="CA3269" s="43"/>
      <c r="CB3269" s="43"/>
      <c r="CC3269" s="43"/>
      <c r="CD3269" s="43"/>
      <c r="CE3269" s="43"/>
      <c r="CF3269" s="43"/>
      <c r="CG3269" s="43"/>
    </row>
    <row r="3270" spans="10:85" x14ac:dyDescent="0.2"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  <c r="AK3270" s="43"/>
      <c r="AL3270" s="43"/>
      <c r="AM3270" s="43"/>
      <c r="AN3270" s="43"/>
      <c r="AO3270" s="43"/>
      <c r="AP3270" s="43"/>
      <c r="AQ3270" s="43"/>
      <c r="AR3270" s="43"/>
      <c r="AS3270" s="43"/>
      <c r="AT3270" s="43"/>
      <c r="AU3270" s="43"/>
      <c r="AV3270" s="43"/>
      <c r="AW3270" s="43"/>
      <c r="AX3270" s="43"/>
      <c r="AY3270" s="43"/>
      <c r="AZ3270" s="43"/>
      <c r="BA3270" s="43"/>
      <c r="BB3270" s="43"/>
      <c r="BC3270" s="43"/>
      <c r="BD3270" s="43"/>
      <c r="BE3270" s="43"/>
      <c r="BF3270" s="43"/>
      <c r="BG3270" s="43"/>
      <c r="BH3270" s="43"/>
      <c r="BI3270" s="43"/>
      <c r="BJ3270" s="43"/>
      <c r="BK3270" s="43"/>
      <c r="BL3270" s="43"/>
      <c r="BM3270" s="43"/>
      <c r="BN3270" s="43"/>
      <c r="BO3270" s="43"/>
      <c r="BP3270" s="43"/>
      <c r="BQ3270" s="43"/>
      <c r="BR3270" s="43"/>
      <c r="BS3270" s="43"/>
      <c r="BT3270" s="43"/>
      <c r="BU3270" s="43"/>
      <c r="BV3270" s="43"/>
      <c r="BW3270" s="43"/>
      <c r="BX3270" s="43"/>
      <c r="BY3270" s="43"/>
      <c r="BZ3270" s="43"/>
      <c r="CA3270" s="43"/>
      <c r="CB3270" s="43"/>
      <c r="CC3270" s="43"/>
      <c r="CD3270" s="43"/>
      <c r="CE3270" s="43"/>
      <c r="CF3270" s="43"/>
      <c r="CG3270" s="43"/>
    </row>
    <row r="3271" spans="10:85" x14ac:dyDescent="0.2"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  <c r="AK3271" s="43"/>
      <c r="AL3271" s="43"/>
      <c r="AM3271" s="43"/>
      <c r="AN3271" s="43"/>
      <c r="AO3271" s="43"/>
      <c r="AP3271" s="43"/>
      <c r="AQ3271" s="43"/>
      <c r="AR3271" s="43"/>
      <c r="AS3271" s="43"/>
      <c r="AT3271" s="43"/>
      <c r="AU3271" s="43"/>
      <c r="AV3271" s="43"/>
      <c r="AW3271" s="43"/>
      <c r="AX3271" s="43"/>
      <c r="AY3271" s="43"/>
      <c r="AZ3271" s="43"/>
      <c r="BA3271" s="43"/>
      <c r="BB3271" s="43"/>
      <c r="BC3271" s="43"/>
      <c r="BD3271" s="43"/>
      <c r="BE3271" s="43"/>
      <c r="BF3271" s="43"/>
      <c r="BG3271" s="43"/>
      <c r="BH3271" s="43"/>
      <c r="BI3271" s="43"/>
      <c r="BJ3271" s="43"/>
      <c r="BK3271" s="43"/>
      <c r="BL3271" s="43"/>
      <c r="BM3271" s="43"/>
      <c r="BN3271" s="43"/>
      <c r="BO3271" s="43"/>
      <c r="BP3271" s="43"/>
      <c r="BQ3271" s="43"/>
      <c r="BR3271" s="43"/>
      <c r="BS3271" s="43"/>
      <c r="BT3271" s="43"/>
      <c r="BU3271" s="43"/>
      <c r="BV3271" s="43"/>
      <c r="BW3271" s="43"/>
      <c r="BX3271" s="43"/>
      <c r="BY3271" s="43"/>
      <c r="BZ3271" s="43"/>
      <c r="CA3271" s="43"/>
      <c r="CB3271" s="43"/>
      <c r="CC3271" s="43"/>
      <c r="CD3271" s="43"/>
      <c r="CE3271" s="43"/>
      <c r="CF3271" s="43"/>
      <c r="CG3271" s="43"/>
    </row>
    <row r="3272" spans="10:85" x14ac:dyDescent="0.2"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  <c r="AK3272" s="43"/>
      <c r="AL3272" s="43"/>
      <c r="AM3272" s="43"/>
      <c r="AN3272" s="43"/>
      <c r="AO3272" s="43"/>
      <c r="AP3272" s="43"/>
      <c r="AQ3272" s="43"/>
      <c r="AR3272" s="43"/>
      <c r="AS3272" s="43"/>
      <c r="AT3272" s="43"/>
      <c r="AU3272" s="43"/>
      <c r="AV3272" s="43"/>
      <c r="AW3272" s="43"/>
      <c r="AX3272" s="43"/>
      <c r="AY3272" s="43"/>
      <c r="AZ3272" s="43"/>
      <c r="BA3272" s="43"/>
      <c r="BB3272" s="43"/>
      <c r="BC3272" s="43"/>
      <c r="BD3272" s="43"/>
      <c r="BE3272" s="43"/>
      <c r="BF3272" s="43"/>
      <c r="BG3272" s="43"/>
      <c r="BH3272" s="43"/>
      <c r="BI3272" s="43"/>
      <c r="BJ3272" s="43"/>
      <c r="BK3272" s="43"/>
      <c r="BL3272" s="43"/>
      <c r="BM3272" s="43"/>
      <c r="BN3272" s="43"/>
      <c r="BO3272" s="43"/>
      <c r="BP3272" s="43"/>
      <c r="BQ3272" s="43"/>
      <c r="BR3272" s="43"/>
      <c r="BS3272" s="43"/>
      <c r="BT3272" s="43"/>
      <c r="BU3272" s="43"/>
      <c r="BV3272" s="43"/>
      <c r="BW3272" s="43"/>
      <c r="BX3272" s="43"/>
      <c r="BY3272" s="43"/>
      <c r="BZ3272" s="43"/>
      <c r="CA3272" s="43"/>
      <c r="CB3272" s="43"/>
      <c r="CC3272" s="43"/>
      <c r="CD3272" s="43"/>
      <c r="CE3272" s="43"/>
      <c r="CF3272" s="43"/>
      <c r="CG3272" s="43"/>
    </row>
    <row r="3273" spans="10:85" x14ac:dyDescent="0.2"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  <c r="AK3273" s="43"/>
      <c r="AL3273" s="43"/>
      <c r="AM3273" s="43"/>
      <c r="AN3273" s="43"/>
      <c r="AO3273" s="43"/>
      <c r="AP3273" s="43"/>
      <c r="AQ3273" s="43"/>
      <c r="AR3273" s="43"/>
      <c r="AS3273" s="43"/>
      <c r="AT3273" s="43"/>
      <c r="AU3273" s="43"/>
      <c r="AV3273" s="43"/>
      <c r="AW3273" s="43"/>
      <c r="AX3273" s="43"/>
      <c r="AY3273" s="43"/>
      <c r="AZ3273" s="43"/>
      <c r="BA3273" s="43"/>
      <c r="BB3273" s="43"/>
      <c r="BC3273" s="43"/>
      <c r="BD3273" s="43"/>
      <c r="BE3273" s="43"/>
      <c r="BF3273" s="43"/>
      <c r="BG3273" s="43"/>
      <c r="BH3273" s="43"/>
      <c r="BI3273" s="43"/>
      <c r="BJ3273" s="43"/>
      <c r="BK3273" s="43"/>
      <c r="BL3273" s="43"/>
      <c r="BM3273" s="43"/>
      <c r="BN3273" s="43"/>
      <c r="BO3273" s="43"/>
      <c r="BP3273" s="43"/>
      <c r="BQ3273" s="43"/>
      <c r="BR3273" s="43"/>
      <c r="BS3273" s="43"/>
      <c r="BT3273" s="43"/>
      <c r="BU3273" s="43"/>
      <c r="BV3273" s="43"/>
      <c r="BW3273" s="43"/>
      <c r="BX3273" s="43"/>
      <c r="BY3273" s="43"/>
      <c r="BZ3273" s="43"/>
      <c r="CA3273" s="43"/>
      <c r="CB3273" s="43"/>
      <c r="CC3273" s="43"/>
      <c r="CD3273" s="43"/>
      <c r="CE3273" s="43"/>
      <c r="CF3273" s="43"/>
      <c r="CG3273" s="43"/>
    </row>
    <row r="3274" spans="10:85" x14ac:dyDescent="0.2"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  <c r="AK3274" s="43"/>
      <c r="AL3274" s="43"/>
      <c r="AM3274" s="43"/>
      <c r="AN3274" s="43"/>
      <c r="AO3274" s="43"/>
      <c r="AP3274" s="43"/>
      <c r="AQ3274" s="43"/>
      <c r="AR3274" s="43"/>
      <c r="AS3274" s="43"/>
      <c r="AT3274" s="43"/>
      <c r="AU3274" s="43"/>
      <c r="AV3274" s="43"/>
      <c r="AW3274" s="43"/>
      <c r="AX3274" s="43"/>
      <c r="AY3274" s="43"/>
      <c r="AZ3274" s="43"/>
      <c r="BA3274" s="43"/>
      <c r="BB3274" s="43"/>
      <c r="BC3274" s="43"/>
      <c r="BD3274" s="43"/>
      <c r="BE3274" s="43"/>
      <c r="BF3274" s="43"/>
      <c r="BG3274" s="43"/>
      <c r="BH3274" s="43"/>
      <c r="BI3274" s="43"/>
      <c r="BJ3274" s="43"/>
      <c r="BK3274" s="43"/>
      <c r="BL3274" s="43"/>
      <c r="BM3274" s="43"/>
      <c r="BN3274" s="43"/>
      <c r="BO3274" s="43"/>
      <c r="BP3274" s="43"/>
      <c r="BQ3274" s="43"/>
      <c r="BR3274" s="43"/>
      <c r="BS3274" s="43"/>
      <c r="BT3274" s="43"/>
      <c r="BU3274" s="43"/>
      <c r="BV3274" s="43"/>
      <c r="BW3274" s="43"/>
      <c r="BX3274" s="43"/>
      <c r="BY3274" s="43"/>
      <c r="BZ3274" s="43"/>
      <c r="CA3274" s="43"/>
      <c r="CB3274" s="43"/>
      <c r="CC3274" s="43"/>
      <c r="CD3274" s="43"/>
      <c r="CE3274" s="43"/>
      <c r="CF3274" s="43"/>
      <c r="CG3274" s="43"/>
    </row>
    <row r="3275" spans="10:85" x14ac:dyDescent="0.2"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  <c r="AK3275" s="43"/>
      <c r="AL3275" s="43"/>
      <c r="AM3275" s="43"/>
      <c r="AN3275" s="43"/>
      <c r="AO3275" s="43"/>
      <c r="AP3275" s="43"/>
      <c r="AQ3275" s="43"/>
      <c r="AR3275" s="43"/>
      <c r="AS3275" s="43"/>
      <c r="AT3275" s="43"/>
      <c r="AU3275" s="43"/>
      <c r="AV3275" s="43"/>
      <c r="AW3275" s="43"/>
      <c r="AX3275" s="43"/>
      <c r="AY3275" s="43"/>
      <c r="AZ3275" s="43"/>
      <c r="BA3275" s="43"/>
      <c r="BB3275" s="43"/>
      <c r="BC3275" s="43"/>
      <c r="BD3275" s="43"/>
      <c r="BE3275" s="43"/>
      <c r="BF3275" s="43"/>
      <c r="BG3275" s="43"/>
      <c r="BH3275" s="43"/>
      <c r="BI3275" s="43"/>
      <c r="BJ3275" s="43"/>
      <c r="BK3275" s="43"/>
      <c r="BL3275" s="43"/>
      <c r="BM3275" s="43"/>
      <c r="BN3275" s="43"/>
      <c r="BO3275" s="43"/>
      <c r="BP3275" s="43"/>
      <c r="BQ3275" s="43"/>
      <c r="BR3275" s="43"/>
      <c r="BS3275" s="43"/>
      <c r="BT3275" s="43"/>
      <c r="BU3275" s="43"/>
      <c r="BV3275" s="43"/>
      <c r="BW3275" s="43"/>
      <c r="BX3275" s="43"/>
      <c r="BY3275" s="43"/>
      <c r="BZ3275" s="43"/>
      <c r="CA3275" s="43"/>
      <c r="CB3275" s="43"/>
      <c r="CC3275" s="43"/>
      <c r="CD3275" s="43"/>
      <c r="CE3275" s="43"/>
      <c r="CF3275" s="43"/>
      <c r="CG3275" s="43"/>
    </row>
    <row r="3276" spans="10:85" x14ac:dyDescent="0.2"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</row>
    <row r="3277" spans="10:85" x14ac:dyDescent="0.2"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  <c r="AK3277" s="43"/>
      <c r="AL3277" s="43"/>
      <c r="AM3277" s="43"/>
      <c r="AN3277" s="43"/>
      <c r="AO3277" s="43"/>
      <c r="AP3277" s="43"/>
      <c r="AQ3277" s="43"/>
      <c r="AR3277" s="43"/>
      <c r="AS3277" s="43"/>
      <c r="AT3277" s="43"/>
      <c r="AU3277" s="43"/>
      <c r="AV3277" s="43"/>
      <c r="AW3277" s="43"/>
      <c r="AX3277" s="43"/>
      <c r="AY3277" s="43"/>
      <c r="AZ3277" s="43"/>
      <c r="BA3277" s="43"/>
      <c r="BB3277" s="43"/>
      <c r="BC3277" s="43"/>
      <c r="BD3277" s="43"/>
      <c r="BE3277" s="43"/>
      <c r="BF3277" s="43"/>
      <c r="BG3277" s="43"/>
      <c r="BH3277" s="43"/>
      <c r="BI3277" s="43"/>
      <c r="BJ3277" s="43"/>
      <c r="BK3277" s="43"/>
      <c r="BL3277" s="43"/>
      <c r="BM3277" s="43"/>
      <c r="BN3277" s="43"/>
      <c r="BO3277" s="43"/>
      <c r="BP3277" s="43"/>
      <c r="BQ3277" s="43"/>
      <c r="BR3277" s="43"/>
      <c r="BS3277" s="43"/>
      <c r="BT3277" s="43"/>
      <c r="BU3277" s="43"/>
      <c r="BV3277" s="43"/>
      <c r="BW3277" s="43"/>
      <c r="BX3277" s="43"/>
      <c r="BY3277" s="43"/>
      <c r="BZ3277" s="43"/>
      <c r="CA3277" s="43"/>
      <c r="CB3277" s="43"/>
      <c r="CC3277" s="43"/>
      <c r="CD3277" s="43"/>
      <c r="CE3277" s="43"/>
      <c r="CF3277" s="43"/>
      <c r="CG3277" s="43"/>
    </row>
    <row r="3278" spans="10:85" x14ac:dyDescent="0.2"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  <c r="AK3278" s="43"/>
      <c r="AL3278" s="43"/>
      <c r="AM3278" s="43"/>
      <c r="AN3278" s="43"/>
      <c r="AO3278" s="43"/>
      <c r="AP3278" s="43"/>
      <c r="AQ3278" s="43"/>
      <c r="AR3278" s="43"/>
      <c r="AS3278" s="43"/>
      <c r="AT3278" s="43"/>
      <c r="AU3278" s="43"/>
      <c r="AV3278" s="43"/>
      <c r="AW3278" s="43"/>
      <c r="AX3278" s="43"/>
      <c r="AY3278" s="43"/>
      <c r="AZ3278" s="43"/>
      <c r="BA3278" s="43"/>
      <c r="BB3278" s="43"/>
      <c r="BC3278" s="43"/>
      <c r="BD3278" s="43"/>
      <c r="BE3278" s="43"/>
      <c r="BF3278" s="43"/>
      <c r="BG3278" s="43"/>
      <c r="BH3278" s="43"/>
      <c r="BI3278" s="43"/>
      <c r="BJ3278" s="43"/>
      <c r="BK3278" s="43"/>
      <c r="BL3278" s="43"/>
      <c r="BM3278" s="43"/>
      <c r="BN3278" s="43"/>
      <c r="BO3278" s="43"/>
      <c r="BP3278" s="43"/>
      <c r="BQ3278" s="43"/>
      <c r="BR3278" s="43"/>
      <c r="BS3278" s="43"/>
      <c r="BT3278" s="43"/>
      <c r="BU3278" s="43"/>
      <c r="BV3278" s="43"/>
      <c r="BW3278" s="43"/>
      <c r="BX3278" s="43"/>
      <c r="BY3278" s="43"/>
      <c r="BZ3278" s="43"/>
      <c r="CA3278" s="43"/>
      <c r="CB3278" s="43"/>
      <c r="CC3278" s="43"/>
      <c r="CD3278" s="43"/>
      <c r="CE3278" s="43"/>
      <c r="CF3278" s="43"/>
      <c r="CG3278" s="43"/>
    </row>
    <row r="3279" spans="10:85" x14ac:dyDescent="0.2"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  <c r="AK3279" s="43"/>
      <c r="AL3279" s="43"/>
      <c r="AM3279" s="43"/>
      <c r="AN3279" s="43"/>
      <c r="AO3279" s="43"/>
      <c r="AP3279" s="43"/>
      <c r="AQ3279" s="43"/>
      <c r="AR3279" s="43"/>
      <c r="AS3279" s="43"/>
      <c r="AT3279" s="43"/>
      <c r="AU3279" s="43"/>
      <c r="AV3279" s="43"/>
      <c r="AW3279" s="43"/>
      <c r="AX3279" s="43"/>
      <c r="AY3279" s="43"/>
      <c r="AZ3279" s="43"/>
      <c r="BA3279" s="43"/>
      <c r="BB3279" s="43"/>
      <c r="BC3279" s="43"/>
      <c r="BD3279" s="43"/>
      <c r="BE3279" s="43"/>
      <c r="BF3279" s="43"/>
      <c r="BG3279" s="43"/>
      <c r="BH3279" s="43"/>
      <c r="BI3279" s="43"/>
      <c r="BJ3279" s="43"/>
      <c r="BK3279" s="43"/>
      <c r="BL3279" s="43"/>
      <c r="BM3279" s="43"/>
      <c r="BN3279" s="43"/>
      <c r="BO3279" s="43"/>
      <c r="BP3279" s="43"/>
      <c r="BQ3279" s="43"/>
      <c r="BR3279" s="43"/>
      <c r="BS3279" s="43"/>
      <c r="BT3279" s="43"/>
      <c r="BU3279" s="43"/>
      <c r="BV3279" s="43"/>
      <c r="BW3279" s="43"/>
      <c r="BX3279" s="43"/>
      <c r="BY3279" s="43"/>
      <c r="BZ3279" s="43"/>
      <c r="CA3279" s="43"/>
      <c r="CB3279" s="43"/>
      <c r="CC3279" s="43"/>
      <c r="CD3279" s="43"/>
      <c r="CE3279" s="43"/>
      <c r="CF3279" s="43"/>
      <c r="CG3279" s="43"/>
    </row>
    <row r="3280" spans="10:85" x14ac:dyDescent="0.2"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  <c r="AK3280" s="43"/>
      <c r="AL3280" s="43"/>
      <c r="AM3280" s="43"/>
      <c r="AN3280" s="43"/>
      <c r="AO3280" s="43"/>
      <c r="AP3280" s="43"/>
      <c r="AQ3280" s="43"/>
      <c r="AR3280" s="43"/>
      <c r="AS3280" s="43"/>
      <c r="AT3280" s="43"/>
      <c r="AU3280" s="43"/>
      <c r="AV3280" s="43"/>
      <c r="AW3280" s="43"/>
      <c r="AX3280" s="43"/>
      <c r="AY3280" s="43"/>
      <c r="AZ3280" s="43"/>
      <c r="BA3280" s="43"/>
      <c r="BB3280" s="43"/>
      <c r="BC3280" s="43"/>
      <c r="BD3280" s="43"/>
      <c r="BE3280" s="43"/>
      <c r="BF3280" s="43"/>
      <c r="BG3280" s="43"/>
      <c r="BH3280" s="43"/>
      <c r="BI3280" s="43"/>
      <c r="BJ3280" s="43"/>
      <c r="BK3280" s="43"/>
      <c r="BL3280" s="43"/>
      <c r="BM3280" s="43"/>
      <c r="BN3280" s="43"/>
      <c r="BO3280" s="43"/>
      <c r="BP3280" s="43"/>
      <c r="BQ3280" s="43"/>
      <c r="BR3280" s="43"/>
      <c r="BS3280" s="43"/>
      <c r="BT3280" s="43"/>
      <c r="BU3280" s="43"/>
      <c r="BV3280" s="43"/>
      <c r="BW3280" s="43"/>
      <c r="BX3280" s="43"/>
      <c r="BY3280" s="43"/>
      <c r="BZ3280" s="43"/>
      <c r="CA3280" s="43"/>
      <c r="CB3280" s="43"/>
      <c r="CC3280" s="43"/>
      <c r="CD3280" s="43"/>
      <c r="CE3280" s="43"/>
      <c r="CF3280" s="43"/>
      <c r="CG3280" s="43"/>
    </row>
    <row r="3281" spans="10:85" x14ac:dyDescent="0.2"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  <c r="AK3281" s="43"/>
      <c r="AL3281" s="43"/>
      <c r="AM3281" s="43"/>
      <c r="AN3281" s="43"/>
      <c r="AO3281" s="43"/>
      <c r="AP3281" s="43"/>
      <c r="AQ3281" s="43"/>
      <c r="AR3281" s="43"/>
      <c r="AS3281" s="43"/>
      <c r="AT3281" s="43"/>
      <c r="AU3281" s="43"/>
      <c r="AV3281" s="43"/>
      <c r="AW3281" s="43"/>
      <c r="AX3281" s="43"/>
      <c r="AY3281" s="43"/>
      <c r="AZ3281" s="43"/>
      <c r="BA3281" s="43"/>
      <c r="BB3281" s="43"/>
      <c r="BC3281" s="43"/>
      <c r="BD3281" s="43"/>
      <c r="BE3281" s="43"/>
      <c r="BF3281" s="43"/>
      <c r="BG3281" s="43"/>
      <c r="BH3281" s="43"/>
      <c r="BI3281" s="43"/>
      <c r="BJ3281" s="43"/>
      <c r="BK3281" s="43"/>
      <c r="BL3281" s="43"/>
      <c r="BM3281" s="43"/>
      <c r="BN3281" s="43"/>
      <c r="BO3281" s="43"/>
      <c r="BP3281" s="43"/>
      <c r="BQ3281" s="43"/>
      <c r="BR3281" s="43"/>
      <c r="BS3281" s="43"/>
      <c r="BT3281" s="43"/>
      <c r="BU3281" s="43"/>
      <c r="BV3281" s="43"/>
      <c r="BW3281" s="43"/>
      <c r="BX3281" s="43"/>
      <c r="BY3281" s="43"/>
      <c r="BZ3281" s="43"/>
      <c r="CA3281" s="43"/>
      <c r="CB3281" s="43"/>
      <c r="CC3281" s="43"/>
      <c r="CD3281" s="43"/>
      <c r="CE3281" s="43"/>
      <c r="CF3281" s="43"/>
      <c r="CG3281" s="43"/>
    </row>
    <row r="3282" spans="10:85" x14ac:dyDescent="0.2"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  <c r="AK3282" s="43"/>
      <c r="AL3282" s="43"/>
      <c r="AM3282" s="43"/>
      <c r="AN3282" s="43"/>
      <c r="AO3282" s="43"/>
      <c r="AP3282" s="43"/>
      <c r="AQ3282" s="43"/>
      <c r="AR3282" s="43"/>
      <c r="AS3282" s="43"/>
      <c r="AT3282" s="43"/>
      <c r="AU3282" s="43"/>
      <c r="AV3282" s="43"/>
      <c r="AW3282" s="43"/>
      <c r="AX3282" s="43"/>
      <c r="AY3282" s="43"/>
      <c r="AZ3282" s="43"/>
      <c r="BA3282" s="43"/>
      <c r="BB3282" s="43"/>
      <c r="BC3282" s="43"/>
      <c r="BD3282" s="43"/>
      <c r="BE3282" s="43"/>
      <c r="BF3282" s="43"/>
      <c r="BG3282" s="43"/>
      <c r="BH3282" s="43"/>
      <c r="BI3282" s="43"/>
      <c r="BJ3282" s="43"/>
      <c r="BK3282" s="43"/>
      <c r="BL3282" s="43"/>
      <c r="BM3282" s="43"/>
      <c r="BN3282" s="43"/>
      <c r="BO3282" s="43"/>
      <c r="BP3282" s="43"/>
      <c r="BQ3282" s="43"/>
      <c r="BR3282" s="43"/>
      <c r="BS3282" s="43"/>
      <c r="BT3282" s="43"/>
      <c r="BU3282" s="43"/>
      <c r="BV3282" s="43"/>
      <c r="BW3282" s="43"/>
      <c r="BX3282" s="43"/>
      <c r="BY3282" s="43"/>
      <c r="BZ3282" s="43"/>
      <c r="CA3282" s="43"/>
      <c r="CB3282" s="43"/>
      <c r="CC3282" s="43"/>
      <c r="CD3282" s="43"/>
      <c r="CE3282" s="43"/>
      <c r="CF3282" s="43"/>
      <c r="CG3282" s="43"/>
    </row>
    <row r="3283" spans="10:85" x14ac:dyDescent="0.2"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  <c r="AK3283" s="43"/>
      <c r="AL3283" s="43"/>
      <c r="AM3283" s="43"/>
      <c r="AN3283" s="43"/>
      <c r="AO3283" s="43"/>
      <c r="AP3283" s="43"/>
      <c r="AQ3283" s="43"/>
      <c r="AR3283" s="43"/>
      <c r="AS3283" s="43"/>
      <c r="AT3283" s="43"/>
      <c r="AU3283" s="43"/>
      <c r="AV3283" s="43"/>
      <c r="AW3283" s="43"/>
      <c r="AX3283" s="43"/>
      <c r="AY3283" s="43"/>
      <c r="AZ3283" s="43"/>
      <c r="BA3283" s="43"/>
      <c r="BB3283" s="43"/>
      <c r="BC3283" s="43"/>
      <c r="BD3283" s="43"/>
      <c r="BE3283" s="43"/>
      <c r="BF3283" s="43"/>
      <c r="BG3283" s="43"/>
      <c r="BH3283" s="43"/>
      <c r="BI3283" s="43"/>
      <c r="BJ3283" s="43"/>
      <c r="BK3283" s="43"/>
      <c r="BL3283" s="43"/>
      <c r="BM3283" s="43"/>
      <c r="BN3283" s="43"/>
      <c r="BO3283" s="43"/>
      <c r="BP3283" s="43"/>
      <c r="BQ3283" s="43"/>
      <c r="BR3283" s="43"/>
      <c r="BS3283" s="43"/>
      <c r="BT3283" s="43"/>
      <c r="BU3283" s="43"/>
      <c r="BV3283" s="43"/>
      <c r="BW3283" s="43"/>
      <c r="BX3283" s="43"/>
      <c r="BY3283" s="43"/>
      <c r="BZ3283" s="43"/>
      <c r="CA3283" s="43"/>
      <c r="CB3283" s="43"/>
      <c r="CC3283" s="43"/>
      <c r="CD3283" s="43"/>
      <c r="CE3283" s="43"/>
      <c r="CF3283" s="43"/>
      <c r="CG3283" s="43"/>
    </row>
    <row r="3284" spans="10:85" x14ac:dyDescent="0.2"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  <c r="AK3284" s="43"/>
      <c r="AL3284" s="43"/>
      <c r="AM3284" s="43"/>
      <c r="AN3284" s="43"/>
      <c r="AO3284" s="43"/>
      <c r="AP3284" s="43"/>
      <c r="AQ3284" s="43"/>
      <c r="AR3284" s="43"/>
      <c r="AS3284" s="43"/>
      <c r="AT3284" s="43"/>
      <c r="AU3284" s="43"/>
      <c r="AV3284" s="43"/>
      <c r="AW3284" s="43"/>
      <c r="AX3284" s="43"/>
      <c r="AY3284" s="43"/>
      <c r="AZ3284" s="43"/>
      <c r="BA3284" s="43"/>
      <c r="BB3284" s="43"/>
      <c r="BC3284" s="43"/>
      <c r="BD3284" s="43"/>
      <c r="BE3284" s="43"/>
      <c r="BF3284" s="43"/>
      <c r="BG3284" s="43"/>
      <c r="BH3284" s="43"/>
      <c r="BI3284" s="43"/>
      <c r="BJ3284" s="43"/>
      <c r="BK3284" s="43"/>
      <c r="BL3284" s="43"/>
      <c r="BM3284" s="43"/>
      <c r="BN3284" s="43"/>
      <c r="BO3284" s="43"/>
      <c r="BP3284" s="43"/>
      <c r="BQ3284" s="43"/>
      <c r="BR3284" s="43"/>
      <c r="BS3284" s="43"/>
      <c r="BT3284" s="43"/>
      <c r="BU3284" s="43"/>
      <c r="BV3284" s="43"/>
      <c r="BW3284" s="43"/>
      <c r="BX3284" s="43"/>
      <c r="BY3284" s="43"/>
      <c r="BZ3284" s="43"/>
      <c r="CA3284" s="43"/>
      <c r="CB3284" s="43"/>
      <c r="CC3284" s="43"/>
      <c r="CD3284" s="43"/>
      <c r="CE3284" s="43"/>
      <c r="CF3284" s="43"/>
      <c r="CG3284" s="43"/>
    </row>
    <row r="3285" spans="10:85" x14ac:dyDescent="0.2"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  <c r="AK3285" s="43"/>
      <c r="AL3285" s="43"/>
      <c r="AM3285" s="43"/>
      <c r="AN3285" s="43"/>
      <c r="AO3285" s="43"/>
      <c r="AP3285" s="43"/>
      <c r="AQ3285" s="43"/>
      <c r="AR3285" s="43"/>
      <c r="AS3285" s="43"/>
      <c r="AT3285" s="43"/>
      <c r="AU3285" s="43"/>
      <c r="AV3285" s="43"/>
      <c r="AW3285" s="43"/>
      <c r="AX3285" s="43"/>
      <c r="AY3285" s="43"/>
      <c r="AZ3285" s="43"/>
      <c r="BA3285" s="43"/>
      <c r="BB3285" s="43"/>
      <c r="BC3285" s="43"/>
      <c r="BD3285" s="43"/>
      <c r="BE3285" s="43"/>
      <c r="BF3285" s="43"/>
      <c r="BG3285" s="43"/>
      <c r="BH3285" s="43"/>
      <c r="BI3285" s="43"/>
      <c r="BJ3285" s="43"/>
      <c r="BK3285" s="43"/>
      <c r="BL3285" s="43"/>
      <c r="BM3285" s="43"/>
      <c r="BN3285" s="43"/>
      <c r="BO3285" s="43"/>
      <c r="BP3285" s="43"/>
      <c r="BQ3285" s="43"/>
      <c r="BR3285" s="43"/>
      <c r="BS3285" s="43"/>
      <c r="BT3285" s="43"/>
      <c r="BU3285" s="43"/>
      <c r="BV3285" s="43"/>
      <c r="BW3285" s="43"/>
      <c r="BX3285" s="43"/>
      <c r="BY3285" s="43"/>
      <c r="BZ3285" s="43"/>
      <c r="CA3285" s="43"/>
      <c r="CB3285" s="43"/>
      <c r="CC3285" s="43"/>
      <c r="CD3285" s="43"/>
      <c r="CE3285" s="43"/>
      <c r="CF3285" s="43"/>
      <c r="CG3285" s="43"/>
    </row>
    <row r="3286" spans="10:85" x14ac:dyDescent="0.2"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  <c r="AK3286" s="43"/>
      <c r="AL3286" s="43"/>
      <c r="AM3286" s="43"/>
      <c r="AN3286" s="43"/>
      <c r="AO3286" s="43"/>
      <c r="AP3286" s="43"/>
      <c r="AQ3286" s="43"/>
      <c r="AR3286" s="43"/>
      <c r="AS3286" s="43"/>
      <c r="AT3286" s="43"/>
      <c r="AU3286" s="43"/>
      <c r="AV3286" s="43"/>
      <c r="AW3286" s="43"/>
      <c r="AX3286" s="43"/>
      <c r="AY3286" s="43"/>
      <c r="AZ3286" s="43"/>
      <c r="BA3286" s="43"/>
      <c r="BB3286" s="43"/>
      <c r="BC3286" s="43"/>
      <c r="BD3286" s="43"/>
      <c r="BE3286" s="43"/>
      <c r="BF3286" s="43"/>
      <c r="BG3286" s="43"/>
      <c r="BH3286" s="43"/>
      <c r="BI3286" s="43"/>
      <c r="BJ3286" s="43"/>
      <c r="BK3286" s="43"/>
      <c r="BL3286" s="43"/>
      <c r="BM3286" s="43"/>
      <c r="BN3286" s="43"/>
      <c r="BO3286" s="43"/>
      <c r="BP3286" s="43"/>
      <c r="BQ3286" s="43"/>
      <c r="BR3286" s="43"/>
      <c r="BS3286" s="43"/>
      <c r="BT3286" s="43"/>
      <c r="BU3286" s="43"/>
      <c r="BV3286" s="43"/>
      <c r="BW3286" s="43"/>
      <c r="BX3286" s="43"/>
      <c r="BY3286" s="43"/>
      <c r="BZ3286" s="43"/>
      <c r="CA3286" s="43"/>
      <c r="CB3286" s="43"/>
      <c r="CC3286" s="43"/>
      <c r="CD3286" s="43"/>
      <c r="CE3286" s="43"/>
      <c r="CF3286" s="43"/>
      <c r="CG3286" s="43"/>
    </row>
    <row r="3287" spans="10:85" x14ac:dyDescent="0.2"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  <c r="AK3287" s="43"/>
      <c r="AL3287" s="43"/>
      <c r="AM3287" s="43"/>
      <c r="AN3287" s="43"/>
      <c r="AO3287" s="43"/>
      <c r="AP3287" s="43"/>
      <c r="AQ3287" s="43"/>
      <c r="AR3287" s="43"/>
      <c r="AS3287" s="43"/>
      <c r="AT3287" s="43"/>
      <c r="AU3287" s="43"/>
      <c r="AV3287" s="43"/>
      <c r="AW3287" s="43"/>
      <c r="AX3287" s="43"/>
      <c r="AY3287" s="43"/>
      <c r="AZ3287" s="43"/>
      <c r="BA3287" s="43"/>
      <c r="BB3287" s="43"/>
      <c r="BC3287" s="43"/>
      <c r="BD3287" s="43"/>
      <c r="BE3287" s="43"/>
      <c r="BF3287" s="43"/>
      <c r="BG3287" s="43"/>
      <c r="BH3287" s="43"/>
      <c r="BI3287" s="43"/>
      <c r="BJ3287" s="43"/>
      <c r="BK3287" s="43"/>
      <c r="BL3287" s="43"/>
      <c r="BM3287" s="43"/>
      <c r="BN3287" s="43"/>
      <c r="BO3287" s="43"/>
      <c r="BP3287" s="43"/>
      <c r="BQ3287" s="43"/>
      <c r="BR3287" s="43"/>
      <c r="BS3287" s="43"/>
      <c r="BT3287" s="43"/>
      <c r="BU3287" s="43"/>
      <c r="BV3287" s="43"/>
      <c r="BW3287" s="43"/>
      <c r="BX3287" s="43"/>
      <c r="BY3287" s="43"/>
      <c r="BZ3287" s="43"/>
      <c r="CA3287" s="43"/>
      <c r="CB3287" s="43"/>
      <c r="CC3287" s="43"/>
      <c r="CD3287" s="43"/>
      <c r="CE3287" s="43"/>
      <c r="CF3287" s="43"/>
      <c r="CG3287" s="43"/>
    </row>
    <row r="3288" spans="10:85" x14ac:dyDescent="0.2"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  <c r="AK3288" s="43"/>
      <c r="AL3288" s="43"/>
      <c r="AM3288" s="43"/>
      <c r="AN3288" s="43"/>
      <c r="AO3288" s="43"/>
      <c r="AP3288" s="43"/>
      <c r="AQ3288" s="43"/>
      <c r="AR3288" s="43"/>
      <c r="AS3288" s="43"/>
      <c r="AT3288" s="43"/>
      <c r="AU3288" s="43"/>
      <c r="AV3288" s="43"/>
      <c r="AW3288" s="43"/>
      <c r="AX3288" s="43"/>
      <c r="AY3288" s="43"/>
      <c r="AZ3288" s="43"/>
      <c r="BA3288" s="43"/>
      <c r="BB3288" s="43"/>
      <c r="BC3288" s="43"/>
      <c r="BD3288" s="43"/>
      <c r="BE3288" s="43"/>
      <c r="BF3288" s="43"/>
      <c r="BG3288" s="43"/>
      <c r="BH3288" s="43"/>
      <c r="BI3288" s="43"/>
      <c r="BJ3288" s="43"/>
      <c r="BK3288" s="43"/>
      <c r="BL3288" s="43"/>
      <c r="BM3288" s="43"/>
      <c r="BN3288" s="43"/>
      <c r="BO3288" s="43"/>
      <c r="BP3288" s="43"/>
      <c r="BQ3288" s="43"/>
      <c r="BR3288" s="43"/>
      <c r="BS3288" s="43"/>
      <c r="BT3288" s="43"/>
      <c r="BU3288" s="43"/>
      <c r="BV3288" s="43"/>
      <c r="BW3288" s="43"/>
      <c r="BX3288" s="43"/>
      <c r="BY3288" s="43"/>
      <c r="BZ3288" s="43"/>
      <c r="CA3288" s="43"/>
      <c r="CB3288" s="43"/>
      <c r="CC3288" s="43"/>
      <c r="CD3288" s="43"/>
      <c r="CE3288" s="43"/>
      <c r="CF3288" s="43"/>
      <c r="CG3288" s="43"/>
    </row>
    <row r="3289" spans="10:85" x14ac:dyDescent="0.2"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  <c r="AK3289" s="43"/>
      <c r="AL3289" s="43"/>
      <c r="AM3289" s="43"/>
      <c r="AN3289" s="43"/>
      <c r="AO3289" s="43"/>
      <c r="AP3289" s="43"/>
      <c r="AQ3289" s="43"/>
      <c r="AR3289" s="43"/>
      <c r="AS3289" s="43"/>
      <c r="AT3289" s="43"/>
      <c r="AU3289" s="43"/>
      <c r="AV3289" s="43"/>
      <c r="AW3289" s="43"/>
      <c r="AX3289" s="43"/>
      <c r="AY3289" s="43"/>
      <c r="AZ3289" s="43"/>
      <c r="BA3289" s="43"/>
      <c r="BB3289" s="43"/>
      <c r="BC3289" s="43"/>
      <c r="BD3289" s="43"/>
      <c r="BE3289" s="43"/>
      <c r="BF3289" s="43"/>
      <c r="BG3289" s="43"/>
      <c r="BH3289" s="43"/>
      <c r="BI3289" s="43"/>
      <c r="BJ3289" s="43"/>
      <c r="BK3289" s="43"/>
      <c r="BL3289" s="43"/>
      <c r="BM3289" s="43"/>
      <c r="BN3289" s="43"/>
      <c r="BO3289" s="43"/>
      <c r="BP3289" s="43"/>
      <c r="BQ3289" s="43"/>
      <c r="BR3289" s="43"/>
      <c r="BS3289" s="43"/>
      <c r="BT3289" s="43"/>
      <c r="BU3289" s="43"/>
      <c r="BV3289" s="43"/>
      <c r="BW3289" s="43"/>
      <c r="BX3289" s="43"/>
      <c r="BY3289" s="43"/>
      <c r="BZ3289" s="43"/>
      <c r="CA3289" s="43"/>
      <c r="CB3289" s="43"/>
      <c r="CC3289" s="43"/>
      <c r="CD3289" s="43"/>
      <c r="CE3289" s="43"/>
      <c r="CF3289" s="43"/>
      <c r="CG3289" s="43"/>
    </row>
    <row r="3290" spans="10:85" x14ac:dyDescent="0.2"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  <c r="AK3290" s="43"/>
      <c r="AL3290" s="43"/>
      <c r="AM3290" s="43"/>
      <c r="AN3290" s="43"/>
      <c r="AO3290" s="43"/>
      <c r="AP3290" s="43"/>
      <c r="AQ3290" s="43"/>
      <c r="AR3290" s="43"/>
      <c r="AS3290" s="43"/>
      <c r="AT3290" s="43"/>
      <c r="AU3290" s="43"/>
      <c r="AV3290" s="43"/>
      <c r="AW3290" s="43"/>
      <c r="AX3290" s="43"/>
      <c r="AY3290" s="43"/>
      <c r="AZ3290" s="43"/>
      <c r="BA3290" s="43"/>
      <c r="BB3290" s="43"/>
      <c r="BC3290" s="43"/>
      <c r="BD3290" s="43"/>
      <c r="BE3290" s="43"/>
      <c r="BF3290" s="43"/>
      <c r="BG3290" s="43"/>
      <c r="BH3290" s="43"/>
      <c r="BI3290" s="43"/>
      <c r="BJ3290" s="43"/>
      <c r="BK3290" s="43"/>
      <c r="BL3290" s="43"/>
      <c r="BM3290" s="43"/>
      <c r="BN3290" s="43"/>
      <c r="BO3290" s="43"/>
      <c r="BP3290" s="43"/>
      <c r="BQ3290" s="43"/>
      <c r="BR3290" s="43"/>
      <c r="BS3290" s="43"/>
      <c r="BT3290" s="43"/>
      <c r="BU3290" s="43"/>
      <c r="BV3290" s="43"/>
      <c r="BW3290" s="43"/>
      <c r="BX3290" s="43"/>
      <c r="BY3290" s="43"/>
      <c r="BZ3290" s="43"/>
      <c r="CA3290" s="43"/>
      <c r="CB3290" s="43"/>
      <c r="CC3290" s="43"/>
      <c r="CD3290" s="43"/>
      <c r="CE3290" s="43"/>
      <c r="CF3290" s="43"/>
      <c r="CG3290" s="43"/>
    </row>
    <row r="3291" spans="10:85" x14ac:dyDescent="0.2"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  <c r="AK3291" s="43"/>
      <c r="AL3291" s="43"/>
      <c r="AM3291" s="43"/>
      <c r="AN3291" s="43"/>
      <c r="AO3291" s="43"/>
      <c r="AP3291" s="43"/>
      <c r="AQ3291" s="43"/>
      <c r="AR3291" s="43"/>
      <c r="AS3291" s="43"/>
      <c r="AT3291" s="43"/>
      <c r="AU3291" s="43"/>
      <c r="AV3291" s="43"/>
      <c r="AW3291" s="43"/>
      <c r="AX3291" s="43"/>
      <c r="AY3291" s="43"/>
      <c r="AZ3291" s="43"/>
      <c r="BA3291" s="43"/>
      <c r="BB3291" s="43"/>
      <c r="BC3291" s="43"/>
      <c r="BD3291" s="43"/>
      <c r="BE3291" s="43"/>
      <c r="BF3291" s="43"/>
      <c r="BG3291" s="43"/>
      <c r="BH3291" s="43"/>
      <c r="BI3291" s="43"/>
      <c r="BJ3291" s="43"/>
      <c r="BK3291" s="43"/>
      <c r="BL3291" s="43"/>
      <c r="BM3291" s="43"/>
      <c r="BN3291" s="43"/>
      <c r="BO3291" s="43"/>
      <c r="BP3291" s="43"/>
      <c r="BQ3291" s="43"/>
      <c r="BR3291" s="43"/>
      <c r="BS3291" s="43"/>
      <c r="BT3291" s="43"/>
      <c r="BU3291" s="43"/>
      <c r="BV3291" s="43"/>
      <c r="BW3291" s="43"/>
      <c r="BX3291" s="43"/>
      <c r="BY3291" s="43"/>
      <c r="BZ3291" s="43"/>
      <c r="CA3291" s="43"/>
      <c r="CB3291" s="43"/>
      <c r="CC3291" s="43"/>
      <c r="CD3291" s="43"/>
      <c r="CE3291" s="43"/>
      <c r="CF3291" s="43"/>
      <c r="CG3291" s="43"/>
    </row>
    <row r="3292" spans="10:85" x14ac:dyDescent="0.2"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  <c r="AK3292" s="43"/>
      <c r="AL3292" s="43"/>
      <c r="AM3292" s="43"/>
      <c r="AN3292" s="43"/>
      <c r="AO3292" s="43"/>
      <c r="AP3292" s="43"/>
      <c r="AQ3292" s="43"/>
      <c r="AR3292" s="43"/>
      <c r="AS3292" s="43"/>
      <c r="AT3292" s="43"/>
      <c r="AU3292" s="43"/>
      <c r="AV3292" s="43"/>
      <c r="AW3292" s="43"/>
      <c r="AX3292" s="43"/>
      <c r="AY3292" s="43"/>
      <c r="AZ3292" s="43"/>
      <c r="BA3292" s="43"/>
      <c r="BB3292" s="43"/>
      <c r="BC3292" s="43"/>
      <c r="BD3292" s="43"/>
      <c r="BE3292" s="43"/>
      <c r="BF3292" s="43"/>
      <c r="BG3292" s="43"/>
      <c r="BH3292" s="43"/>
      <c r="BI3292" s="43"/>
      <c r="BJ3292" s="43"/>
      <c r="BK3292" s="43"/>
      <c r="BL3292" s="43"/>
      <c r="BM3292" s="43"/>
      <c r="BN3292" s="43"/>
      <c r="BO3292" s="43"/>
      <c r="BP3292" s="43"/>
      <c r="BQ3292" s="43"/>
      <c r="BR3292" s="43"/>
      <c r="BS3292" s="43"/>
      <c r="BT3292" s="43"/>
      <c r="BU3292" s="43"/>
      <c r="BV3292" s="43"/>
      <c r="BW3292" s="43"/>
      <c r="BX3292" s="43"/>
      <c r="BY3292" s="43"/>
      <c r="BZ3292" s="43"/>
      <c r="CA3292" s="43"/>
      <c r="CB3292" s="43"/>
      <c r="CC3292" s="43"/>
      <c r="CD3292" s="43"/>
      <c r="CE3292" s="43"/>
      <c r="CF3292" s="43"/>
      <c r="CG3292" s="43"/>
    </row>
    <row r="3293" spans="10:85" x14ac:dyDescent="0.2"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  <c r="AK3293" s="43"/>
      <c r="AL3293" s="43"/>
      <c r="AM3293" s="43"/>
      <c r="AN3293" s="43"/>
      <c r="AO3293" s="43"/>
      <c r="AP3293" s="43"/>
      <c r="AQ3293" s="43"/>
      <c r="AR3293" s="43"/>
      <c r="AS3293" s="43"/>
      <c r="AT3293" s="43"/>
      <c r="AU3293" s="43"/>
      <c r="AV3293" s="43"/>
      <c r="AW3293" s="43"/>
      <c r="AX3293" s="43"/>
      <c r="AY3293" s="43"/>
      <c r="AZ3293" s="43"/>
      <c r="BA3293" s="43"/>
      <c r="BB3293" s="43"/>
      <c r="BC3293" s="43"/>
      <c r="BD3293" s="43"/>
      <c r="BE3293" s="43"/>
      <c r="BF3293" s="43"/>
      <c r="BG3293" s="43"/>
      <c r="BH3293" s="43"/>
      <c r="BI3293" s="43"/>
      <c r="BJ3293" s="43"/>
      <c r="BK3293" s="43"/>
      <c r="BL3293" s="43"/>
      <c r="BM3293" s="43"/>
      <c r="BN3293" s="43"/>
      <c r="BO3293" s="43"/>
      <c r="BP3293" s="43"/>
      <c r="BQ3293" s="43"/>
      <c r="BR3293" s="43"/>
      <c r="BS3293" s="43"/>
      <c r="BT3293" s="43"/>
      <c r="BU3293" s="43"/>
      <c r="BV3293" s="43"/>
      <c r="BW3293" s="43"/>
      <c r="BX3293" s="43"/>
      <c r="BY3293" s="43"/>
      <c r="BZ3293" s="43"/>
      <c r="CA3293" s="43"/>
      <c r="CB3293" s="43"/>
      <c r="CC3293" s="43"/>
      <c r="CD3293" s="43"/>
      <c r="CE3293" s="43"/>
      <c r="CF3293" s="43"/>
      <c r="CG3293" s="43"/>
    </row>
    <row r="3294" spans="10:85" x14ac:dyDescent="0.2"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  <c r="AK3294" s="43"/>
      <c r="AL3294" s="43"/>
      <c r="AM3294" s="43"/>
      <c r="AN3294" s="43"/>
      <c r="AO3294" s="43"/>
      <c r="AP3294" s="43"/>
      <c r="AQ3294" s="43"/>
      <c r="AR3294" s="43"/>
      <c r="AS3294" s="43"/>
      <c r="AT3294" s="43"/>
      <c r="AU3294" s="43"/>
      <c r="AV3294" s="43"/>
      <c r="AW3294" s="43"/>
      <c r="AX3294" s="43"/>
      <c r="AY3294" s="43"/>
      <c r="AZ3294" s="43"/>
      <c r="BA3294" s="43"/>
      <c r="BB3294" s="43"/>
      <c r="BC3294" s="43"/>
      <c r="BD3294" s="43"/>
      <c r="BE3294" s="43"/>
      <c r="BF3294" s="43"/>
      <c r="BG3294" s="43"/>
      <c r="BH3294" s="43"/>
      <c r="BI3294" s="43"/>
      <c r="BJ3294" s="43"/>
      <c r="BK3294" s="43"/>
      <c r="BL3294" s="43"/>
      <c r="BM3294" s="43"/>
      <c r="BN3294" s="43"/>
      <c r="BO3294" s="43"/>
      <c r="BP3294" s="43"/>
      <c r="BQ3294" s="43"/>
      <c r="BR3294" s="43"/>
      <c r="BS3294" s="43"/>
      <c r="BT3294" s="43"/>
      <c r="BU3294" s="43"/>
      <c r="BV3294" s="43"/>
      <c r="BW3294" s="43"/>
      <c r="BX3294" s="43"/>
      <c r="BY3294" s="43"/>
      <c r="BZ3294" s="43"/>
      <c r="CA3294" s="43"/>
      <c r="CB3294" s="43"/>
      <c r="CC3294" s="43"/>
      <c r="CD3294" s="43"/>
      <c r="CE3294" s="43"/>
      <c r="CF3294" s="43"/>
      <c r="CG3294" s="43"/>
    </row>
    <row r="3295" spans="10:85" x14ac:dyDescent="0.2"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  <c r="AK3295" s="43"/>
      <c r="AL3295" s="43"/>
      <c r="AM3295" s="43"/>
      <c r="AN3295" s="43"/>
      <c r="AO3295" s="43"/>
      <c r="AP3295" s="43"/>
      <c r="AQ3295" s="43"/>
      <c r="AR3295" s="43"/>
      <c r="AS3295" s="43"/>
      <c r="AT3295" s="43"/>
      <c r="AU3295" s="43"/>
      <c r="AV3295" s="43"/>
      <c r="AW3295" s="43"/>
      <c r="AX3295" s="43"/>
      <c r="AY3295" s="43"/>
      <c r="AZ3295" s="43"/>
      <c r="BA3295" s="43"/>
      <c r="BB3295" s="43"/>
      <c r="BC3295" s="43"/>
      <c r="BD3295" s="43"/>
      <c r="BE3295" s="43"/>
      <c r="BF3295" s="43"/>
      <c r="BG3295" s="43"/>
      <c r="BH3295" s="43"/>
      <c r="BI3295" s="43"/>
      <c r="BJ3295" s="43"/>
      <c r="BK3295" s="43"/>
      <c r="BL3295" s="43"/>
      <c r="BM3295" s="43"/>
      <c r="BN3295" s="43"/>
      <c r="BO3295" s="43"/>
      <c r="BP3295" s="43"/>
      <c r="BQ3295" s="43"/>
      <c r="BR3295" s="43"/>
      <c r="BS3295" s="43"/>
      <c r="BT3295" s="43"/>
      <c r="BU3295" s="43"/>
      <c r="BV3295" s="43"/>
      <c r="BW3295" s="43"/>
      <c r="BX3295" s="43"/>
      <c r="BY3295" s="43"/>
      <c r="BZ3295" s="43"/>
      <c r="CA3295" s="43"/>
      <c r="CB3295" s="43"/>
      <c r="CC3295" s="43"/>
      <c r="CD3295" s="43"/>
      <c r="CE3295" s="43"/>
      <c r="CF3295" s="43"/>
      <c r="CG3295" s="43"/>
    </row>
    <row r="3296" spans="10:85" x14ac:dyDescent="0.2"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  <c r="AK3296" s="43"/>
      <c r="AL3296" s="43"/>
      <c r="AM3296" s="43"/>
      <c r="AN3296" s="43"/>
      <c r="AO3296" s="43"/>
      <c r="AP3296" s="43"/>
      <c r="AQ3296" s="43"/>
      <c r="AR3296" s="43"/>
      <c r="AS3296" s="43"/>
      <c r="AT3296" s="43"/>
      <c r="AU3296" s="43"/>
      <c r="AV3296" s="43"/>
      <c r="AW3296" s="43"/>
      <c r="AX3296" s="43"/>
      <c r="AY3296" s="43"/>
      <c r="AZ3296" s="43"/>
      <c r="BA3296" s="43"/>
      <c r="BB3296" s="43"/>
      <c r="BC3296" s="43"/>
      <c r="BD3296" s="43"/>
      <c r="BE3296" s="43"/>
      <c r="BF3296" s="43"/>
      <c r="BG3296" s="43"/>
      <c r="BH3296" s="43"/>
      <c r="BI3296" s="43"/>
      <c r="BJ3296" s="43"/>
      <c r="BK3296" s="43"/>
      <c r="BL3296" s="43"/>
      <c r="BM3296" s="43"/>
      <c r="BN3296" s="43"/>
      <c r="BO3296" s="43"/>
      <c r="BP3296" s="43"/>
      <c r="BQ3296" s="43"/>
      <c r="BR3296" s="43"/>
      <c r="BS3296" s="43"/>
      <c r="BT3296" s="43"/>
      <c r="BU3296" s="43"/>
      <c r="BV3296" s="43"/>
      <c r="BW3296" s="43"/>
      <c r="BX3296" s="43"/>
      <c r="BY3296" s="43"/>
      <c r="BZ3296" s="43"/>
      <c r="CA3296" s="43"/>
      <c r="CB3296" s="43"/>
      <c r="CC3296" s="43"/>
      <c r="CD3296" s="43"/>
      <c r="CE3296" s="43"/>
      <c r="CF3296" s="43"/>
      <c r="CG3296" s="43"/>
    </row>
    <row r="3297" spans="10:85" x14ac:dyDescent="0.2"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  <c r="AK3297" s="43"/>
      <c r="AL3297" s="43"/>
      <c r="AM3297" s="43"/>
      <c r="AN3297" s="43"/>
      <c r="AO3297" s="43"/>
      <c r="AP3297" s="43"/>
      <c r="AQ3297" s="43"/>
      <c r="AR3297" s="43"/>
      <c r="AS3297" s="43"/>
      <c r="AT3297" s="43"/>
      <c r="AU3297" s="43"/>
      <c r="AV3297" s="43"/>
      <c r="AW3297" s="43"/>
      <c r="AX3297" s="43"/>
      <c r="AY3297" s="43"/>
      <c r="AZ3297" s="43"/>
      <c r="BA3297" s="43"/>
      <c r="BB3297" s="43"/>
      <c r="BC3297" s="43"/>
      <c r="BD3297" s="43"/>
      <c r="BE3297" s="43"/>
      <c r="BF3297" s="43"/>
      <c r="BG3297" s="43"/>
      <c r="BH3297" s="43"/>
      <c r="BI3297" s="43"/>
      <c r="BJ3297" s="43"/>
      <c r="BK3297" s="43"/>
      <c r="BL3297" s="43"/>
      <c r="BM3297" s="43"/>
      <c r="BN3297" s="43"/>
      <c r="BO3297" s="43"/>
      <c r="BP3297" s="43"/>
      <c r="BQ3297" s="43"/>
      <c r="BR3297" s="43"/>
      <c r="BS3297" s="43"/>
      <c r="BT3297" s="43"/>
      <c r="BU3297" s="43"/>
      <c r="BV3297" s="43"/>
      <c r="BW3297" s="43"/>
      <c r="BX3297" s="43"/>
      <c r="BY3297" s="43"/>
      <c r="BZ3297" s="43"/>
      <c r="CA3297" s="43"/>
      <c r="CB3297" s="43"/>
      <c r="CC3297" s="43"/>
      <c r="CD3297" s="43"/>
      <c r="CE3297" s="43"/>
      <c r="CF3297" s="43"/>
      <c r="CG3297" s="43"/>
    </row>
    <row r="3298" spans="10:85" x14ac:dyDescent="0.2"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  <c r="AK3298" s="43"/>
      <c r="AL3298" s="43"/>
      <c r="AM3298" s="43"/>
      <c r="AN3298" s="43"/>
      <c r="AO3298" s="43"/>
      <c r="AP3298" s="43"/>
      <c r="AQ3298" s="43"/>
      <c r="AR3298" s="43"/>
      <c r="AS3298" s="43"/>
      <c r="AT3298" s="43"/>
      <c r="AU3298" s="43"/>
      <c r="AV3298" s="43"/>
      <c r="AW3298" s="43"/>
      <c r="AX3298" s="43"/>
      <c r="AY3298" s="43"/>
      <c r="AZ3298" s="43"/>
      <c r="BA3298" s="43"/>
      <c r="BB3298" s="43"/>
      <c r="BC3298" s="43"/>
      <c r="BD3298" s="43"/>
      <c r="BE3298" s="43"/>
      <c r="BF3298" s="43"/>
      <c r="BG3298" s="43"/>
      <c r="BH3298" s="43"/>
      <c r="BI3298" s="43"/>
      <c r="BJ3298" s="43"/>
      <c r="BK3298" s="43"/>
      <c r="BL3298" s="43"/>
      <c r="BM3298" s="43"/>
      <c r="BN3298" s="43"/>
      <c r="BO3298" s="43"/>
      <c r="BP3298" s="43"/>
      <c r="BQ3298" s="43"/>
      <c r="BR3298" s="43"/>
      <c r="BS3298" s="43"/>
      <c r="BT3298" s="43"/>
      <c r="BU3298" s="43"/>
      <c r="BV3298" s="43"/>
      <c r="BW3298" s="43"/>
      <c r="BX3298" s="43"/>
      <c r="BY3298" s="43"/>
      <c r="BZ3298" s="43"/>
      <c r="CA3298" s="43"/>
      <c r="CB3298" s="43"/>
      <c r="CC3298" s="43"/>
      <c r="CD3298" s="43"/>
      <c r="CE3298" s="43"/>
      <c r="CF3298" s="43"/>
      <c r="CG3298" s="43"/>
    </row>
    <row r="3299" spans="10:85" x14ac:dyDescent="0.2"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  <c r="AK3299" s="43"/>
      <c r="AL3299" s="43"/>
      <c r="AM3299" s="43"/>
      <c r="AN3299" s="43"/>
      <c r="AO3299" s="43"/>
      <c r="AP3299" s="43"/>
      <c r="AQ3299" s="43"/>
      <c r="AR3299" s="43"/>
      <c r="AS3299" s="43"/>
      <c r="AT3299" s="43"/>
      <c r="AU3299" s="43"/>
      <c r="AV3299" s="43"/>
      <c r="AW3299" s="43"/>
      <c r="AX3299" s="43"/>
      <c r="AY3299" s="43"/>
      <c r="AZ3299" s="43"/>
      <c r="BA3299" s="43"/>
      <c r="BB3299" s="43"/>
      <c r="BC3299" s="43"/>
      <c r="BD3299" s="43"/>
      <c r="BE3299" s="43"/>
      <c r="BF3299" s="43"/>
      <c r="BG3299" s="43"/>
      <c r="BH3299" s="43"/>
      <c r="BI3299" s="43"/>
      <c r="BJ3299" s="43"/>
      <c r="BK3299" s="43"/>
      <c r="BL3299" s="43"/>
      <c r="BM3299" s="43"/>
      <c r="BN3299" s="43"/>
      <c r="BO3299" s="43"/>
      <c r="BP3299" s="43"/>
      <c r="BQ3299" s="43"/>
      <c r="BR3299" s="43"/>
      <c r="BS3299" s="43"/>
      <c r="BT3299" s="43"/>
      <c r="BU3299" s="43"/>
      <c r="BV3299" s="43"/>
      <c r="BW3299" s="43"/>
      <c r="BX3299" s="43"/>
      <c r="BY3299" s="43"/>
      <c r="BZ3299" s="43"/>
      <c r="CA3299" s="43"/>
      <c r="CB3299" s="43"/>
      <c r="CC3299" s="43"/>
      <c r="CD3299" s="43"/>
      <c r="CE3299" s="43"/>
      <c r="CF3299" s="43"/>
      <c r="CG3299" s="43"/>
    </row>
    <row r="3300" spans="10:85" x14ac:dyDescent="0.2"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  <c r="AK3300" s="43"/>
      <c r="AL3300" s="43"/>
      <c r="AM3300" s="43"/>
      <c r="AN3300" s="43"/>
      <c r="AO3300" s="43"/>
      <c r="AP3300" s="43"/>
      <c r="AQ3300" s="43"/>
      <c r="AR3300" s="43"/>
      <c r="AS3300" s="43"/>
      <c r="AT3300" s="43"/>
      <c r="AU3300" s="43"/>
      <c r="AV3300" s="43"/>
      <c r="AW3300" s="43"/>
      <c r="AX3300" s="43"/>
      <c r="AY3300" s="43"/>
      <c r="AZ3300" s="43"/>
      <c r="BA3300" s="43"/>
      <c r="BB3300" s="43"/>
      <c r="BC3300" s="43"/>
      <c r="BD3300" s="43"/>
      <c r="BE3300" s="43"/>
      <c r="BF3300" s="43"/>
      <c r="BG3300" s="43"/>
      <c r="BH3300" s="43"/>
      <c r="BI3300" s="43"/>
      <c r="BJ3300" s="43"/>
      <c r="BK3300" s="43"/>
      <c r="BL3300" s="43"/>
      <c r="BM3300" s="43"/>
      <c r="BN3300" s="43"/>
      <c r="BO3300" s="43"/>
      <c r="BP3300" s="43"/>
      <c r="BQ3300" s="43"/>
      <c r="BR3300" s="43"/>
      <c r="BS3300" s="43"/>
      <c r="BT3300" s="43"/>
      <c r="BU3300" s="43"/>
      <c r="BV3300" s="43"/>
      <c r="BW3300" s="43"/>
      <c r="BX3300" s="43"/>
      <c r="BY3300" s="43"/>
      <c r="BZ3300" s="43"/>
      <c r="CA3300" s="43"/>
      <c r="CB3300" s="43"/>
      <c r="CC3300" s="43"/>
      <c r="CD3300" s="43"/>
      <c r="CE3300" s="43"/>
      <c r="CF3300" s="43"/>
      <c r="CG3300" s="43"/>
    </row>
    <row r="3301" spans="10:85" x14ac:dyDescent="0.2"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  <c r="AK3301" s="43"/>
      <c r="AL3301" s="43"/>
      <c r="AM3301" s="43"/>
      <c r="AN3301" s="43"/>
      <c r="AO3301" s="43"/>
      <c r="AP3301" s="43"/>
      <c r="AQ3301" s="43"/>
      <c r="AR3301" s="43"/>
      <c r="AS3301" s="43"/>
      <c r="AT3301" s="43"/>
      <c r="AU3301" s="43"/>
      <c r="AV3301" s="43"/>
      <c r="AW3301" s="43"/>
      <c r="AX3301" s="43"/>
      <c r="AY3301" s="43"/>
      <c r="AZ3301" s="43"/>
      <c r="BA3301" s="43"/>
      <c r="BB3301" s="43"/>
      <c r="BC3301" s="43"/>
      <c r="BD3301" s="43"/>
      <c r="BE3301" s="43"/>
      <c r="BF3301" s="43"/>
      <c r="BG3301" s="43"/>
      <c r="BH3301" s="43"/>
      <c r="BI3301" s="43"/>
      <c r="BJ3301" s="43"/>
      <c r="BK3301" s="43"/>
      <c r="BL3301" s="43"/>
      <c r="BM3301" s="43"/>
      <c r="BN3301" s="43"/>
      <c r="BO3301" s="43"/>
      <c r="BP3301" s="43"/>
      <c r="BQ3301" s="43"/>
      <c r="BR3301" s="43"/>
      <c r="BS3301" s="43"/>
      <c r="BT3301" s="43"/>
      <c r="BU3301" s="43"/>
      <c r="BV3301" s="43"/>
      <c r="BW3301" s="43"/>
      <c r="BX3301" s="43"/>
      <c r="BY3301" s="43"/>
      <c r="BZ3301" s="43"/>
      <c r="CA3301" s="43"/>
      <c r="CB3301" s="43"/>
      <c r="CC3301" s="43"/>
      <c r="CD3301" s="43"/>
      <c r="CE3301" s="43"/>
      <c r="CF3301" s="43"/>
      <c r="CG3301" s="43"/>
    </row>
    <row r="3302" spans="10:85" x14ac:dyDescent="0.2"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  <c r="AK3302" s="43"/>
      <c r="AL3302" s="43"/>
      <c r="AM3302" s="43"/>
      <c r="AN3302" s="43"/>
      <c r="AO3302" s="43"/>
      <c r="AP3302" s="43"/>
      <c r="AQ3302" s="43"/>
      <c r="AR3302" s="43"/>
      <c r="AS3302" s="43"/>
      <c r="AT3302" s="43"/>
      <c r="AU3302" s="43"/>
      <c r="AV3302" s="43"/>
      <c r="AW3302" s="43"/>
      <c r="AX3302" s="43"/>
      <c r="AY3302" s="43"/>
      <c r="AZ3302" s="43"/>
      <c r="BA3302" s="43"/>
      <c r="BB3302" s="43"/>
      <c r="BC3302" s="43"/>
      <c r="BD3302" s="43"/>
      <c r="BE3302" s="43"/>
      <c r="BF3302" s="43"/>
      <c r="BG3302" s="43"/>
      <c r="BH3302" s="43"/>
      <c r="BI3302" s="43"/>
      <c r="BJ3302" s="43"/>
      <c r="BK3302" s="43"/>
      <c r="BL3302" s="43"/>
      <c r="BM3302" s="43"/>
      <c r="BN3302" s="43"/>
      <c r="BO3302" s="43"/>
      <c r="BP3302" s="43"/>
      <c r="BQ3302" s="43"/>
      <c r="BR3302" s="43"/>
      <c r="BS3302" s="43"/>
      <c r="BT3302" s="43"/>
      <c r="BU3302" s="43"/>
      <c r="BV3302" s="43"/>
      <c r="BW3302" s="43"/>
      <c r="BX3302" s="43"/>
      <c r="BY3302" s="43"/>
      <c r="BZ3302" s="43"/>
      <c r="CA3302" s="43"/>
      <c r="CB3302" s="43"/>
      <c r="CC3302" s="43"/>
      <c r="CD3302" s="43"/>
      <c r="CE3302" s="43"/>
      <c r="CF3302" s="43"/>
      <c r="CG3302" s="43"/>
    </row>
    <row r="3303" spans="10:85" x14ac:dyDescent="0.2"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  <c r="AK3303" s="43"/>
      <c r="AL3303" s="43"/>
      <c r="AM3303" s="43"/>
      <c r="AN3303" s="43"/>
      <c r="AO3303" s="43"/>
      <c r="AP3303" s="43"/>
      <c r="AQ3303" s="43"/>
      <c r="AR3303" s="43"/>
      <c r="AS3303" s="43"/>
      <c r="AT3303" s="43"/>
      <c r="AU3303" s="43"/>
      <c r="AV3303" s="43"/>
      <c r="AW3303" s="43"/>
      <c r="AX3303" s="43"/>
      <c r="AY3303" s="43"/>
      <c r="AZ3303" s="43"/>
      <c r="BA3303" s="43"/>
      <c r="BB3303" s="43"/>
      <c r="BC3303" s="43"/>
      <c r="BD3303" s="43"/>
      <c r="BE3303" s="43"/>
      <c r="BF3303" s="43"/>
      <c r="BG3303" s="43"/>
      <c r="BH3303" s="43"/>
      <c r="BI3303" s="43"/>
      <c r="BJ3303" s="43"/>
      <c r="BK3303" s="43"/>
      <c r="BL3303" s="43"/>
      <c r="BM3303" s="43"/>
      <c r="BN3303" s="43"/>
      <c r="BO3303" s="43"/>
      <c r="BP3303" s="43"/>
      <c r="BQ3303" s="43"/>
      <c r="BR3303" s="43"/>
      <c r="BS3303" s="43"/>
      <c r="BT3303" s="43"/>
      <c r="BU3303" s="43"/>
      <c r="BV3303" s="43"/>
      <c r="BW3303" s="43"/>
      <c r="BX3303" s="43"/>
      <c r="BY3303" s="43"/>
      <c r="BZ3303" s="43"/>
      <c r="CA3303" s="43"/>
      <c r="CB3303" s="43"/>
      <c r="CC3303" s="43"/>
      <c r="CD3303" s="43"/>
      <c r="CE3303" s="43"/>
      <c r="CF3303" s="43"/>
      <c r="CG3303" s="43"/>
    </row>
    <row r="3304" spans="10:85" x14ac:dyDescent="0.2"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  <c r="AK3304" s="43"/>
      <c r="AL3304" s="43"/>
      <c r="AM3304" s="43"/>
      <c r="AN3304" s="43"/>
      <c r="AO3304" s="43"/>
      <c r="AP3304" s="43"/>
      <c r="AQ3304" s="43"/>
      <c r="AR3304" s="43"/>
      <c r="AS3304" s="43"/>
      <c r="AT3304" s="43"/>
      <c r="AU3304" s="43"/>
      <c r="AV3304" s="43"/>
      <c r="AW3304" s="43"/>
      <c r="AX3304" s="43"/>
      <c r="AY3304" s="43"/>
      <c r="AZ3304" s="43"/>
      <c r="BA3304" s="43"/>
      <c r="BB3304" s="43"/>
      <c r="BC3304" s="43"/>
      <c r="BD3304" s="43"/>
      <c r="BE3304" s="43"/>
      <c r="BF3304" s="43"/>
      <c r="BG3304" s="43"/>
      <c r="BH3304" s="43"/>
      <c r="BI3304" s="43"/>
      <c r="BJ3304" s="43"/>
      <c r="BK3304" s="43"/>
      <c r="BL3304" s="43"/>
      <c r="BM3304" s="43"/>
      <c r="BN3304" s="43"/>
      <c r="BO3304" s="43"/>
      <c r="BP3304" s="43"/>
      <c r="BQ3304" s="43"/>
      <c r="BR3304" s="43"/>
      <c r="BS3304" s="43"/>
      <c r="BT3304" s="43"/>
      <c r="BU3304" s="43"/>
      <c r="BV3304" s="43"/>
      <c r="BW3304" s="43"/>
      <c r="BX3304" s="43"/>
      <c r="BY3304" s="43"/>
      <c r="BZ3304" s="43"/>
      <c r="CA3304" s="43"/>
      <c r="CB3304" s="43"/>
      <c r="CC3304" s="43"/>
      <c r="CD3304" s="43"/>
      <c r="CE3304" s="43"/>
      <c r="CF3304" s="43"/>
      <c r="CG3304" s="43"/>
    </row>
    <row r="3305" spans="10:85" x14ac:dyDescent="0.2"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  <c r="AK3305" s="43"/>
      <c r="AL3305" s="43"/>
      <c r="AM3305" s="43"/>
      <c r="AN3305" s="43"/>
      <c r="AO3305" s="43"/>
      <c r="AP3305" s="43"/>
      <c r="AQ3305" s="43"/>
      <c r="AR3305" s="43"/>
      <c r="AS3305" s="43"/>
      <c r="AT3305" s="43"/>
      <c r="AU3305" s="43"/>
      <c r="AV3305" s="43"/>
      <c r="AW3305" s="43"/>
      <c r="AX3305" s="43"/>
      <c r="AY3305" s="43"/>
      <c r="AZ3305" s="43"/>
      <c r="BA3305" s="43"/>
      <c r="BB3305" s="43"/>
      <c r="BC3305" s="43"/>
      <c r="BD3305" s="43"/>
      <c r="BE3305" s="43"/>
      <c r="BF3305" s="43"/>
      <c r="BG3305" s="43"/>
      <c r="BH3305" s="43"/>
      <c r="BI3305" s="43"/>
      <c r="BJ3305" s="43"/>
      <c r="BK3305" s="43"/>
      <c r="BL3305" s="43"/>
      <c r="BM3305" s="43"/>
      <c r="BN3305" s="43"/>
      <c r="BO3305" s="43"/>
      <c r="BP3305" s="43"/>
      <c r="BQ3305" s="43"/>
      <c r="BR3305" s="43"/>
      <c r="BS3305" s="43"/>
      <c r="BT3305" s="43"/>
      <c r="BU3305" s="43"/>
      <c r="BV3305" s="43"/>
      <c r="BW3305" s="43"/>
      <c r="BX3305" s="43"/>
      <c r="BY3305" s="43"/>
      <c r="BZ3305" s="43"/>
      <c r="CA3305" s="43"/>
      <c r="CB3305" s="43"/>
      <c r="CC3305" s="43"/>
      <c r="CD3305" s="43"/>
      <c r="CE3305" s="43"/>
      <c r="CF3305" s="43"/>
      <c r="CG3305" s="43"/>
    </row>
    <row r="3306" spans="10:85" x14ac:dyDescent="0.2"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  <c r="AK3306" s="43"/>
      <c r="AL3306" s="43"/>
      <c r="AM3306" s="43"/>
      <c r="AN3306" s="43"/>
      <c r="AO3306" s="43"/>
      <c r="AP3306" s="43"/>
      <c r="AQ3306" s="43"/>
      <c r="AR3306" s="43"/>
      <c r="AS3306" s="43"/>
      <c r="AT3306" s="43"/>
      <c r="AU3306" s="43"/>
      <c r="AV3306" s="43"/>
      <c r="AW3306" s="43"/>
      <c r="AX3306" s="43"/>
      <c r="AY3306" s="43"/>
      <c r="AZ3306" s="43"/>
      <c r="BA3306" s="43"/>
      <c r="BB3306" s="43"/>
      <c r="BC3306" s="43"/>
      <c r="BD3306" s="43"/>
      <c r="BE3306" s="43"/>
      <c r="BF3306" s="43"/>
      <c r="BG3306" s="43"/>
      <c r="BH3306" s="43"/>
      <c r="BI3306" s="43"/>
      <c r="BJ3306" s="43"/>
      <c r="BK3306" s="43"/>
      <c r="BL3306" s="43"/>
      <c r="BM3306" s="43"/>
      <c r="BN3306" s="43"/>
      <c r="BO3306" s="43"/>
      <c r="BP3306" s="43"/>
      <c r="BQ3306" s="43"/>
      <c r="BR3306" s="43"/>
      <c r="BS3306" s="43"/>
      <c r="BT3306" s="43"/>
      <c r="BU3306" s="43"/>
      <c r="BV3306" s="43"/>
      <c r="BW3306" s="43"/>
      <c r="BX3306" s="43"/>
      <c r="BY3306" s="43"/>
      <c r="BZ3306" s="43"/>
      <c r="CA3306" s="43"/>
      <c r="CB3306" s="43"/>
      <c r="CC3306" s="43"/>
      <c r="CD3306" s="43"/>
      <c r="CE3306" s="43"/>
      <c r="CF3306" s="43"/>
      <c r="CG3306" s="43"/>
    </row>
    <row r="3307" spans="10:85" x14ac:dyDescent="0.2"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  <c r="AK3307" s="43"/>
      <c r="AL3307" s="43"/>
      <c r="AM3307" s="43"/>
      <c r="AN3307" s="43"/>
      <c r="AO3307" s="43"/>
      <c r="AP3307" s="43"/>
      <c r="AQ3307" s="43"/>
      <c r="AR3307" s="43"/>
      <c r="AS3307" s="43"/>
      <c r="AT3307" s="43"/>
      <c r="AU3307" s="43"/>
      <c r="AV3307" s="43"/>
      <c r="AW3307" s="43"/>
      <c r="AX3307" s="43"/>
      <c r="AY3307" s="43"/>
      <c r="AZ3307" s="43"/>
      <c r="BA3307" s="43"/>
      <c r="BB3307" s="43"/>
      <c r="BC3307" s="43"/>
      <c r="BD3307" s="43"/>
      <c r="BE3307" s="43"/>
      <c r="BF3307" s="43"/>
      <c r="BG3307" s="43"/>
      <c r="BH3307" s="43"/>
      <c r="BI3307" s="43"/>
      <c r="BJ3307" s="43"/>
      <c r="BK3307" s="43"/>
      <c r="BL3307" s="43"/>
      <c r="BM3307" s="43"/>
      <c r="BN3307" s="43"/>
      <c r="BO3307" s="43"/>
      <c r="BP3307" s="43"/>
      <c r="BQ3307" s="43"/>
      <c r="BR3307" s="43"/>
      <c r="BS3307" s="43"/>
      <c r="BT3307" s="43"/>
      <c r="BU3307" s="43"/>
      <c r="BV3307" s="43"/>
      <c r="BW3307" s="43"/>
      <c r="BX3307" s="43"/>
      <c r="BY3307" s="43"/>
      <c r="BZ3307" s="43"/>
      <c r="CA3307" s="43"/>
      <c r="CB3307" s="43"/>
      <c r="CC3307" s="43"/>
      <c r="CD3307" s="43"/>
      <c r="CE3307" s="43"/>
      <c r="CF3307" s="43"/>
      <c r="CG3307" s="43"/>
    </row>
    <row r="3308" spans="10:85" x14ac:dyDescent="0.2"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  <c r="AK3308" s="43"/>
      <c r="AL3308" s="43"/>
      <c r="AM3308" s="43"/>
      <c r="AN3308" s="43"/>
      <c r="AO3308" s="43"/>
      <c r="AP3308" s="43"/>
      <c r="AQ3308" s="43"/>
      <c r="AR3308" s="43"/>
      <c r="AS3308" s="43"/>
      <c r="AT3308" s="43"/>
      <c r="AU3308" s="43"/>
      <c r="AV3308" s="43"/>
      <c r="AW3308" s="43"/>
      <c r="AX3308" s="43"/>
      <c r="AY3308" s="43"/>
      <c r="AZ3308" s="43"/>
      <c r="BA3308" s="43"/>
      <c r="BB3308" s="43"/>
      <c r="BC3308" s="43"/>
      <c r="BD3308" s="43"/>
      <c r="BE3308" s="43"/>
      <c r="BF3308" s="43"/>
      <c r="BG3308" s="43"/>
      <c r="BH3308" s="43"/>
      <c r="BI3308" s="43"/>
      <c r="BJ3308" s="43"/>
      <c r="BK3308" s="43"/>
      <c r="BL3308" s="43"/>
      <c r="BM3308" s="43"/>
      <c r="BN3308" s="43"/>
      <c r="BO3308" s="43"/>
      <c r="BP3308" s="43"/>
      <c r="BQ3308" s="43"/>
      <c r="BR3308" s="43"/>
      <c r="BS3308" s="43"/>
      <c r="BT3308" s="43"/>
      <c r="BU3308" s="43"/>
      <c r="BV3308" s="43"/>
      <c r="BW3308" s="43"/>
      <c r="BX3308" s="43"/>
      <c r="BY3308" s="43"/>
      <c r="BZ3308" s="43"/>
      <c r="CA3308" s="43"/>
      <c r="CB3308" s="43"/>
      <c r="CC3308" s="43"/>
      <c r="CD3308" s="43"/>
      <c r="CE3308" s="43"/>
      <c r="CF3308" s="43"/>
      <c r="CG3308" s="43"/>
    </row>
    <row r="3309" spans="10:85" x14ac:dyDescent="0.2"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  <c r="AK3309" s="43"/>
      <c r="AL3309" s="43"/>
      <c r="AM3309" s="43"/>
      <c r="AN3309" s="43"/>
      <c r="AO3309" s="43"/>
      <c r="AP3309" s="43"/>
      <c r="AQ3309" s="43"/>
      <c r="AR3309" s="43"/>
      <c r="AS3309" s="43"/>
      <c r="AT3309" s="43"/>
      <c r="AU3309" s="43"/>
      <c r="AV3309" s="43"/>
      <c r="AW3309" s="43"/>
      <c r="AX3309" s="43"/>
      <c r="AY3309" s="43"/>
      <c r="AZ3309" s="43"/>
      <c r="BA3309" s="43"/>
      <c r="BB3309" s="43"/>
      <c r="BC3309" s="43"/>
      <c r="BD3309" s="43"/>
      <c r="BE3309" s="43"/>
      <c r="BF3309" s="43"/>
      <c r="BG3309" s="43"/>
      <c r="BH3309" s="43"/>
      <c r="BI3309" s="43"/>
      <c r="BJ3309" s="43"/>
      <c r="BK3309" s="43"/>
      <c r="BL3309" s="43"/>
      <c r="BM3309" s="43"/>
      <c r="BN3309" s="43"/>
      <c r="BO3309" s="43"/>
      <c r="BP3309" s="43"/>
      <c r="BQ3309" s="43"/>
      <c r="BR3309" s="43"/>
      <c r="BS3309" s="43"/>
      <c r="BT3309" s="43"/>
      <c r="BU3309" s="43"/>
      <c r="BV3309" s="43"/>
      <c r="BW3309" s="43"/>
      <c r="BX3309" s="43"/>
      <c r="BY3309" s="43"/>
      <c r="BZ3309" s="43"/>
      <c r="CA3309" s="43"/>
      <c r="CB3309" s="43"/>
      <c r="CC3309" s="43"/>
      <c r="CD3309" s="43"/>
      <c r="CE3309" s="43"/>
      <c r="CF3309" s="43"/>
      <c r="CG3309" s="43"/>
    </row>
    <row r="3310" spans="10:85" x14ac:dyDescent="0.2"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  <c r="AK3310" s="43"/>
      <c r="AL3310" s="43"/>
      <c r="AM3310" s="43"/>
      <c r="AN3310" s="43"/>
      <c r="AO3310" s="43"/>
      <c r="AP3310" s="43"/>
      <c r="AQ3310" s="43"/>
      <c r="AR3310" s="43"/>
      <c r="AS3310" s="43"/>
      <c r="AT3310" s="43"/>
      <c r="AU3310" s="43"/>
      <c r="AV3310" s="43"/>
      <c r="AW3310" s="43"/>
      <c r="AX3310" s="43"/>
      <c r="AY3310" s="43"/>
      <c r="AZ3310" s="43"/>
      <c r="BA3310" s="43"/>
      <c r="BB3310" s="43"/>
      <c r="BC3310" s="43"/>
      <c r="BD3310" s="43"/>
      <c r="BE3310" s="43"/>
      <c r="BF3310" s="43"/>
      <c r="BG3310" s="43"/>
      <c r="BH3310" s="43"/>
      <c r="BI3310" s="43"/>
      <c r="BJ3310" s="43"/>
      <c r="BK3310" s="43"/>
      <c r="BL3310" s="43"/>
      <c r="BM3310" s="43"/>
      <c r="BN3310" s="43"/>
      <c r="BO3310" s="43"/>
      <c r="BP3310" s="43"/>
      <c r="BQ3310" s="43"/>
      <c r="BR3310" s="43"/>
      <c r="BS3310" s="43"/>
      <c r="BT3310" s="43"/>
      <c r="BU3310" s="43"/>
      <c r="BV3310" s="43"/>
      <c r="BW3310" s="43"/>
      <c r="BX3310" s="43"/>
      <c r="BY3310" s="43"/>
      <c r="BZ3310" s="43"/>
      <c r="CA3310" s="43"/>
      <c r="CB3310" s="43"/>
      <c r="CC3310" s="43"/>
      <c r="CD3310" s="43"/>
      <c r="CE3310" s="43"/>
      <c r="CF3310" s="43"/>
      <c r="CG3310" s="43"/>
    </row>
    <row r="3311" spans="10:85" x14ac:dyDescent="0.2"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  <c r="AK3311" s="43"/>
      <c r="AL3311" s="43"/>
      <c r="AM3311" s="43"/>
      <c r="AN3311" s="43"/>
      <c r="AO3311" s="43"/>
      <c r="AP3311" s="43"/>
      <c r="AQ3311" s="43"/>
      <c r="AR3311" s="43"/>
      <c r="AS3311" s="43"/>
      <c r="AT3311" s="43"/>
      <c r="AU3311" s="43"/>
      <c r="AV3311" s="43"/>
      <c r="AW3311" s="43"/>
      <c r="AX3311" s="43"/>
      <c r="AY3311" s="43"/>
      <c r="AZ3311" s="43"/>
      <c r="BA3311" s="43"/>
      <c r="BB3311" s="43"/>
      <c r="BC3311" s="43"/>
      <c r="BD3311" s="43"/>
      <c r="BE3311" s="43"/>
      <c r="BF3311" s="43"/>
      <c r="BG3311" s="43"/>
      <c r="BH3311" s="43"/>
      <c r="BI3311" s="43"/>
      <c r="BJ3311" s="43"/>
      <c r="BK3311" s="43"/>
      <c r="BL3311" s="43"/>
      <c r="BM3311" s="43"/>
      <c r="BN3311" s="43"/>
      <c r="BO3311" s="43"/>
      <c r="BP3311" s="43"/>
      <c r="BQ3311" s="43"/>
      <c r="BR3311" s="43"/>
      <c r="BS3311" s="43"/>
      <c r="BT3311" s="43"/>
      <c r="BU3311" s="43"/>
      <c r="BV3311" s="43"/>
      <c r="BW3311" s="43"/>
      <c r="BX3311" s="43"/>
      <c r="BY3311" s="43"/>
      <c r="BZ3311" s="43"/>
      <c r="CA3311" s="43"/>
      <c r="CB3311" s="43"/>
      <c r="CC3311" s="43"/>
      <c r="CD3311" s="43"/>
      <c r="CE3311" s="43"/>
      <c r="CF3311" s="43"/>
      <c r="CG3311" s="43"/>
    </row>
    <row r="3312" spans="10:85" x14ac:dyDescent="0.2"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  <c r="AK3312" s="43"/>
      <c r="AL3312" s="43"/>
      <c r="AM3312" s="43"/>
      <c r="AN3312" s="43"/>
      <c r="AO3312" s="43"/>
      <c r="AP3312" s="43"/>
      <c r="AQ3312" s="43"/>
      <c r="AR3312" s="43"/>
      <c r="AS3312" s="43"/>
      <c r="AT3312" s="43"/>
      <c r="AU3312" s="43"/>
      <c r="AV3312" s="43"/>
      <c r="AW3312" s="43"/>
      <c r="AX3312" s="43"/>
      <c r="AY3312" s="43"/>
      <c r="AZ3312" s="43"/>
      <c r="BA3312" s="43"/>
      <c r="BB3312" s="43"/>
      <c r="BC3312" s="43"/>
      <c r="BD3312" s="43"/>
      <c r="BE3312" s="43"/>
      <c r="BF3312" s="43"/>
      <c r="BG3312" s="43"/>
      <c r="BH3312" s="43"/>
      <c r="BI3312" s="43"/>
      <c r="BJ3312" s="43"/>
      <c r="BK3312" s="43"/>
      <c r="BL3312" s="43"/>
      <c r="BM3312" s="43"/>
      <c r="BN3312" s="43"/>
      <c r="BO3312" s="43"/>
      <c r="BP3312" s="43"/>
      <c r="BQ3312" s="43"/>
      <c r="BR3312" s="43"/>
      <c r="BS3312" s="43"/>
      <c r="BT3312" s="43"/>
      <c r="BU3312" s="43"/>
      <c r="BV3312" s="43"/>
      <c r="BW3312" s="43"/>
      <c r="BX3312" s="43"/>
      <c r="BY3312" s="43"/>
      <c r="BZ3312" s="43"/>
      <c r="CA3312" s="43"/>
      <c r="CB3312" s="43"/>
      <c r="CC3312" s="43"/>
      <c r="CD3312" s="43"/>
      <c r="CE3312" s="43"/>
      <c r="CF3312" s="43"/>
      <c r="CG3312" s="43"/>
    </row>
    <row r="3313" spans="10:85" x14ac:dyDescent="0.2"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  <c r="AK3313" s="43"/>
      <c r="AL3313" s="43"/>
      <c r="AM3313" s="43"/>
      <c r="AN3313" s="43"/>
      <c r="AO3313" s="43"/>
      <c r="AP3313" s="43"/>
      <c r="AQ3313" s="43"/>
      <c r="AR3313" s="43"/>
      <c r="AS3313" s="43"/>
      <c r="AT3313" s="43"/>
      <c r="AU3313" s="43"/>
      <c r="AV3313" s="43"/>
      <c r="AW3313" s="43"/>
      <c r="AX3313" s="43"/>
      <c r="AY3313" s="43"/>
      <c r="AZ3313" s="43"/>
      <c r="BA3313" s="43"/>
      <c r="BB3313" s="43"/>
      <c r="BC3313" s="43"/>
      <c r="BD3313" s="43"/>
      <c r="BE3313" s="43"/>
      <c r="BF3313" s="43"/>
      <c r="BG3313" s="43"/>
      <c r="BH3313" s="43"/>
      <c r="BI3313" s="43"/>
      <c r="BJ3313" s="43"/>
      <c r="BK3313" s="43"/>
      <c r="BL3313" s="43"/>
      <c r="BM3313" s="43"/>
      <c r="BN3313" s="43"/>
      <c r="BO3313" s="43"/>
      <c r="BP3313" s="43"/>
      <c r="BQ3313" s="43"/>
      <c r="BR3313" s="43"/>
      <c r="BS3313" s="43"/>
      <c r="BT3313" s="43"/>
      <c r="BU3313" s="43"/>
      <c r="BV3313" s="43"/>
      <c r="BW3313" s="43"/>
      <c r="BX3313" s="43"/>
      <c r="BY3313" s="43"/>
      <c r="BZ3313" s="43"/>
      <c r="CA3313" s="43"/>
      <c r="CB3313" s="43"/>
      <c r="CC3313" s="43"/>
      <c r="CD3313" s="43"/>
      <c r="CE3313" s="43"/>
      <c r="CF3313" s="43"/>
      <c r="CG3313" s="43"/>
    </row>
    <row r="3314" spans="10:85" x14ac:dyDescent="0.2"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  <c r="AK3314" s="43"/>
      <c r="AL3314" s="43"/>
      <c r="AM3314" s="43"/>
      <c r="AN3314" s="43"/>
      <c r="AO3314" s="43"/>
      <c r="AP3314" s="43"/>
      <c r="AQ3314" s="43"/>
      <c r="AR3314" s="43"/>
      <c r="AS3314" s="43"/>
      <c r="AT3314" s="43"/>
      <c r="AU3314" s="43"/>
      <c r="AV3314" s="43"/>
      <c r="AW3314" s="43"/>
      <c r="AX3314" s="43"/>
      <c r="AY3314" s="43"/>
      <c r="AZ3314" s="43"/>
      <c r="BA3314" s="43"/>
      <c r="BB3314" s="43"/>
      <c r="BC3314" s="43"/>
      <c r="BD3314" s="43"/>
      <c r="BE3314" s="43"/>
      <c r="BF3314" s="43"/>
      <c r="BG3314" s="43"/>
      <c r="BH3314" s="43"/>
      <c r="BI3314" s="43"/>
      <c r="BJ3314" s="43"/>
      <c r="BK3314" s="43"/>
      <c r="BL3314" s="43"/>
      <c r="BM3314" s="43"/>
      <c r="BN3314" s="43"/>
      <c r="BO3314" s="43"/>
      <c r="BP3314" s="43"/>
      <c r="BQ3314" s="43"/>
      <c r="BR3314" s="43"/>
      <c r="BS3314" s="43"/>
      <c r="BT3314" s="43"/>
      <c r="BU3314" s="43"/>
      <c r="BV3314" s="43"/>
      <c r="BW3314" s="43"/>
      <c r="BX3314" s="43"/>
      <c r="BY3314" s="43"/>
      <c r="BZ3314" s="43"/>
      <c r="CA3314" s="43"/>
      <c r="CB3314" s="43"/>
      <c r="CC3314" s="43"/>
      <c r="CD3314" s="43"/>
      <c r="CE3314" s="43"/>
      <c r="CF3314" s="43"/>
      <c r="CG3314" s="43"/>
    </row>
    <row r="3315" spans="10:85" x14ac:dyDescent="0.2"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  <c r="AK3315" s="43"/>
      <c r="AL3315" s="43"/>
      <c r="AM3315" s="43"/>
      <c r="AN3315" s="43"/>
      <c r="AO3315" s="43"/>
      <c r="AP3315" s="43"/>
      <c r="AQ3315" s="43"/>
      <c r="AR3315" s="43"/>
      <c r="AS3315" s="43"/>
      <c r="AT3315" s="43"/>
      <c r="AU3315" s="43"/>
      <c r="AV3315" s="43"/>
      <c r="AW3315" s="43"/>
      <c r="AX3315" s="43"/>
      <c r="AY3315" s="43"/>
      <c r="AZ3315" s="43"/>
      <c r="BA3315" s="43"/>
      <c r="BB3315" s="43"/>
      <c r="BC3315" s="43"/>
      <c r="BD3315" s="43"/>
      <c r="BE3315" s="43"/>
      <c r="BF3315" s="43"/>
      <c r="BG3315" s="43"/>
      <c r="BH3315" s="43"/>
      <c r="BI3315" s="43"/>
      <c r="BJ3315" s="43"/>
      <c r="BK3315" s="43"/>
      <c r="BL3315" s="43"/>
      <c r="BM3315" s="43"/>
      <c r="BN3315" s="43"/>
      <c r="BO3315" s="43"/>
      <c r="BP3315" s="43"/>
      <c r="BQ3315" s="43"/>
      <c r="BR3315" s="43"/>
      <c r="BS3315" s="43"/>
      <c r="BT3315" s="43"/>
      <c r="BU3315" s="43"/>
      <c r="BV3315" s="43"/>
      <c r="BW3315" s="43"/>
      <c r="BX3315" s="43"/>
      <c r="BY3315" s="43"/>
      <c r="BZ3315" s="43"/>
      <c r="CA3315" s="43"/>
      <c r="CB3315" s="43"/>
      <c r="CC3315" s="43"/>
      <c r="CD3315" s="43"/>
      <c r="CE3315" s="43"/>
      <c r="CF3315" s="43"/>
      <c r="CG3315" s="43"/>
    </row>
    <row r="3316" spans="10:85" x14ac:dyDescent="0.2"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  <c r="AK3316" s="43"/>
      <c r="AL3316" s="43"/>
      <c r="AM3316" s="43"/>
      <c r="AN3316" s="43"/>
      <c r="AO3316" s="43"/>
      <c r="AP3316" s="43"/>
      <c r="AQ3316" s="43"/>
      <c r="AR3316" s="43"/>
      <c r="AS3316" s="43"/>
      <c r="AT3316" s="43"/>
      <c r="AU3316" s="43"/>
      <c r="AV3316" s="43"/>
      <c r="AW3316" s="43"/>
      <c r="AX3316" s="43"/>
      <c r="AY3316" s="43"/>
      <c r="AZ3316" s="43"/>
      <c r="BA3316" s="43"/>
      <c r="BB3316" s="43"/>
      <c r="BC3316" s="43"/>
      <c r="BD3316" s="43"/>
      <c r="BE3316" s="43"/>
      <c r="BF3316" s="43"/>
      <c r="BG3316" s="43"/>
      <c r="BH3316" s="43"/>
      <c r="BI3316" s="43"/>
      <c r="BJ3316" s="43"/>
      <c r="BK3316" s="43"/>
      <c r="BL3316" s="43"/>
      <c r="BM3316" s="43"/>
      <c r="BN3316" s="43"/>
      <c r="BO3316" s="43"/>
      <c r="BP3316" s="43"/>
      <c r="BQ3316" s="43"/>
      <c r="BR3316" s="43"/>
      <c r="BS3316" s="43"/>
      <c r="BT3316" s="43"/>
      <c r="BU3316" s="43"/>
      <c r="BV3316" s="43"/>
      <c r="BW3316" s="43"/>
      <c r="BX3316" s="43"/>
      <c r="BY3316" s="43"/>
      <c r="BZ3316" s="43"/>
      <c r="CA3316" s="43"/>
      <c r="CB3316" s="43"/>
      <c r="CC3316" s="43"/>
      <c r="CD3316" s="43"/>
      <c r="CE3316" s="43"/>
      <c r="CF3316" s="43"/>
      <c r="CG3316" s="43"/>
    </row>
    <row r="3317" spans="10:85" x14ac:dyDescent="0.2"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  <c r="AK3317" s="43"/>
      <c r="AL3317" s="43"/>
      <c r="AM3317" s="43"/>
      <c r="AN3317" s="43"/>
      <c r="AO3317" s="43"/>
      <c r="AP3317" s="43"/>
      <c r="AQ3317" s="43"/>
      <c r="AR3317" s="43"/>
      <c r="AS3317" s="43"/>
      <c r="AT3317" s="43"/>
      <c r="AU3317" s="43"/>
      <c r="AV3317" s="43"/>
      <c r="AW3317" s="43"/>
      <c r="AX3317" s="43"/>
      <c r="AY3317" s="43"/>
      <c r="AZ3317" s="43"/>
      <c r="BA3317" s="43"/>
      <c r="BB3317" s="43"/>
      <c r="BC3317" s="43"/>
      <c r="BD3317" s="43"/>
      <c r="BE3317" s="43"/>
      <c r="BF3317" s="43"/>
      <c r="BG3317" s="43"/>
      <c r="BH3317" s="43"/>
      <c r="BI3317" s="43"/>
      <c r="BJ3317" s="43"/>
      <c r="BK3317" s="43"/>
      <c r="BL3317" s="43"/>
      <c r="BM3317" s="43"/>
      <c r="BN3317" s="43"/>
      <c r="BO3317" s="43"/>
      <c r="BP3317" s="43"/>
      <c r="BQ3317" s="43"/>
      <c r="BR3317" s="43"/>
      <c r="BS3317" s="43"/>
      <c r="BT3317" s="43"/>
      <c r="BU3317" s="43"/>
      <c r="BV3317" s="43"/>
      <c r="BW3317" s="43"/>
      <c r="BX3317" s="43"/>
      <c r="BY3317" s="43"/>
      <c r="BZ3317" s="43"/>
      <c r="CA3317" s="43"/>
      <c r="CB3317" s="43"/>
      <c r="CC3317" s="43"/>
      <c r="CD3317" s="43"/>
      <c r="CE3317" s="43"/>
      <c r="CF3317" s="43"/>
      <c r="CG3317" s="43"/>
    </row>
    <row r="3318" spans="10:85" x14ac:dyDescent="0.2"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  <c r="AK3318" s="43"/>
      <c r="AL3318" s="43"/>
      <c r="AM3318" s="43"/>
      <c r="AN3318" s="43"/>
      <c r="AO3318" s="43"/>
      <c r="AP3318" s="43"/>
      <c r="AQ3318" s="43"/>
      <c r="AR3318" s="43"/>
      <c r="AS3318" s="43"/>
      <c r="AT3318" s="43"/>
      <c r="AU3318" s="43"/>
      <c r="AV3318" s="43"/>
      <c r="AW3318" s="43"/>
      <c r="AX3318" s="43"/>
      <c r="AY3318" s="43"/>
      <c r="AZ3318" s="43"/>
      <c r="BA3318" s="43"/>
      <c r="BB3318" s="43"/>
      <c r="BC3318" s="43"/>
      <c r="BD3318" s="43"/>
      <c r="BE3318" s="43"/>
      <c r="BF3318" s="43"/>
      <c r="BG3318" s="43"/>
      <c r="BH3318" s="43"/>
      <c r="BI3318" s="43"/>
      <c r="BJ3318" s="43"/>
      <c r="BK3318" s="43"/>
      <c r="BL3318" s="43"/>
      <c r="BM3318" s="43"/>
      <c r="BN3318" s="43"/>
      <c r="BO3318" s="43"/>
      <c r="BP3318" s="43"/>
      <c r="BQ3318" s="43"/>
      <c r="BR3318" s="43"/>
      <c r="BS3318" s="43"/>
      <c r="BT3318" s="43"/>
      <c r="BU3318" s="43"/>
      <c r="BV3318" s="43"/>
      <c r="BW3318" s="43"/>
      <c r="BX3318" s="43"/>
      <c r="BY3318" s="43"/>
      <c r="BZ3318" s="43"/>
      <c r="CA3318" s="43"/>
      <c r="CB3318" s="43"/>
      <c r="CC3318" s="43"/>
      <c r="CD3318" s="43"/>
      <c r="CE3318" s="43"/>
      <c r="CF3318" s="43"/>
      <c r="CG3318" s="43"/>
    </row>
    <row r="3319" spans="10:85" x14ac:dyDescent="0.2"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  <c r="AK3319" s="43"/>
      <c r="AL3319" s="43"/>
      <c r="AM3319" s="43"/>
      <c r="AN3319" s="43"/>
      <c r="AO3319" s="43"/>
      <c r="AP3319" s="43"/>
      <c r="AQ3319" s="43"/>
      <c r="AR3319" s="43"/>
      <c r="AS3319" s="43"/>
      <c r="AT3319" s="43"/>
      <c r="AU3319" s="43"/>
      <c r="AV3319" s="43"/>
      <c r="AW3319" s="43"/>
      <c r="AX3319" s="43"/>
      <c r="AY3319" s="43"/>
      <c r="AZ3319" s="43"/>
      <c r="BA3319" s="43"/>
      <c r="BB3319" s="43"/>
      <c r="BC3319" s="43"/>
      <c r="BD3319" s="43"/>
      <c r="BE3319" s="43"/>
      <c r="BF3319" s="43"/>
      <c r="BG3319" s="43"/>
      <c r="BH3319" s="43"/>
      <c r="BI3319" s="43"/>
      <c r="BJ3319" s="43"/>
      <c r="BK3319" s="43"/>
      <c r="BL3319" s="43"/>
      <c r="BM3319" s="43"/>
      <c r="BN3319" s="43"/>
      <c r="BO3319" s="43"/>
      <c r="BP3319" s="43"/>
      <c r="BQ3319" s="43"/>
      <c r="BR3319" s="43"/>
      <c r="BS3319" s="43"/>
      <c r="BT3319" s="43"/>
      <c r="BU3319" s="43"/>
      <c r="BV3319" s="43"/>
      <c r="BW3319" s="43"/>
      <c r="BX3319" s="43"/>
      <c r="BY3319" s="43"/>
      <c r="BZ3319" s="43"/>
      <c r="CA3319" s="43"/>
      <c r="CB3319" s="43"/>
      <c r="CC3319" s="43"/>
      <c r="CD3319" s="43"/>
      <c r="CE3319" s="43"/>
      <c r="CF3319" s="43"/>
      <c r="CG3319" s="43"/>
    </row>
    <row r="3320" spans="10:85" x14ac:dyDescent="0.2"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  <c r="AK3320" s="43"/>
      <c r="AL3320" s="43"/>
      <c r="AM3320" s="43"/>
      <c r="AN3320" s="43"/>
      <c r="AO3320" s="43"/>
      <c r="AP3320" s="43"/>
      <c r="AQ3320" s="43"/>
      <c r="AR3320" s="43"/>
      <c r="AS3320" s="43"/>
      <c r="AT3320" s="43"/>
      <c r="AU3320" s="43"/>
      <c r="AV3320" s="43"/>
      <c r="AW3320" s="43"/>
      <c r="AX3320" s="43"/>
      <c r="AY3320" s="43"/>
      <c r="AZ3320" s="43"/>
      <c r="BA3320" s="43"/>
      <c r="BB3320" s="43"/>
      <c r="BC3320" s="43"/>
      <c r="BD3320" s="43"/>
      <c r="BE3320" s="43"/>
      <c r="BF3320" s="43"/>
      <c r="BG3320" s="43"/>
      <c r="BH3320" s="43"/>
      <c r="BI3320" s="43"/>
      <c r="BJ3320" s="43"/>
      <c r="BK3320" s="43"/>
      <c r="BL3320" s="43"/>
      <c r="BM3320" s="43"/>
      <c r="BN3320" s="43"/>
      <c r="BO3320" s="43"/>
      <c r="BP3320" s="43"/>
      <c r="BQ3320" s="43"/>
      <c r="BR3320" s="43"/>
      <c r="BS3320" s="43"/>
      <c r="BT3320" s="43"/>
      <c r="BU3320" s="43"/>
      <c r="BV3320" s="43"/>
      <c r="BW3320" s="43"/>
      <c r="BX3320" s="43"/>
      <c r="BY3320" s="43"/>
      <c r="BZ3320" s="43"/>
      <c r="CA3320" s="43"/>
      <c r="CB3320" s="43"/>
      <c r="CC3320" s="43"/>
      <c r="CD3320" s="43"/>
      <c r="CE3320" s="43"/>
      <c r="CF3320" s="43"/>
      <c r="CG3320" s="43"/>
    </row>
    <row r="3321" spans="10:85" x14ac:dyDescent="0.2"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  <c r="AK3321" s="43"/>
      <c r="AL3321" s="43"/>
      <c r="AM3321" s="43"/>
      <c r="AN3321" s="43"/>
      <c r="AO3321" s="43"/>
      <c r="AP3321" s="43"/>
      <c r="AQ3321" s="43"/>
      <c r="AR3321" s="43"/>
      <c r="AS3321" s="43"/>
      <c r="AT3321" s="43"/>
      <c r="AU3321" s="43"/>
      <c r="AV3321" s="43"/>
      <c r="AW3321" s="43"/>
      <c r="AX3321" s="43"/>
      <c r="AY3321" s="43"/>
      <c r="AZ3321" s="43"/>
      <c r="BA3321" s="43"/>
      <c r="BB3321" s="43"/>
      <c r="BC3321" s="43"/>
      <c r="BD3321" s="43"/>
      <c r="BE3321" s="43"/>
      <c r="BF3321" s="43"/>
      <c r="BG3321" s="43"/>
      <c r="BH3321" s="43"/>
      <c r="BI3321" s="43"/>
      <c r="BJ3321" s="43"/>
      <c r="BK3321" s="43"/>
      <c r="BL3321" s="43"/>
      <c r="BM3321" s="43"/>
      <c r="BN3321" s="43"/>
      <c r="BO3321" s="43"/>
      <c r="BP3321" s="43"/>
      <c r="BQ3321" s="43"/>
      <c r="BR3321" s="43"/>
      <c r="BS3321" s="43"/>
      <c r="BT3321" s="43"/>
      <c r="BU3321" s="43"/>
      <c r="BV3321" s="43"/>
      <c r="BW3321" s="43"/>
      <c r="BX3321" s="43"/>
      <c r="BY3321" s="43"/>
      <c r="BZ3321" s="43"/>
      <c r="CA3321" s="43"/>
      <c r="CB3321" s="43"/>
      <c r="CC3321" s="43"/>
      <c r="CD3321" s="43"/>
      <c r="CE3321" s="43"/>
      <c r="CF3321" s="43"/>
      <c r="CG3321" s="43"/>
    </row>
    <row r="3322" spans="10:85" x14ac:dyDescent="0.2"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  <c r="AK3322" s="43"/>
      <c r="AL3322" s="43"/>
      <c r="AM3322" s="43"/>
      <c r="AN3322" s="43"/>
      <c r="AO3322" s="43"/>
      <c r="AP3322" s="43"/>
      <c r="AQ3322" s="43"/>
      <c r="AR3322" s="43"/>
      <c r="AS3322" s="43"/>
      <c r="AT3322" s="43"/>
      <c r="AU3322" s="43"/>
      <c r="AV3322" s="43"/>
      <c r="AW3322" s="43"/>
      <c r="AX3322" s="43"/>
      <c r="AY3322" s="43"/>
      <c r="AZ3322" s="43"/>
      <c r="BA3322" s="43"/>
      <c r="BB3322" s="43"/>
      <c r="BC3322" s="43"/>
      <c r="BD3322" s="43"/>
      <c r="BE3322" s="43"/>
      <c r="BF3322" s="43"/>
      <c r="BG3322" s="43"/>
      <c r="BH3322" s="43"/>
      <c r="BI3322" s="43"/>
      <c r="BJ3322" s="43"/>
      <c r="BK3322" s="43"/>
      <c r="BL3322" s="43"/>
      <c r="BM3322" s="43"/>
      <c r="BN3322" s="43"/>
      <c r="BO3322" s="43"/>
      <c r="BP3322" s="43"/>
      <c r="BQ3322" s="43"/>
      <c r="BR3322" s="43"/>
      <c r="BS3322" s="43"/>
      <c r="BT3322" s="43"/>
      <c r="BU3322" s="43"/>
      <c r="BV3322" s="43"/>
      <c r="BW3322" s="43"/>
      <c r="BX3322" s="43"/>
      <c r="BY3322" s="43"/>
      <c r="BZ3322" s="43"/>
      <c r="CA3322" s="43"/>
      <c r="CB3322" s="43"/>
      <c r="CC3322" s="43"/>
      <c r="CD3322" s="43"/>
      <c r="CE3322" s="43"/>
      <c r="CF3322" s="43"/>
      <c r="CG3322" s="43"/>
    </row>
    <row r="3323" spans="10:85" x14ac:dyDescent="0.2"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  <c r="AK3323" s="43"/>
      <c r="AL3323" s="43"/>
      <c r="AM3323" s="43"/>
      <c r="AN3323" s="43"/>
      <c r="AO3323" s="43"/>
      <c r="AP3323" s="43"/>
      <c r="AQ3323" s="43"/>
      <c r="AR3323" s="43"/>
      <c r="AS3323" s="43"/>
      <c r="AT3323" s="43"/>
      <c r="AU3323" s="43"/>
      <c r="AV3323" s="43"/>
      <c r="AW3323" s="43"/>
      <c r="AX3323" s="43"/>
      <c r="AY3323" s="43"/>
      <c r="AZ3323" s="43"/>
      <c r="BA3323" s="43"/>
      <c r="BB3323" s="43"/>
      <c r="BC3323" s="43"/>
      <c r="BD3323" s="43"/>
      <c r="BE3323" s="43"/>
      <c r="BF3323" s="43"/>
      <c r="BG3323" s="43"/>
      <c r="BH3323" s="43"/>
      <c r="BI3323" s="43"/>
      <c r="BJ3323" s="43"/>
      <c r="BK3323" s="43"/>
      <c r="BL3323" s="43"/>
      <c r="BM3323" s="43"/>
      <c r="BN3323" s="43"/>
      <c r="BO3323" s="43"/>
      <c r="BP3323" s="43"/>
      <c r="BQ3323" s="43"/>
      <c r="BR3323" s="43"/>
      <c r="BS3323" s="43"/>
      <c r="BT3323" s="43"/>
      <c r="BU3323" s="43"/>
      <c r="BV3323" s="43"/>
      <c r="BW3323" s="43"/>
      <c r="BX3323" s="43"/>
      <c r="BY3323" s="43"/>
      <c r="BZ3323" s="43"/>
      <c r="CA3323" s="43"/>
      <c r="CB3323" s="43"/>
      <c r="CC3323" s="43"/>
      <c r="CD3323" s="43"/>
      <c r="CE3323" s="43"/>
      <c r="CF3323" s="43"/>
      <c r="CG3323" s="43"/>
    </row>
    <row r="3324" spans="10:85" x14ac:dyDescent="0.2"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  <c r="AK3324" s="43"/>
      <c r="AL3324" s="43"/>
      <c r="AM3324" s="43"/>
      <c r="AN3324" s="43"/>
      <c r="AO3324" s="43"/>
      <c r="AP3324" s="43"/>
      <c r="AQ3324" s="43"/>
      <c r="AR3324" s="43"/>
      <c r="AS3324" s="43"/>
      <c r="AT3324" s="43"/>
      <c r="AU3324" s="43"/>
      <c r="AV3324" s="43"/>
      <c r="AW3324" s="43"/>
      <c r="AX3324" s="43"/>
      <c r="AY3324" s="43"/>
      <c r="AZ3324" s="43"/>
      <c r="BA3324" s="43"/>
      <c r="BB3324" s="43"/>
      <c r="BC3324" s="43"/>
      <c r="BD3324" s="43"/>
      <c r="BE3324" s="43"/>
      <c r="BF3324" s="43"/>
      <c r="BG3324" s="43"/>
      <c r="BH3324" s="43"/>
      <c r="BI3324" s="43"/>
      <c r="BJ3324" s="43"/>
      <c r="BK3324" s="43"/>
      <c r="BL3324" s="43"/>
      <c r="BM3324" s="43"/>
      <c r="BN3324" s="43"/>
      <c r="BO3324" s="43"/>
      <c r="BP3324" s="43"/>
      <c r="BQ3324" s="43"/>
      <c r="BR3324" s="43"/>
      <c r="BS3324" s="43"/>
      <c r="BT3324" s="43"/>
      <c r="BU3324" s="43"/>
      <c r="BV3324" s="43"/>
      <c r="BW3324" s="43"/>
      <c r="BX3324" s="43"/>
      <c r="BY3324" s="43"/>
      <c r="BZ3324" s="43"/>
      <c r="CA3324" s="43"/>
      <c r="CB3324" s="43"/>
      <c r="CC3324" s="43"/>
      <c r="CD3324" s="43"/>
      <c r="CE3324" s="43"/>
      <c r="CF3324" s="43"/>
      <c r="CG3324" s="43"/>
    </row>
    <row r="3325" spans="10:85" x14ac:dyDescent="0.2"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  <c r="AK3325" s="43"/>
      <c r="AL3325" s="43"/>
      <c r="AM3325" s="43"/>
      <c r="AN3325" s="43"/>
      <c r="AO3325" s="43"/>
      <c r="AP3325" s="43"/>
      <c r="AQ3325" s="43"/>
      <c r="AR3325" s="43"/>
      <c r="AS3325" s="43"/>
      <c r="AT3325" s="43"/>
      <c r="AU3325" s="43"/>
      <c r="AV3325" s="43"/>
      <c r="AW3325" s="43"/>
      <c r="AX3325" s="43"/>
      <c r="AY3325" s="43"/>
      <c r="AZ3325" s="43"/>
      <c r="BA3325" s="43"/>
      <c r="BB3325" s="43"/>
      <c r="BC3325" s="43"/>
      <c r="BD3325" s="43"/>
      <c r="BE3325" s="43"/>
      <c r="BF3325" s="43"/>
      <c r="BG3325" s="43"/>
      <c r="BH3325" s="43"/>
      <c r="BI3325" s="43"/>
      <c r="BJ3325" s="43"/>
      <c r="BK3325" s="43"/>
      <c r="BL3325" s="43"/>
      <c r="BM3325" s="43"/>
      <c r="BN3325" s="43"/>
      <c r="BO3325" s="43"/>
      <c r="BP3325" s="43"/>
      <c r="BQ3325" s="43"/>
      <c r="BR3325" s="43"/>
      <c r="BS3325" s="43"/>
      <c r="BT3325" s="43"/>
      <c r="BU3325" s="43"/>
      <c r="BV3325" s="43"/>
      <c r="BW3325" s="43"/>
      <c r="BX3325" s="43"/>
      <c r="BY3325" s="43"/>
      <c r="BZ3325" s="43"/>
      <c r="CA3325" s="43"/>
      <c r="CB3325" s="43"/>
      <c r="CC3325" s="43"/>
      <c r="CD3325" s="43"/>
      <c r="CE3325" s="43"/>
      <c r="CF3325" s="43"/>
      <c r="CG3325" s="43"/>
    </row>
    <row r="3326" spans="10:85" x14ac:dyDescent="0.2"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  <c r="AK3326" s="43"/>
      <c r="AL3326" s="43"/>
      <c r="AM3326" s="43"/>
      <c r="AN3326" s="43"/>
      <c r="AO3326" s="43"/>
      <c r="AP3326" s="43"/>
      <c r="AQ3326" s="43"/>
      <c r="AR3326" s="43"/>
      <c r="AS3326" s="43"/>
      <c r="AT3326" s="43"/>
      <c r="AU3326" s="43"/>
      <c r="AV3326" s="43"/>
      <c r="AW3326" s="43"/>
      <c r="AX3326" s="43"/>
      <c r="AY3326" s="43"/>
      <c r="AZ3326" s="43"/>
      <c r="BA3326" s="43"/>
      <c r="BB3326" s="43"/>
      <c r="BC3326" s="43"/>
      <c r="BD3326" s="43"/>
      <c r="BE3326" s="43"/>
      <c r="BF3326" s="43"/>
      <c r="BG3326" s="43"/>
      <c r="BH3326" s="43"/>
      <c r="BI3326" s="43"/>
      <c r="BJ3326" s="43"/>
      <c r="BK3326" s="43"/>
      <c r="BL3326" s="43"/>
      <c r="BM3326" s="43"/>
      <c r="BN3326" s="43"/>
      <c r="BO3326" s="43"/>
      <c r="BP3326" s="43"/>
      <c r="BQ3326" s="43"/>
      <c r="BR3326" s="43"/>
      <c r="BS3326" s="43"/>
      <c r="BT3326" s="43"/>
      <c r="BU3326" s="43"/>
      <c r="BV3326" s="43"/>
      <c r="BW3326" s="43"/>
      <c r="BX3326" s="43"/>
      <c r="BY3326" s="43"/>
      <c r="BZ3326" s="43"/>
      <c r="CA3326" s="43"/>
      <c r="CB3326" s="43"/>
      <c r="CC3326" s="43"/>
      <c r="CD3326" s="43"/>
      <c r="CE3326" s="43"/>
      <c r="CF3326" s="43"/>
      <c r="CG3326" s="43"/>
    </row>
    <row r="3327" spans="10:85" x14ac:dyDescent="0.2"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  <c r="AK3327" s="43"/>
      <c r="AL3327" s="43"/>
      <c r="AM3327" s="43"/>
      <c r="AN3327" s="43"/>
      <c r="AO3327" s="43"/>
      <c r="AP3327" s="43"/>
      <c r="AQ3327" s="43"/>
      <c r="AR3327" s="43"/>
      <c r="AS3327" s="43"/>
      <c r="AT3327" s="43"/>
      <c r="AU3327" s="43"/>
      <c r="AV3327" s="43"/>
      <c r="AW3327" s="43"/>
      <c r="AX3327" s="43"/>
      <c r="AY3327" s="43"/>
      <c r="AZ3327" s="43"/>
      <c r="BA3327" s="43"/>
      <c r="BB3327" s="43"/>
      <c r="BC3327" s="43"/>
      <c r="BD3327" s="43"/>
      <c r="BE3327" s="43"/>
      <c r="BF3327" s="43"/>
      <c r="BG3327" s="43"/>
      <c r="BH3327" s="43"/>
      <c r="BI3327" s="43"/>
      <c r="BJ3327" s="43"/>
      <c r="BK3327" s="43"/>
      <c r="BL3327" s="43"/>
      <c r="BM3327" s="43"/>
      <c r="BN3327" s="43"/>
      <c r="BO3327" s="43"/>
      <c r="BP3327" s="43"/>
      <c r="BQ3327" s="43"/>
      <c r="BR3327" s="43"/>
      <c r="BS3327" s="43"/>
      <c r="BT3327" s="43"/>
      <c r="BU3327" s="43"/>
      <c r="BV3327" s="43"/>
      <c r="BW3327" s="43"/>
      <c r="BX3327" s="43"/>
      <c r="BY3327" s="43"/>
      <c r="BZ3327" s="43"/>
      <c r="CA3327" s="43"/>
      <c r="CB3327" s="43"/>
      <c r="CC3327" s="43"/>
      <c r="CD3327" s="43"/>
      <c r="CE3327" s="43"/>
      <c r="CF3327" s="43"/>
      <c r="CG3327" s="43"/>
    </row>
    <row r="3328" spans="10:85" x14ac:dyDescent="0.2"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  <c r="AK3328" s="43"/>
      <c r="AL3328" s="43"/>
      <c r="AM3328" s="43"/>
      <c r="AN3328" s="43"/>
      <c r="AO3328" s="43"/>
      <c r="AP3328" s="43"/>
      <c r="AQ3328" s="43"/>
      <c r="AR3328" s="43"/>
      <c r="AS3328" s="43"/>
      <c r="AT3328" s="43"/>
      <c r="AU3328" s="43"/>
      <c r="AV3328" s="43"/>
      <c r="AW3328" s="43"/>
      <c r="AX3328" s="43"/>
      <c r="AY3328" s="43"/>
      <c r="AZ3328" s="43"/>
      <c r="BA3328" s="43"/>
      <c r="BB3328" s="43"/>
      <c r="BC3328" s="43"/>
      <c r="BD3328" s="43"/>
      <c r="BE3328" s="43"/>
      <c r="BF3328" s="43"/>
      <c r="BG3328" s="43"/>
      <c r="BH3328" s="43"/>
      <c r="BI3328" s="43"/>
      <c r="BJ3328" s="43"/>
      <c r="BK3328" s="43"/>
      <c r="BL3328" s="43"/>
      <c r="BM3328" s="43"/>
      <c r="BN3328" s="43"/>
      <c r="BO3328" s="43"/>
      <c r="BP3328" s="43"/>
      <c r="BQ3328" s="43"/>
      <c r="BR3328" s="43"/>
      <c r="BS3328" s="43"/>
      <c r="BT3328" s="43"/>
      <c r="BU3328" s="43"/>
      <c r="BV3328" s="43"/>
      <c r="BW3328" s="43"/>
      <c r="BX3328" s="43"/>
      <c r="BY3328" s="43"/>
      <c r="BZ3328" s="43"/>
      <c r="CA3328" s="43"/>
      <c r="CB3328" s="43"/>
      <c r="CC3328" s="43"/>
      <c r="CD3328" s="43"/>
      <c r="CE3328" s="43"/>
      <c r="CF3328" s="43"/>
      <c r="CG3328" s="43"/>
    </row>
    <row r="3329" spans="10:85" x14ac:dyDescent="0.2"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  <c r="AK3329" s="43"/>
      <c r="AL3329" s="43"/>
      <c r="AM3329" s="43"/>
      <c r="AN3329" s="43"/>
      <c r="AO3329" s="43"/>
      <c r="AP3329" s="43"/>
      <c r="AQ3329" s="43"/>
      <c r="AR3329" s="43"/>
      <c r="AS3329" s="43"/>
      <c r="AT3329" s="43"/>
      <c r="AU3329" s="43"/>
      <c r="AV3329" s="43"/>
      <c r="AW3329" s="43"/>
      <c r="AX3329" s="43"/>
      <c r="AY3329" s="43"/>
      <c r="AZ3329" s="43"/>
      <c r="BA3329" s="43"/>
      <c r="BB3329" s="43"/>
      <c r="BC3329" s="43"/>
      <c r="BD3329" s="43"/>
      <c r="BE3329" s="43"/>
      <c r="BF3329" s="43"/>
      <c r="BG3329" s="43"/>
      <c r="BH3329" s="43"/>
      <c r="BI3329" s="43"/>
      <c r="BJ3329" s="43"/>
      <c r="BK3329" s="43"/>
      <c r="BL3329" s="43"/>
      <c r="BM3329" s="43"/>
      <c r="BN3329" s="43"/>
      <c r="BO3329" s="43"/>
      <c r="BP3329" s="43"/>
      <c r="BQ3329" s="43"/>
      <c r="BR3329" s="43"/>
      <c r="BS3329" s="43"/>
      <c r="BT3329" s="43"/>
      <c r="BU3329" s="43"/>
      <c r="BV3329" s="43"/>
      <c r="BW3329" s="43"/>
      <c r="BX3329" s="43"/>
      <c r="BY3329" s="43"/>
      <c r="BZ3329" s="43"/>
      <c r="CA3329" s="43"/>
      <c r="CB3329" s="43"/>
      <c r="CC3329" s="43"/>
      <c r="CD3329" s="43"/>
      <c r="CE3329" s="43"/>
      <c r="CF3329" s="43"/>
      <c r="CG3329" s="43"/>
    </row>
    <row r="3330" spans="10:85" x14ac:dyDescent="0.2"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  <c r="AK3330" s="43"/>
      <c r="AL3330" s="43"/>
      <c r="AM3330" s="43"/>
      <c r="AN3330" s="43"/>
      <c r="AO3330" s="43"/>
      <c r="AP3330" s="43"/>
      <c r="AQ3330" s="43"/>
      <c r="AR3330" s="43"/>
      <c r="AS3330" s="43"/>
      <c r="AT3330" s="43"/>
      <c r="AU3330" s="43"/>
      <c r="AV3330" s="43"/>
      <c r="AW3330" s="43"/>
      <c r="AX3330" s="43"/>
      <c r="AY3330" s="43"/>
      <c r="AZ3330" s="43"/>
      <c r="BA3330" s="43"/>
      <c r="BB3330" s="43"/>
      <c r="BC3330" s="43"/>
      <c r="BD3330" s="43"/>
      <c r="BE3330" s="43"/>
      <c r="BF3330" s="43"/>
      <c r="BG3330" s="43"/>
      <c r="BH3330" s="43"/>
      <c r="BI3330" s="43"/>
      <c r="BJ3330" s="43"/>
      <c r="BK3330" s="43"/>
      <c r="BL3330" s="43"/>
      <c r="BM3330" s="43"/>
      <c r="BN3330" s="43"/>
      <c r="BO3330" s="43"/>
      <c r="BP3330" s="43"/>
      <c r="BQ3330" s="43"/>
      <c r="BR3330" s="43"/>
      <c r="BS3330" s="43"/>
      <c r="BT3330" s="43"/>
      <c r="BU3330" s="43"/>
      <c r="BV3330" s="43"/>
      <c r="BW3330" s="43"/>
      <c r="BX3330" s="43"/>
      <c r="BY3330" s="43"/>
      <c r="BZ3330" s="43"/>
      <c r="CA3330" s="43"/>
      <c r="CB3330" s="43"/>
      <c r="CC3330" s="43"/>
      <c r="CD3330" s="43"/>
      <c r="CE3330" s="43"/>
      <c r="CF3330" s="43"/>
      <c r="CG3330" s="43"/>
    </row>
    <row r="3331" spans="10:85" x14ac:dyDescent="0.2"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  <c r="AK3331" s="43"/>
      <c r="AL3331" s="43"/>
      <c r="AM3331" s="43"/>
      <c r="AN3331" s="43"/>
      <c r="AO3331" s="43"/>
      <c r="AP3331" s="43"/>
      <c r="AQ3331" s="43"/>
      <c r="AR3331" s="43"/>
      <c r="AS3331" s="43"/>
      <c r="AT3331" s="43"/>
      <c r="AU3331" s="43"/>
      <c r="AV3331" s="43"/>
      <c r="AW3331" s="43"/>
      <c r="AX3331" s="43"/>
      <c r="AY3331" s="43"/>
      <c r="AZ3331" s="43"/>
      <c r="BA3331" s="43"/>
      <c r="BB3331" s="43"/>
      <c r="BC3331" s="43"/>
      <c r="BD3331" s="43"/>
      <c r="BE3331" s="43"/>
      <c r="BF3331" s="43"/>
      <c r="BG3331" s="43"/>
      <c r="BH3331" s="43"/>
      <c r="BI3331" s="43"/>
      <c r="BJ3331" s="43"/>
      <c r="BK3331" s="43"/>
      <c r="BL3331" s="43"/>
      <c r="BM3331" s="43"/>
      <c r="BN3331" s="43"/>
      <c r="BO3331" s="43"/>
      <c r="BP3331" s="43"/>
      <c r="BQ3331" s="43"/>
      <c r="BR3331" s="43"/>
      <c r="BS3331" s="43"/>
      <c r="BT3331" s="43"/>
      <c r="BU3331" s="43"/>
      <c r="BV3331" s="43"/>
      <c r="BW3331" s="43"/>
      <c r="BX3331" s="43"/>
      <c r="BY3331" s="43"/>
      <c r="BZ3331" s="43"/>
      <c r="CA3331" s="43"/>
      <c r="CB3331" s="43"/>
      <c r="CC3331" s="43"/>
      <c r="CD3331" s="43"/>
      <c r="CE3331" s="43"/>
      <c r="CF3331" s="43"/>
      <c r="CG3331" s="43"/>
    </row>
    <row r="3332" spans="10:85" x14ac:dyDescent="0.2"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  <c r="AK3332" s="43"/>
      <c r="AL3332" s="43"/>
      <c r="AM3332" s="43"/>
      <c r="AN3332" s="43"/>
      <c r="AO3332" s="43"/>
      <c r="AP3332" s="43"/>
      <c r="AQ3332" s="43"/>
      <c r="AR3332" s="43"/>
      <c r="AS3332" s="43"/>
      <c r="AT3332" s="43"/>
      <c r="AU3332" s="43"/>
      <c r="AV3332" s="43"/>
      <c r="AW3332" s="43"/>
      <c r="AX3332" s="43"/>
      <c r="AY3332" s="43"/>
      <c r="AZ3332" s="43"/>
      <c r="BA3332" s="43"/>
      <c r="BB3332" s="43"/>
      <c r="BC3332" s="43"/>
      <c r="BD3332" s="43"/>
      <c r="BE3332" s="43"/>
      <c r="BF3332" s="43"/>
      <c r="BG3332" s="43"/>
      <c r="BH3332" s="43"/>
      <c r="BI3332" s="43"/>
      <c r="BJ3332" s="43"/>
      <c r="BK3332" s="43"/>
      <c r="BL3332" s="43"/>
      <c r="BM3332" s="43"/>
      <c r="BN3332" s="43"/>
      <c r="BO3332" s="43"/>
      <c r="BP3332" s="43"/>
      <c r="BQ3332" s="43"/>
      <c r="BR3332" s="43"/>
      <c r="BS3332" s="43"/>
      <c r="BT3332" s="43"/>
      <c r="BU3332" s="43"/>
      <c r="BV3332" s="43"/>
      <c r="BW3332" s="43"/>
      <c r="BX3332" s="43"/>
      <c r="BY3332" s="43"/>
      <c r="BZ3332" s="43"/>
      <c r="CA3332" s="43"/>
      <c r="CB3332" s="43"/>
      <c r="CC3332" s="43"/>
      <c r="CD3332" s="43"/>
      <c r="CE3332" s="43"/>
      <c r="CF3332" s="43"/>
      <c r="CG3332" s="43"/>
    </row>
    <row r="3333" spans="10:85" x14ac:dyDescent="0.2"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  <c r="AK3333" s="43"/>
      <c r="AL3333" s="43"/>
      <c r="AM3333" s="43"/>
      <c r="AN3333" s="43"/>
      <c r="AO3333" s="43"/>
      <c r="AP3333" s="43"/>
      <c r="AQ3333" s="43"/>
      <c r="AR3333" s="43"/>
      <c r="AS3333" s="43"/>
      <c r="AT3333" s="43"/>
      <c r="AU3333" s="43"/>
      <c r="AV3333" s="43"/>
      <c r="AW3333" s="43"/>
      <c r="AX3333" s="43"/>
      <c r="AY3333" s="43"/>
      <c r="AZ3333" s="43"/>
      <c r="BA3333" s="43"/>
      <c r="BB3333" s="43"/>
      <c r="BC3333" s="43"/>
      <c r="BD3333" s="43"/>
      <c r="BE3333" s="43"/>
      <c r="BF3333" s="43"/>
      <c r="BG3333" s="43"/>
      <c r="BH3333" s="43"/>
      <c r="BI3333" s="43"/>
      <c r="BJ3333" s="43"/>
      <c r="BK3333" s="43"/>
      <c r="BL3333" s="43"/>
      <c r="BM3333" s="43"/>
      <c r="BN3333" s="43"/>
      <c r="BO3333" s="43"/>
      <c r="BP3333" s="43"/>
      <c r="BQ3333" s="43"/>
      <c r="BR3333" s="43"/>
      <c r="BS3333" s="43"/>
      <c r="BT3333" s="43"/>
      <c r="BU3333" s="43"/>
      <c r="BV3333" s="43"/>
      <c r="BW3333" s="43"/>
      <c r="BX3333" s="43"/>
      <c r="BY3333" s="43"/>
      <c r="BZ3333" s="43"/>
      <c r="CA3333" s="43"/>
      <c r="CB3333" s="43"/>
      <c r="CC3333" s="43"/>
      <c r="CD3333" s="43"/>
      <c r="CE3333" s="43"/>
      <c r="CF3333" s="43"/>
      <c r="CG3333" s="43"/>
    </row>
    <row r="3334" spans="10:85" x14ac:dyDescent="0.2"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  <c r="AK3334" s="43"/>
      <c r="AL3334" s="43"/>
      <c r="AM3334" s="43"/>
      <c r="AN3334" s="43"/>
      <c r="AO3334" s="43"/>
      <c r="AP3334" s="43"/>
      <c r="AQ3334" s="43"/>
      <c r="AR3334" s="43"/>
      <c r="AS3334" s="43"/>
      <c r="AT3334" s="43"/>
      <c r="AU3334" s="43"/>
      <c r="AV3334" s="43"/>
      <c r="AW3334" s="43"/>
      <c r="AX3334" s="43"/>
      <c r="AY3334" s="43"/>
      <c r="AZ3334" s="43"/>
      <c r="BA3334" s="43"/>
      <c r="BB3334" s="43"/>
      <c r="BC3334" s="43"/>
      <c r="BD3334" s="43"/>
      <c r="BE3334" s="43"/>
      <c r="BF3334" s="43"/>
      <c r="BG3334" s="43"/>
      <c r="BH3334" s="43"/>
      <c r="BI3334" s="43"/>
      <c r="BJ3334" s="43"/>
      <c r="BK3334" s="43"/>
      <c r="BL3334" s="43"/>
      <c r="BM3334" s="43"/>
      <c r="BN3334" s="43"/>
      <c r="BO3334" s="43"/>
      <c r="BP3334" s="43"/>
      <c r="BQ3334" s="43"/>
      <c r="BR3334" s="43"/>
      <c r="BS3334" s="43"/>
      <c r="BT3334" s="43"/>
      <c r="BU3334" s="43"/>
      <c r="BV3334" s="43"/>
      <c r="BW3334" s="43"/>
      <c r="BX3334" s="43"/>
      <c r="BY3334" s="43"/>
      <c r="BZ3334" s="43"/>
      <c r="CA3334" s="43"/>
      <c r="CB3334" s="43"/>
      <c r="CC3334" s="43"/>
      <c r="CD3334" s="43"/>
      <c r="CE3334" s="43"/>
      <c r="CF3334" s="43"/>
      <c r="CG3334" s="43"/>
    </row>
    <row r="3335" spans="10:85" x14ac:dyDescent="0.2"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  <c r="AK3335" s="43"/>
      <c r="AL3335" s="43"/>
      <c r="AM3335" s="43"/>
      <c r="AN3335" s="43"/>
      <c r="AO3335" s="43"/>
      <c r="AP3335" s="43"/>
      <c r="AQ3335" s="43"/>
      <c r="AR3335" s="43"/>
      <c r="AS3335" s="43"/>
      <c r="AT3335" s="43"/>
      <c r="AU3335" s="43"/>
      <c r="AV3335" s="43"/>
      <c r="AW3335" s="43"/>
      <c r="AX3335" s="43"/>
      <c r="AY3335" s="43"/>
      <c r="AZ3335" s="43"/>
      <c r="BA3335" s="43"/>
      <c r="BB3335" s="43"/>
      <c r="BC3335" s="43"/>
      <c r="BD3335" s="43"/>
      <c r="BE3335" s="43"/>
      <c r="BF3335" s="43"/>
      <c r="BG3335" s="43"/>
      <c r="BH3335" s="43"/>
      <c r="BI3335" s="43"/>
      <c r="BJ3335" s="43"/>
      <c r="BK3335" s="43"/>
      <c r="BL3335" s="43"/>
      <c r="BM3335" s="43"/>
      <c r="BN3335" s="43"/>
      <c r="BO3335" s="43"/>
      <c r="BP3335" s="43"/>
      <c r="BQ3335" s="43"/>
      <c r="BR3335" s="43"/>
      <c r="BS3335" s="43"/>
      <c r="BT3335" s="43"/>
      <c r="BU3335" s="43"/>
      <c r="BV3335" s="43"/>
      <c r="BW3335" s="43"/>
      <c r="BX3335" s="43"/>
      <c r="BY3335" s="43"/>
      <c r="BZ3335" s="43"/>
      <c r="CA3335" s="43"/>
      <c r="CB3335" s="43"/>
      <c r="CC3335" s="43"/>
      <c r="CD3335" s="43"/>
      <c r="CE3335" s="43"/>
      <c r="CF3335" s="43"/>
      <c r="CG3335" s="43"/>
    </row>
    <row r="3336" spans="10:85" x14ac:dyDescent="0.2"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  <c r="AK3336" s="43"/>
      <c r="AL3336" s="43"/>
      <c r="AM3336" s="43"/>
      <c r="AN3336" s="43"/>
      <c r="AO3336" s="43"/>
      <c r="AP3336" s="43"/>
      <c r="AQ3336" s="43"/>
      <c r="AR3336" s="43"/>
      <c r="AS3336" s="43"/>
      <c r="AT3336" s="43"/>
      <c r="AU3336" s="43"/>
      <c r="AV3336" s="43"/>
      <c r="AW3336" s="43"/>
      <c r="AX3336" s="43"/>
      <c r="AY3336" s="43"/>
      <c r="AZ3336" s="43"/>
      <c r="BA3336" s="43"/>
      <c r="BB3336" s="43"/>
      <c r="BC3336" s="43"/>
      <c r="BD3336" s="43"/>
      <c r="BE3336" s="43"/>
      <c r="BF3336" s="43"/>
      <c r="BG3336" s="43"/>
      <c r="BH3336" s="43"/>
      <c r="BI3336" s="43"/>
      <c r="BJ3336" s="43"/>
      <c r="BK3336" s="43"/>
      <c r="BL3336" s="43"/>
      <c r="BM3336" s="43"/>
      <c r="BN3336" s="43"/>
      <c r="BO3336" s="43"/>
      <c r="BP3336" s="43"/>
      <c r="BQ3336" s="43"/>
      <c r="BR3336" s="43"/>
      <c r="BS3336" s="43"/>
      <c r="BT3336" s="43"/>
      <c r="BU3336" s="43"/>
      <c r="BV3336" s="43"/>
      <c r="BW3336" s="43"/>
      <c r="BX3336" s="43"/>
      <c r="BY3336" s="43"/>
      <c r="BZ3336" s="43"/>
      <c r="CA3336" s="43"/>
      <c r="CB3336" s="43"/>
      <c r="CC3336" s="43"/>
      <c r="CD3336" s="43"/>
      <c r="CE3336" s="43"/>
      <c r="CF3336" s="43"/>
      <c r="CG3336" s="43"/>
    </row>
    <row r="3337" spans="10:85" x14ac:dyDescent="0.2"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  <c r="AK3337" s="43"/>
      <c r="AL3337" s="43"/>
      <c r="AM3337" s="43"/>
      <c r="AN3337" s="43"/>
      <c r="AO3337" s="43"/>
      <c r="AP3337" s="43"/>
      <c r="AQ3337" s="43"/>
      <c r="AR3337" s="43"/>
      <c r="AS3337" s="43"/>
      <c r="AT3337" s="43"/>
      <c r="AU3337" s="43"/>
      <c r="AV3337" s="43"/>
      <c r="AW3337" s="43"/>
      <c r="AX3337" s="43"/>
      <c r="AY3337" s="43"/>
      <c r="AZ3337" s="43"/>
      <c r="BA3337" s="43"/>
      <c r="BB3337" s="43"/>
      <c r="BC3337" s="43"/>
      <c r="BD3337" s="43"/>
      <c r="BE3337" s="43"/>
      <c r="BF3337" s="43"/>
      <c r="BG3337" s="43"/>
      <c r="BH3337" s="43"/>
      <c r="BI3337" s="43"/>
      <c r="BJ3337" s="43"/>
      <c r="BK3337" s="43"/>
      <c r="BL3337" s="43"/>
      <c r="BM3337" s="43"/>
      <c r="BN3337" s="43"/>
      <c r="BO3337" s="43"/>
      <c r="BP3337" s="43"/>
      <c r="BQ3337" s="43"/>
      <c r="BR3337" s="43"/>
      <c r="BS3337" s="43"/>
      <c r="BT3337" s="43"/>
      <c r="BU3337" s="43"/>
      <c r="BV3337" s="43"/>
      <c r="BW3337" s="43"/>
      <c r="BX3337" s="43"/>
      <c r="BY3337" s="43"/>
      <c r="BZ3337" s="43"/>
      <c r="CA3337" s="43"/>
      <c r="CB3337" s="43"/>
      <c r="CC3337" s="43"/>
      <c r="CD3337" s="43"/>
      <c r="CE3337" s="43"/>
      <c r="CF3337" s="43"/>
      <c r="CG3337" s="43"/>
    </row>
    <row r="3338" spans="10:85" x14ac:dyDescent="0.2"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  <c r="AK3338" s="43"/>
      <c r="AL3338" s="43"/>
      <c r="AM3338" s="43"/>
      <c r="AN3338" s="43"/>
      <c r="AO3338" s="43"/>
      <c r="AP3338" s="43"/>
      <c r="AQ3338" s="43"/>
      <c r="AR3338" s="43"/>
      <c r="AS3338" s="43"/>
      <c r="AT3338" s="43"/>
      <c r="AU3338" s="43"/>
      <c r="AV3338" s="43"/>
      <c r="AW3338" s="43"/>
      <c r="AX3338" s="43"/>
      <c r="AY3338" s="43"/>
      <c r="AZ3338" s="43"/>
      <c r="BA3338" s="43"/>
      <c r="BB3338" s="43"/>
      <c r="BC3338" s="43"/>
      <c r="BD3338" s="43"/>
      <c r="BE3338" s="43"/>
      <c r="BF3338" s="43"/>
      <c r="BG3338" s="43"/>
      <c r="BH3338" s="43"/>
      <c r="BI3338" s="43"/>
      <c r="BJ3338" s="43"/>
      <c r="BK3338" s="43"/>
      <c r="BL3338" s="43"/>
      <c r="BM3338" s="43"/>
      <c r="BN3338" s="43"/>
      <c r="BO3338" s="43"/>
      <c r="BP3338" s="43"/>
      <c r="BQ3338" s="43"/>
      <c r="BR3338" s="43"/>
      <c r="BS3338" s="43"/>
      <c r="BT3338" s="43"/>
      <c r="BU3338" s="43"/>
      <c r="BV3338" s="43"/>
      <c r="BW3338" s="43"/>
      <c r="BX3338" s="43"/>
      <c r="BY3338" s="43"/>
      <c r="BZ3338" s="43"/>
      <c r="CA3338" s="43"/>
      <c r="CB3338" s="43"/>
      <c r="CC3338" s="43"/>
      <c r="CD3338" s="43"/>
      <c r="CE3338" s="43"/>
      <c r="CF3338" s="43"/>
      <c r="CG3338" s="43"/>
    </row>
    <row r="3339" spans="10:85" x14ac:dyDescent="0.2"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  <c r="AK3339" s="43"/>
      <c r="AL3339" s="43"/>
      <c r="AM3339" s="43"/>
      <c r="AN3339" s="43"/>
      <c r="AO3339" s="43"/>
      <c r="AP3339" s="43"/>
      <c r="AQ3339" s="43"/>
      <c r="AR3339" s="43"/>
      <c r="AS3339" s="43"/>
      <c r="AT3339" s="43"/>
      <c r="AU3339" s="43"/>
      <c r="AV3339" s="43"/>
      <c r="AW3339" s="43"/>
      <c r="AX3339" s="43"/>
      <c r="AY3339" s="43"/>
      <c r="AZ3339" s="43"/>
      <c r="BA3339" s="43"/>
      <c r="BB3339" s="43"/>
      <c r="BC3339" s="43"/>
      <c r="BD3339" s="43"/>
      <c r="BE3339" s="43"/>
      <c r="BF3339" s="43"/>
      <c r="BG3339" s="43"/>
      <c r="BH3339" s="43"/>
      <c r="BI3339" s="43"/>
      <c r="BJ3339" s="43"/>
      <c r="BK3339" s="43"/>
      <c r="BL3339" s="43"/>
      <c r="BM3339" s="43"/>
      <c r="BN3339" s="43"/>
      <c r="BO3339" s="43"/>
      <c r="BP3339" s="43"/>
      <c r="BQ3339" s="43"/>
      <c r="BR3339" s="43"/>
      <c r="BS3339" s="43"/>
      <c r="BT3339" s="43"/>
      <c r="BU3339" s="43"/>
      <c r="BV3339" s="43"/>
      <c r="BW3339" s="43"/>
      <c r="BX3339" s="43"/>
      <c r="BY3339" s="43"/>
      <c r="BZ3339" s="43"/>
      <c r="CA3339" s="43"/>
      <c r="CB3339" s="43"/>
      <c r="CC3339" s="43"/>
      <c r="CD3339" s="43"/>
      <c r="CE3339" s="43"/>
      <c r="CF3339" s="43"/>
      <c r="CG3339" s="43"/>
    </row>
    <row r="3340" spans="10:85" x14ac:dyDescent="0.2"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  <c r="AK3340" s="43"/>
      <c r="AL3340" s="43"/>
      <c r="AM3340" s="43"/>
      <c r="AN3340" s="43"/>
      <c r="AO3340" s="43"/>
      <c r="AP3340" s="43"/>
      <c r="AQ3340" s="43"/>
      <c r="AR3340" s="43"/>
      <c r="AS3340" s="43"/>
      <c r="AT3340" s="43"/>
      <c r="AU3340" s="43"/>
      <c r="AV3340" s="43"/>
      <c r="AW3340" s="43"/>
      <c r="AX3340" s="43"/>
      <c r="AY3340" s="43"/>
      <c r="AZ3340" s="43"/>
      <c r="BA3340" s="43"/>
      <c r="BB3340" s="43"/>
      <c r="BC3340" s="43"/>
      <c r="BD3340" s="43"/>
      <c r="BE3340" s="43"/>
      <c r="BF3340" s="43"/>
      <c r="BG3340" s="43"/>
      <c r="BH3340" s="43"/>
      <c r="BI3340" s="43"/>
      <c r="BJ3340" s="43"/>
      <c r="BK3340" s="43"/>
      <c r="BL3340" s="43"/>
      <c r="BM3340" s="43"/>
      <c r="BN3340" s="43"/>
      <c r="BO3340" s="43"/>
      <c r="BP3340" s="43"/>
      <c r="BQ3340" s="43"/>
      <c r="BR3340" s="43"/>
      <c r="BS3340" s="43"/>
      <c r="BT3340" s="43"/>
      <c r="BU3340" s="43"/>
      <c r="BV3340" s="43"/>
      <c r="BW3340" s="43"/>
      <c r="BX3340" s="43"/>
      <c r="BY3340" s="43"/>
      <c r="BZ3340" s="43"/>
      <c r="CA3340" s="43"/>
      <c r="CB3340" s="43"/>
      <c r="CC3340" s="43"/>
      <c r="CD3340" s="43"/>
      <c r="CE3340" s="43"/>
      <c r="CF3340" s="43"/>
      <c r="CG3340" s="43"/>
    </row>
    <row r="3341" spans="10:85" x14ac:dyDescent="0.2"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  <c r="AK3341" s="43"/>
      <c r="AL3341" s="43"/>
      <c r="AM3341" s="43"/>
      <c r="AN3341" s="43"/>
      <c r="AO3341" s="43"/>
      <c r="AP3341" s="43"/>
      <c r="AQ3341" s="43"/>
      <c r="AR3341" s="43"/>
      <c r="AS3341" s="43"/>
      <c r="AT3341" s="43"/>
      <c r="AU3341" s="43"/>
      <c r="AV3341" s="43"/>
      <c r="AW3341" s="43"/>
      <c r="AX3341" s="43"/>
      <c r="AY3341" s="43"/>
      <c r="AZ3341" s="43"/>
      <c r="BA3341" s="43"/>
      <c r="BB3341" s="43"/>
      <c r="BC3341" s="43"/>
      <c r="BD3341" s="43"/>
      <c r="BE3341" s="43"/>
      <c r="BF3341" s="43"/>
      <c r="BG3341" s="43"/>
      <c r="BH3341" s="43"/>
      <c r="BI3341" s="43"/>
      <c r="BJ3341" s="43"/>
      <c r="BK3341" s="43"/>
      <c r="BL3341" s="43"/>
      <c r="BM3341" s="43"/>
      <c r="BN3341" s="43"/>
      <c r="BO3341" s="43"/>
      <c r="BP3341" s="43"/>
      <c r="BQ3341" s="43"/>
      <c r="BR3341" s="43"/>
      <c r="BS3341" s="43"/>
      <c r="BT3341" s="43"/>
      <c r="BU3341" s="43"/>
      <c r="BV3341" s="43"/>
      <c r="BW3341" s="43"/>
      <c r="BX3341" s="43"/>
      <c r="BY3341" s="43"/>
      <c r="BZ3341" s="43"/>
      <c r="CA3341" s="43"/>
      <c r="CB3341" s="43"/>
      <c r="CC3341" s="43"/>
      <c r="CD3341" s="43"/>
      <c r="CE3341" s="43"/>
      <c r="CF3341" s="43"/>
      <c r="CG3341" s="43"/>
    </row>
    <row r="3342" spans="10:85" x14ac:dyDescent="0.2"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  <c r="AK3342" s="43"/>
      <c r="AL3342" s="43"/>
      <c r="AM3342" s="43"/>
      <c r="AN3342" s="43"/>
      <c r="AO3342" s="43"/>
      <c r="AP3342" s="43"/>
      <c r="AQ3342" s="43"/>
      <c r="AR3342" s="43"/>
      <c r="AS3342" s="43"/>
      <c r="AT3342" s="43"/>
      <c r="AU3342" s="43"/>
      <c r="AV3342" s="43"/>
      <c r="AW3342" s="43"/>
      <c r="AX3342" s="43"/>
      <c r="AY3342" s="43"/>
      <c r="AZ3342" s="43"/>
      <c r="BA3342" s="43"/>
      <c r="BB3342" s="43"/>
      <c r="BC3342" s="43"/>
      <c r="BD3342" s="43"/>
      <c r="BE3342" s="43"/>
      <c r="BF3342" s="43"/>
      <c r="BG3342" s="43"/>
      <c r="BH3342" s="43"/>
      <c r="BI3342" s="43"/>
      <c r="BJ3342" s="43"/>
      <c r="BK3342" s="43"/>
      <c r="BL3342" s="43"/>
      <c r="BM3342" s="43"/>
      <c r="BN3342" s="43"/>
      <c r="BO3342" s="43"/>
      <c r="BP3342" s="43"/>
      <c r="BQ3342" s="43"/>
      <c r="BR3342" s="43"/>
      <c r="BS3342" s="43"/>
      <c r="BT3342" s="43"/>
      <c r="BU3342" s="43"/>
      <c r="BV3342" s="43"/>
      <c r="BW3342" s="43"/>
      <c r="BX3342" s="43"/>
      <c r="BY3342" s="43"/>
      <c r="BZ3342" s="43"/>
      <c r="CA3342" s="43"/>
      <c r="CB3342" s="43"/>
      <c r="CC3342" s="43"/>
      <c r="CD3342" s="43"/>
      <c r="CE3342" s="43"/>
      <c r="CF3342" s="43"/>
      <c r="CG3342" s="43"/>
    </row>
    <row r="3343" spans="10:85" x14ac:dyDescent="0.2"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  <c r="AK3343" s="43"/>
      <c r="AL3343" s="43"/>
      <c r="AM3343" s="43"/>
      <c r="AN3343" s="43"/>
      <c r="AO3343" s="43"/>
      <c r="AP3343" s="43"/>
      <c r="AQ3343" s="43"/>
      <c r="AR3343" s="43"/>
      <c r="AS3343" s="43"/>
      <c r="AT3343" s="43"/>
      <c r="AU3343" s="43"/>
      <c r="AV3343" s="43"/>
      <c r="AW3343" s="43"/>
      <c r="AX3343" s="43"/>
      <c r="AY3343" s="43"/>
      <c r="AZ3343" s="43"/>
      <c r="BA3343" s="43"/>
      <c r="BB3343" s="43"/>
      <c r="BC3343" s="43"/>
      <c r="BD3343" s="43"/>
      <c r="BE3343" s="43"/>
      <c r="BF3343" s="43"/>
      <c r="BG3343" s="43"/>
      <c r="BH3343" s="43"/>
      <c r="BI3343" s="43"/>
      <c r="BJ3343" s="43"/>
      <c r="BK3343" s="43"/>
      <c r="BL3343" s="43"/>
      <c r="BM3343" s="43"/>
      <c r="BN3343" s="43"/>
      <c r="BO3343" s="43"/>
      <c r="BP3343" s="43"/>
      <c r="BQ3343" s="43"/>
      <c r="BR3343" s="43"/>
      <c r="BS3343" s="43"/>
      <c r="BT3343" s="43"/>
      <c r="BU3343" s="43"/>
      <c r="BV3343" s="43"/>
      <c r="BW3343" s="43"/>
      <c r="BX3343" s="43"/>
      <c r="BY3343" s="43"/>
      <c r="BZ3343" s="43"/>
      <c r="CA3343" s="43"/>
      <c r="CB3343" s="43"/>
      <c r="CC3343" s="43"/>
      <c r="CD3343" s="43"/>
      <c r="CE3343" s="43"/>
      <c r="CF3343" s="43"/>
      <c r="CG3343" s="43"/>
    </row>
    <row r="3344" spans="10:85" x14ac:dyDescent="0.2"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  <c r="AK3344" s="43"/>
      <c r="AL3344" s="43"/>
      <c r="AM3344" s="43"/>
      <c r="AN3344" s="43"/>
      <c r="AO3344" s="43"/>
      <c r="AP3344" s="43"/>
      <c r="AQ3344" s="43"/>
      <c r="AR3344" s="43"/>
      <c r="AS3344" s="43"/>
      <c r="AT3344" s="43"/>
      <c r="AU3344" s="43"/>
      <c r="AV3344" s="43"/>
      <c r="AW3344" s="43"/>
      <c r="AX3344" s="43"/>
      <c r="AY3344" s="43"/>
      <c r="AZ3344" s="43"/>
      <c r="BA3344" s="43"/>
      <c r="BB3344" s="43"/>
      <c r="BC3344" s="43"/>
      <c r="BD3344" s="43"/>
      <c r="BE3344" s="43"/>
      <c r="BF3344" s="43"/>
      <c r="BG3344" s="43"/>
      <c r="BH3344" s="43"/>
      <c r="BI3344" s="43"/>
      <c r="BJ3344" s="43"/>
      <c r="BK3344" s="43"/>
      <c r="BL3344" s="43"/>
      <c r="BM3344" s="43"/>
      <c r="BN3344" s="43"/>
      <c r="BO3344" s="43"/>
      <c r="BP3344" s="43"/>
      <c r="BQ3344" s="43"/>
      <c r="BR3344" s="43"/>
      <c r="BS3344" s="43"/>
      <c r="BT3344" s="43"/>
      <c r="BU3344" s="43"/>
      <c r="BV3344" s="43"/>
      <c r="BW3344" s="43"/>
      <c r="BX3344" s="43"/>
      <c r="BY3344" s="43"/>
      <c r="BZ3344" s="43"/>
      <c r="CA3344" s="43"/>
      <c r="CB3344" s="43"/>
      <c r="CC3344" s="43"/>
      <c r="CD3344" s="43"/>
      <c r="CE3344" s="43"/>
      <c r="CF3344" s="43"/>
      <c r="CG3344" s="43"/>
    </row>
    <row r="3345" spans="10:85" x14ac:dyDescent="0.2"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  <c r="AK3345" s="43"/>
      <c r="AL3345" s="43"/>
      <c r="AM3345" s="43"/>
      <c r="AN3345" s="43"/>
      <c r="AO3345" s="43"/>
      <c r="AP3345" s="43"/>
      <c r="AQ3345" s="43"/>
      <c r="AR3345" s="43"/>
      <c r="AS3345" s="43"/>
      <c r="AT3345" s="43"/>
      <c r="AU3345" s="43"/>
      <c r="AV3345" s="43"/>
      <c r="AW3345" s="43"/>
      <c r="AX3345" s="43"/>
      <c r="AY3345" s="43"/>
      <c r="AZ3345" s="43"/>
      <c r="BA3345" s="43"/>
      <c r="BB3345" s="43"/>
      <c r="BC3345" s="43"/>
      <c r="BD3345" s="43"/>
      <c r="BE3345" s="43"/>
      <c r="BF3345" s="43"/>
      <c r="BG3345" s="43"/>
      <c r="BH3345" s="43"/>
      <c r="BI3345" s="43"/>
      <c r="BJ3345" s="43"/>
      <c r="BK3345" s="43"/>
      <c r="BL3345" s="43"/>
      <c r="BM3345" s="43"/>
      <c r="BN3345" s="43"/>
      <c r="BO3345" s="43"/>
      <c r="BP3345" s="43"/>
      <c r="BQ3345" s="43"/>
      <c r="BR3345" s="43"/>
      <c r="BS3345" s="43"/>
      <c r="BT3345" s="43"/>
      <c r="BU3345" s="43"/>
      <c r="BV3345" s="43"/>
      <c r="BW3345" s="43"/>
      <c r="BX3345" s="43"/>
      <c r="BY3345" s="43"/>
      <c r="BZ3345" s="43"/>
      <c r="CA3345" s="43"/>
      <c r="CB3345" s="43"/>
      <c r="CC3345" s="43"/>
      <c r="CD3345" s="43"/>
      <c r="CE3345" s="43"/>
      <c r="CF3345" s="43"/>
      <c r="CG3345" s="43"/>
    </row>
    <row r="3346" spans="10:85" x14ac:dyDescent="0.2"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  <c r="AK3346" s="43"/>
      <c r="AL3346" s="43"/>
      <c r="AM3346" s="43"/>
      <c r="AN3346" s="43"/>
      <c r="AO3346" s="43"/>
      <c r="AP3346" s="43"/>
      <c r="AQ3346" s="43"/>
      <c r="AR3346" s="43"/>
      <c r="AS3346" s="43"/>
      <c r="AT3346" s="43"/>
      <c r="AU3346" s="43"/>
      <c r="AV3346" s="43"/>
      <c r="AW3346" s="43"/>
      <c r="AX3346" s="43"/>
      <c r="AY3346" s="43"/>
      <c r="AZ3346" s="43"/>
      <c r="BA3346" s="43"/>
      <c r="BB3346" s="43"/>
      <c r="BC3346" s="43"/>
      <c r="BD3346" s="43"/>
      <c r="BE3346" s="43"/>
      <c r="BF3346" s="43"/>
      <c r="BG3346" s="43"/>
      <c r="BH3346" s="43"/>
      <c r="BI3346" s="43"/>
      <c r="BJ3346" s="43"/>
      <c r="BK3346" s="43"/>
      <c r="BL3346" s="43"/>
      <c r="BM3346" s="43"/>
      <c r="BN3346" s="43"/>
      <c r="BO3346" s="43"/>
      <c r="BP3346" s="43"/>
      <c r="BQ3346" s="43"/>
      <c r="BR3346" s="43"/>
      <c r="BS3346" s="43"/>
      <c r="BT3346" s="43"/>
      <c r="BU3346" s="43"/>
      <c r="BV3346" s="43"/>
      <c r="BW3346" s="43"/>
      <c r="BX3346" s="43"/>
      <c r="BY3346" s="43"/>
      <c r="BZ3346" s="43"/>
      <c r="CA3346" s="43"/>
      <c r="CB3346" s="43"/>
      <c r="CC3346" s="43"/>
      <c r="CD3346" s="43"/>
      <c r="CE3346" s="43"/>
      <c r="CF3346" s="43"/>
      <c r="CG3346" s="43"/>
    </row>
    <row r="3347" spans="10:85" x14ac:dyDescent="0.2"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  <c r="AK3347" s="43"/>
      <c r="AL3347" s="43"/>
      <c r="AM3347" s="43"/>
      <c r="AN3347" s="43"/>
      <c r="AO3347" s="43"/>
      <c r="AP3347" s="43"/>
      <c r="AQ3347" s="43"/>
      <c r="AR3347" s="43"/>
      <c r="AS3347" s="43"/>
      <c r="AT3347" s="43"/>
      <c r="AU3347" s="43"/>
      <c r="AV3347" s="43"/>
      <c r="AW3347" s="43"/>
      <c r="AX3347" s="43"/>
      <c r="AY3347" s="43"/>
      <c r="AZ3347" s="43"/>
      <c r="BA3347" s="43"/>
      <c r="BB3347" s="43"/>
      <c r="BC3347" s="43"/>
      <c r="BD3347" s="43"/>
      <c r="BE3347" s="43"/>
      <c r="BF3347" s="43"/>
      <c r="BG3347" s="43"/>
      <c r="BH3347" s="43"/>
      <c r="BI3347" s="43"/>
      <c r="BJ3347" s="43"/>
      <c r="BK3347" s="43"/>
      <c r="BL3347" s="43"/>
      <c r="BM3347" s="43"/>
      <c r="BN3347" s="43"/>
      <c r="BO3347" s="43"/>
      <c r="BP3347" s="43"/>
      <c r="BQ3347" s="43"/>
      <c r="BR3347" s="43"/>
      <c r="BS3347" s="43"/>
      <c r="BT3347" s="43"/>
      <c r="BU3347" s="43"/>
      <c r="BV3347" s="43"/>
      <c r="BW3347" s="43"/>
      <c r="BX3347" s="43"/>
      <c r="BY3347" s="43"/>
      <c r="BZ3347" s="43"/>
      <c r="CA3347" s="43"/>
      <c r="CB3347" s="43"/>
      <c r="CC3347" s="43"/>
      <c r="CD3347" s="43"/>
      <c r="CE3347" s="43"/>
      <c r="CF3347" s="43"/>
      <c r="CG3347" s="43"/>
    </row>
    <row r="3348" spans="10:85" x14ac:dyDescent="0.2"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  <c r="AK3348" s="43"/>
      <c r="AL3348" s="43"/>
      <c r="AM3348" s="43"/>
      <c r="AN3348" s="43"/>
      <c r="AO3348" s="43"/>
      <c r="AP3348" s="43"/>
      <c r="AQ3348" s="43"/>
      <c r="AR3348" s="43"/>
      <c r="AS3348" s="43"/>
      <c r="AT3348" s="43"/>
      <c r="AU3348" s="43"/>
      <c r="AV3348" s="43"/>
      <c r="AW3348" s="43"/>
      <c r="AX3348" s="43"/>
      <c r="AY3348" s="43"/>
      <c r="AZ3348" s="43"/>
      <c r="BA3348" s="43"/>
      <c r="BB3348" s="43"/>
      <c r="BC3348" s="43"/>
      <c r="BD3348" s="43"/>
      <c r="BE3348" s="43"/>
      <c r="BF3348" s="43"/>
      <c r="BG3348" s="43"/>
      <c r="BH3348" s="43"/>
      <c r="BI3348" s="43"/>
      <c r="BJ3348" s="43"/>
      <c r="BK3348" s="43"/>
      <c r="BL3348" s="43"/>
      <c r="BM3348" s="43"/>
      <c r="BN3348" s="43"/>
      <c r="BO3348" s="43"/>
      <c r="BP3348" s="43"/>
      <c r="BQ3348" s="43"/>
      <c r="BR3348" s="43"/>
      <c r="BS3348" s="43"/>
      <c r="BT3348" s="43"/>
      <c r="BU3348" s="43"/>
      <c r="BV3348" s="43"/>
      <c r="BW3348" s="43"/>
      <c r="BX3348" s="43"/>
      <c r="BY3348" s="43"/>
      <c r="BZ3348" s="43"/>
      <c r="CA3348" s="43"/>
      <c r="CB3348" s="43"/>
      <c r="CC3348" s="43"/>
      <c r="CD3348" s="43"/>
      <c r="CE3348" s="43"/>
      <c r="CF3348" s="43"/>
      <c r="CG3348" s="43"/>
    </row>
    <row r="3349" spans="10:85" x14ac:dyDescent="0.2"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  <c r="AK3349" s="43"/>
      <c r="AL3349" s="43"/>
      <c r="AM3349" s="43"/>
      <c r="AN3349" s="43"/>
      <c r="AO3349" s="43"/>
      <c r="AP3349" s="43"/>
      <c r="AQ3349" s="43"/>
      <c r="AR3349" s="43"/>
      <c r="AS3349" s="43"/>
      <c r="AT3349" s="43"/>
      <c r="AU3349" s="43"/>
      <c r="AV3349" s="43"/>
      <c r="AW3349" s="43"/>
      <c r="AX3349" s="43"/>
      <c r="AY3349" s="43"/>
      <c r="AZ3349" s="43"/>
      <c r="BA3349" s="43"/>
      <c r="BB3349" s="43"/>
      <c r="BC3349" s="43"/>
      <c r="BD3349" s="43"/>
      <c r="BE3349" s="43"/>
      <c r="BF3349" s="43"/>
      <c r="BG3349" s="43"/>
      <c r="BH3349" s="43"/>
      <c r="BI3349" s="43"/>
      <c r="BJ3349" s="43"/>
      <c r="BK3349" s="43"/>
      <c r="BL3349" s="43"/>
      <c r="BM3349" s="43"/>
      <c r="BN3349" s="43"/>
      <c r="BO3349" s="43"/>
      <c r="BP3349" s="43"/>
      <c r="BQ3349" s="43"/>
      <c r="BR3349" s="43"/>
      <c r="BS3349" s="43"/>
      <c r="BT3349" s="43"/>
      <c r="BU3349" s="43"/>
      <c r="BV3349" s="43"/>
      <c r="BW3349" s="43"/>
      <c r="BX3349" s="43"/>
      <c r="BY3349" s="43"/>
      <c r="BZ3349" s="43"/>
      <c r="CA3349" s="43"/>
      <c r="CB3349" s="43"/>
      <c r="CC3349" s="43"/>
      <c r="CD3349" s="43"/>
      <c r="CE3349" s="43"/>
      <c r="CF3349" s="43"/>
      <c r="CG3349" s="43"/>
    </row>
    <row r="3350" spans="10:85" x14ac:dyDescent="0.2"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  <c r="AK3350" s="43"/>
      <c r="AL3350" s="43"/>
      <c r="AM3350" s="43"/>
      <c r="AN3350" s="43"/>
      <c r="AO3350" s="43"/>
      <c r="AP3350" s="43"/>
      <c r="AQ3350" s="43"/>
      <c r="AR3350" s="43"/>
      <c r="AS3350" s="43"/>
      <c r="AT3350" s="43"/>
      <c r="AU3350" s="43"/>
      <c r="AV3350" s="43"/>
      <c r="AW3350" s="43"/>
      <c r="AX3350" s="43"/>
      <c r="AY3350" s="43"/>
      <c r="AZ3350" s="43"/>
      <c r="BA3350" s="43"/>
      <c r="BB3350" s="43"/>
      <c r="BC3350" s="43"/>
      <c r="BD3350" s="43"/>
      <c r="BE3350" s="43"/>
      <c r="BF3350" s="43"/>
      <c r="BG3350" s="43"/>
      <c r="BH3350" s="43"/>
      <c r="BI3350" s="43"/>
      <c r="BJ3350" s="43"/>
      <c r="BK3350" s="43"/>
      <c r="BL3350" s="43"/>
      <c r="BM3350" s="43"/>
      <c r="BN3350" s="43"/>
      <c r="BO3350" s="43"/>
      <c r="BP3350" s="43"/>
      <c r="BQ3350" s="43"/>
      <c r="BR3350" s="43"/>
      <c r="BS3350" s="43"/>
      <c r="BT3350" s="43"/>
      <c r="BU3350" s="43"/>
      <c r="BV3350" s="43"/>
      <c r="BW3350" s="43"/>
      <c r="BX3350" s="43"/>
      <c r="BY3350" s="43"/>
      <c r="BZ3350" s="43"/>
      <c r="CA3350" s="43"/>
      <c r="CB3350" s="43"/>
      <c r="CC3350" s="43"/>
      <c r="CD3350" s="43"/>
      <c r="CE3350" s="43"/>
      <c r="CF3350" s="43"/>
      <c r="CG3350" s="43"/>
    </row>
    <row r="3351" spans="10:85" x14ac:dyDescent="0.2"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  <c r="AK3351" s="43"/>
      <c r="AL3351" s="43"/>
      <c r="AM3351" s="43"/>
      <c r="AN3351" s="43"/>
      <c r="AO3351" s="43"/>
      <c r="AP3351" s="43"/>
      <c r="AQ3351" s="43"/>
      <c r="AR3351" s="43"/>
      <c r="AS3351" s="43"/>
      <c r="AT3351" s="43"/>
      <c r="AU3351" s="43"/>
      <c r="AV3351" s="43"/>
      <c r="AW3351" s="43"/>
      <c r="AX3351" s="43"/>
      <c r="AY3351" s="43"/>
      <c r="AZ3351" s="43"/>
      <c r="BA3351" s="43"/>
      <c r="BB3351" s="43"/>
      <c r="BC3351" s="43"/>
      <c r="BD3351" s="43"/>
      <c r="BE3351" s="43"/>
      <c r="BF3351" s="43"/>
      <c r="BG3351" s="43"/>
      <c r="BH3351" s="43"/>
      <c r="BI3351" s="43"/>
      <c r="BJ3351" s="43"/>
      <c r="BK3351" s="43"/>
      <c r="BL3351" s="43"/>
      <c r="BM3351" s="43"/>
      <c r="BN3351" s="43"/>
      <c r="BO3351" s="43"/>
      <c r="BP3351" s="43"/>
      <c r="BQ3351" s="43"/>
      <c r="BR3351" s="43"/>
      <c r="BS3351" s="43"/>
      <c r="BT3351" s="43"/>
      <c r="BU3351" s="43"/>
      <c r="BV3351" s="43"/>
      <c r="BW3351" s="43"/>
      <c r="BX3351" s="43"/>
      <c r="BY3351" s="43"/>
      <c r="BZ3351" s="43"/>
      <c r="CA3351" s="43"/>
      <c r="CB3351" s="43"/>
      <c r="CC3351" s="43"/>
      <c r="CD3351" s="43"/>
      <c r="CE3351" s="43"/>
      <c r="CF3351" s="43"/>
      <c r="CG3351" s="43"/>
    </row>
    <row r="3352" spans="10:85" x14ac:dyDescent="0.2"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  <c r="AK3352" s="43"/>
      <c r="AL3352" s="43"/>
      <c r="AM3352" s="43"/>
      <c r="AN3352" s="43"/>
      <c r="AO3352" s="43"/>
      <c r="AP3352" s="43"/>
      <c r="AQ3352" s="43"/>
      <c r="AR3352" s="43"/>
      <c r="AS3352" s="43"/>
      <c r="AT3352" s="43"/>
      <c r="AU3352" s="43"/>
      <c r="AV3352" s="43"/>
      <c r="AW3352" s="43"/>
      <c r="AX3352" s="43"/>
      <c r="AY3352" s="43"/>
      <c r="AZ3352" s="43"/>
      <c r="BA3352" s="43"/>
      <c r="BB3352" s="43"/>
      <c r="BC3352" s="43"/>
      <c r="BD3352" s="43"/>
      <c r="BE3352" s="43"/>
      <c r="BF3352" s="43"/>
      <c r="BG3352" s="43"/>
      <c r="BH3352" s="43"/>
      <c r="BI3352" s="43"/>
      <c r="BJ3352" s="43"/>
      <c r="BK3352" s="43"/>
      <c r="BL3352" s="43"/>
      <c r="BM3352" s="43"/>
      <c r="BN3352" s="43"/>
      <c r="BO3352" s="43"/>
      <c r="BP3352" s="43"/>
      <c r="BQ3352" s="43"/>
      <c r="BR3352" s="43"/>
      <c r="BS3352" s="43"/>
      <c r="BT3352" s="43"/>
      <c r="BU3352" s="43"/>
      <c r="BV3352" s="43"/>
      <c r="BW3352" s="43"/>
      <c r="BX3352" s="43"/>
      <c r="BY3352" s="43"/>
      <c r="BZ3352" s="43"/>
      <c r="CA3352" s="43"/>
      <c r="CB3352" s="43"/>
      <c r="CC3352" s="43"/>
      <c r="CD3352" s="43"/>
      <c r="CE3352" s="43"/>
      <c r="CF3352" s="43"/>
      <c r="CG3352" s="43"/>
    </row>
    <row r="3353" spans="10:85" x14ac:dyDescent="0.2"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  <c r="AK3353" s="43"/>
      <c r="AL3353" s="43"/>
      <c r="AM3353" s="43"/>
      <c r="AN3353" s="43"/>
      <c r="AO3353" s="43"/>
      <c r="AP3353" s="43"/>
      <c r="AQ3353" s="43"/>
      <c r="AR3353" s="43"/>
      <c r="AS3353" s="43"/>
      <c r="AT3353" s="43"/>
      <c r="AU3353" s="43"/>
      <c r="AV3353" s="43"/>
      <c r="AW3353" s="43"/>
      <c r="AX3353" s="43"/>
      <c r="AY3353" s="43"/>
      <c r="AZ3353" s="43"/>
      <c r="BA3353" s="43"/>
      <c r="BB3353" s="43"/>
      <c r="BC3353" s="43"/>
      <c r="BD3353" s="43"/>
      <c r="BE3353" s="43"/>
      <c r="BF3353" s="43"/>
      <c r="BG3353" s="43"/>
      <c r="BH3353" s="43"/>
      <c r="BI3353" s="43"/>
      <c r="BJ3353" s="43"/>
      <c r="BK3353" s="43"/>
      <c r="BL3353" s="43"/>
      <c r="BM3353" s="43"/>
      <c r="BN3353" s="43"/>
      <c r="BO3353" s="43"/>
      <c r="BP3353" s="43"/>
      <c r="BQ3353" s="43"/>
      <c r="BR3353" s="43"/>
      <c r="BS3353" s="43"/>
      <c r="BT3353" s="43"/>
      <c r="BU3353" s="43"/>
      <c r="BV3353" s="43"/>
      <c r="BW3353" s="43"/>
      <c r="BX3353" s="43"/>
      <c r="BY3353" s="43"/>
      <c r="BZ3353" s="43"/>
      <c r="CA3353" s="43"/>
      <c r="CB3353" s="43"/>
      <c r="CC3353" s="43"/>
      <c r="CD3353" s="43"/>
      <c r="CE3353" s="43"/>
      <c r="CF3353" s="43"/>
      <c r="CG3353" s="43"/>
    </row>
    <row r="3354" spans="10:85" x14ac:dyDescent="0.2"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  <c r="AK3354" s="43"/>
      <c r="AL3354" s="43"/>
      <c r="AM3354" s="43"/>
      <c r="AN3354" s="43"/>
      <c r="AO3354" s="43"/>
      <c r="AP3354" s="43"/>
      <c r="AQ3354" s="43"/>
      <c r="AR3354" s="43"/>
      <c r="AS3354" s="43"/>
      <c r="AT3354" s="43"/>
      <c r="AU3354" s="43"/>
      <c r="AV3354" s="43"/>
      <c r="AW3354" s="43"/>
      <c r="AX3354" s="43"/>
      <c r="AY3354" s="43"/>
      <c r="AZ3354" s="43"/>
      <c r="BA3354" s="43"/>
      <c r="BB3354" s="43"/>
      <c r="BC3354" s="43"/>
      <c r="BD3354" s="43"/>
      <c r="BE3354" s="43"/>
      <c r="BF3354" s="43"/>
      <c r="BG3354" s="43"/>
      <c r="BH3354" s="43"/>
      <c r="BI3354" s="43"/>
      <c r="BJ3354" s="43"/>
      <c r="BK3354" s="43"/>
      <c r="BL3354" s="43"/>
      <c r="BM3354" s="43"/>
      <c r="BN3354" s="43"/>
      <c r="BO3354" s="43"/>
      <c r="BP3354" s="43"/>
      <c r="BQ3354" s="43"/>
      <c r="BR3354" s="43"/>
      <c r="BS3354" s="43"/>
      <c r="BT3354" s="43"/>
      <c r="BU3354" s="43"/>
      <c r="BV3354" s="43"/>
      <c r="BW3354" s="43"/>
      <c r="BX3354" s="43"/>
      <c r="BY3354" s="43"/>
      <c r="BZ3354" s="43"/>
      <c r="CA3354" s="43"/>
      <c r="CB3354" s="43"/>
      <c r="CC3354" s="43"/>
      <c r="CD3354" s="43"/>
      <c r="CE3354" s="43"/>
      <c r="CF3354" s="43"/>
      <c r="CG3354" s="43"/>
    </row>
    <row r="3355" spans="10:85" x14ac:dyDescent="0.2"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  <c r="AK3355" s="43"/>
      <c r="AL3355" s="43"/>
      <c r="AM3355" s="43"/>
      <c r="AN3355" s="43"/>
      <c r="AO3355" s="43"/>
      <c r="AP3355" s="43"/>
      <c r="AQ3355" s="43"/>
      <c r="AR3355" s="43"/>
      <c r="AS3355" s="43"/>
      <c r="AT3355" s="43"/>
      <c r="AU3355" s="43"/>
      <c r="AV3355" s="43"/>
      <c r="AW3355" s="43"/>
      <c r="AX3355" s="43"/>
      <c r="AY3355" s="43"/>
      <c r="AZ3355" s="43"/>
      <c r="BA3355" s="43"/>
      <c r="BB3355" s="43"/>
      <c r="BC3355" s="43"/>
      <c r="BD3355" s="43"/>
      <c r="BE3355" s="43"/>
      <c r="BF3355" s="43"/>
      <c r="BG3355" s="43"/>
      <c r="BH3355" s="43"/>
      <c r="BI3355" s="43"/>
      <c r="BJ3355" s="43"/>
      <c r="BK3355" s="43"/>
      <c r="BL3355" s="43"/>
      <c r="BM3355" s="43"/>
      <c r="BN3355" s="43"/>
      <c r="BO3355" s="43"/>
      <c r="BP3355" s="43"/>
      <c r="BQ3355" s="43"/>
      <c r="BR3355" s="43"/>
      <c r="BS3355" s="43"/>
      <c r="BT3355" s="43"/>
      <c r="BU3355" s="43"/>
      <c r="BV3355" s="43"/>
      <c r="BW3355" s="43"/>
      <c r="BX3355" s="43"/>
      <c r="BY3355" s="43"/>
      <c r="BZ3355" s="43"/>
      <c r="CA3355" s="43"/>
      <c r="CB3355" s="43"/>
      <c r="CC3355" s="43"/>
      <c r="CD3355" s="43"/>
      <c r="CE3355" s="43"/>
      <c r="CF3355" s="43"/>
      <c r="CG3355" s="43"/>
    </row>
    <row r="3356" spans="10:85" x14ac:dyDescent="0.2"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  <c r="AK3356" s="43"/>
      <c r="AL3356" s="43"/>
      <c r="AM3356" s="43"/>
      <c r="AN3356" s="43"/>
      <c r="AO3356" s="43"/>
      <c r="AP3356" s="43"/>
      <c r="AQ3356" s="43"/>
      <c r="AR3356" s="43"/>
      <c r="AS3356" s="43"/>
      <c r="AT3356" s="43"/>
      <c r="AU3356" s="43"/>
      <c r="AV3356" s="43"/>
      <c r="AW3356" s="43"/>
      <c r="AX3356" s="43"/>
      <c r="AY3356" s="43"/>
      <c r="AZ3356" s="43"/>
      <c r="BA3356" s="43"/>
      <c r="BB3356" s="43"/>
      <c r="BC3356" s="43"/>
      <c r="BD3356" s="43"/>
      <c r="BE3356" s="43"/>
      <c r="BF3356" s="43"/>
      <c r="BG3356" s="43"/>
      <c r="BH3356" s="43"/>
      <c r="BI3356" s="43"/>
      <c r="BJ3356" s="43"/>
      <c r="BK3356" s="43"/>
      <c r="BL3356" s="43"/>
      <c r="BM3356" s="43"/>
      <c r="BN3356" s="43"/>
      <c r="BO3356" s="43"/>
      <c r="BP3356" s="43"/>
      <c r="BQ3356" s="43"/>
      <c r="BR3356" s="43"/>
      <c r="BS3356" s="43"/>
      <c r="BT3356" s="43"/>
      <c r="BU3356" s="43"/>
      <c r="BV3356" s="43"/>
      <c r="BW3356" s="43"/>
      <c r="BX3356" s="43"/>
      <c r="BY3356" s="43"/>
      <c r="BZ3356" s="43"/>
      <c r="CA3356" s="43"/>
      <c r="CB3356" s="43"/>
      <c r="CC3356" s="43"/>
      <c r="CD3356" s="43"/>
      <c r="CE3356" s="43"/>
      <c r="CF3356" s="43"/>
      <c r="CG3356" s="43"/>
    </row>
    <row r="3357" spans="10:85" x14ac:dyDescent="0.2"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  <c r="AK3357" s="43"/>
      <c r="AL3357" s="43"/>
      <c r="AM3357" s="43"/>
      <c r="AN3357" s="43"/>
      <c r="AO3357" s="43"/>
      <c r="AP3357" s="43"/>
      <c r="AQ3357" s="43"/>
      <c r="AR3357" s="43"/>
      <c r="AS3357" s="43"/>
      <c r="AT3357" s="43"/>
      <c r="AU3357" s="43"/>
      <c r="AV3357" s="43"/>
      <c r="AW3357" s="43"/>
      <c r="AX3357" s="43"/>
      <c r="AY3357" s="43"/>
      <c r="AZ3357" s="43"/>
      <c r="BA3357" s="43"/>
      <c r="BB3357" s="43"/>
      <c r="BC3357" s="43"/>
      <c r="BD3357" s="43"/>
      <c r="BE3357" s="43"/>
      <c r="BF3357" s="43"/>
      <c r="BG3357" s="43"/>
      <c r="BH3357" s="43"/>
      <c r="BI3357" s="43"/>
      <c r="BJ3357" s="43"/>
      <c r="BK3357" s="43"/>
      <c r="BL3357" s="43"/>
      <c r="BM3357" s="43"/>
      <c r="BN3357" s="43"/>
      <c r="BO3357" s="43"/>
      <c r="BP3357" s="43"/>
      <c r="BQ3357" s="43"/>
      <c r="BR3357" s="43"/>
      <c r="BS3357" s="43"/>
      <c r="BT3357" s="43"/>
      <c r="BU3357" s="43"/>
      <c r="BV3357" s="43"/>
      <c r="BW3357" s="43"/>
      <c r="BX3357" s="43"/>
      <c r="BY3357" s="43"/>
      <c r="BZ3357" s="43"/>
      <c r="CA3357" s="43"/>
      <c r="CB3357" s="43"/>
      <c r="CC3357" s="43"/>
      <c r="CD3357" s="43"/>
      <c r="CE3357" s="43"/>
      <c r="CF3357" s="43"/>
      <c r="CG3357" s="43"/>
    </row>
    <row r="3358" spans="10:85" x14ac:dyDescent="0.2"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  <c r="AK3358" s="43"/>
      <c r="AL3358" s="43"/>
      <c r="AM3358" s="43"/>
      <c r="AN3358" s="43"/>
      <c r="AO3358" s="43"/>
      <c r="AP3358" s="43"/>
      <c r="AQ3358" s="43"/>
      <c r="AR3358" s="43"/>
      <c r="AS3358" s="43"/>
      <c r="AT3358" s="43"/>
      <c r="AU3358" s="43"/>
      <c r="AV3358" s="43"/>
      <c r="AW3358" s="43"/>
      <c r="AX3358" s="43"/>
      <c r="AY3358" s="43"/>
      <c r="AZ3358" s="43"/>
      <c r="BA3358" s="43"/>
      <c r="BB3358" s="43"/>
      <c r="BC3358" s="43"/>
      <c r="BD3358" s="43"/>
      <c r="BE3358" s="43"/>
      <c r="BF3358" s="43"/>
      <c r="BG3358" s="43"/>
      <c r="BH3358" s="43"/>
      <c r="BI3358" s="43"/>
      <c r="BJ3358" s="43"/>
      <c r="BK3358" s="43"/>
      <c r="BL3358" s="43"/>
      <c r="BM3358" s="43"/>
      <c r="BN3358" s="43"/>
      <c r="BO3358" s="43"/>
      <c r="BP3358" s="43"/>
      <c r="BQ3358" s="43"/>
      <c r="BR3358" s="43"/>
      <c r="BS3358" s="43"/>
      <c r="BT3358" s="43"/>
      <c r="BU3358" s="43"/>
      <c r="BV3358" s="43"/>
      <c r="BW3358" s="43"/>
      <c r="BX3358" s="43"/>
      <c r="BY3358" s="43"/>
      <c r="BZ3358" s="43"/>
      <c r="CA3358" s="43"/>
      <c r="CB3358" s="43"/>
      <c r="CC3358" s="43"/>
      <c r="CD3358" s="43"/>
      <c r="CE3358" s="43"/>
      <c r="CF3358" s="43"/>
      <c r="CG3358" s="43"/>
    </row>
    <row r="3359" spans="10:85" x14ac:dyDescent="0.2"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  <c r="AK3359" s="43"/>
      <c r="AL3359" s="43"/>
      <c r="AM3359" s="43"/>
      <c r="AN3359" s="43"/>
      <c r="AO3359" s="43"/>
      <c r="AP3359" s="43"/>
      <c r="AQ3359" s="43"/>
      <c r="AR3359" s="43"/>
      <c r="AS3359" s="43"/>
      <c r="AT3359" s="43"/>
      <c r="AU3359" s="43"/>
      <c r="AV3359" s="43"/>
      <c r="AW3359" s="43"/>
      <c r="AX3359" s="43"/>
      <c r="AY3359" s="43"/>
      <c r="AZ3359" s="43"/>
      <c r="BA3359" s="43"/>
      <c r="BB3359" s="43"/>
      <c r="BC3359" s="43"/>
      <c r="BD3359" s="43"/>
      <c r="BE3359" s="43"/>
      <c r="BF3359" s="43"/>
      <c r="BG3359" s="43"/>
      <c r="BH3359" s="43"/>
      <c r="BI3359" s="43"/>
      <c r="BJ3359" s="43"/>
      <c r="BK3359" s="43"/>
      <c r="BL3359" s="43"/>
      <c r="BM3359" s="43"/>
      <c r="BN3359" s="43"/>
      <c r="BO3359" s="43"/>
      <c r="BP3359" s="43"/>
      <c r="BQ3359" s="43"/>
      <c r="BR3359" s="43"/>
      <c r="BS3359" s="43"/>
      <c r="BT3359" s="43"/>
      <c r="BU3359" s="43"/>
      <c r="BV3359" s="43"/>
      <c r="BW3359" s="43"/>
      <c r="BX3359" s="43"/>
      <c r="BY3359" s="43"/>
      <c r="BZ3359" s="43"/>
      <c r="CA3359" s="43"/>
      <c r="CB3359" s="43"/>
      <c r="CC3359" s="43"/>
      <c r="CD3359" s="43"/>
      <c r="CE3359" s="43"/>
      <c r="CF3359" s="43"/>
      <c r="CG3359" s="43"/>
    </row>
    <row r="3360" spans="10:85" x14ac:dyDescent="0.2"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  <c r="AK3360" s="43"/>
      <c r="AL3360" s="43"/>
      <c r="AM3360" s="43"/>
      <c r="AN3360" s="43"/>
      <c r="AO3360" s="43"/>
      <c r="AP3360" s="43"/>
      <c r="AQ3360" s="43"/>
      <c r="AR3360" s="43"/>
      <c r="AS3360" s="43"/>
      <c r="AT3360" s="43"/>
      <c r="AU3360" s="43"/>
      <c r="AV3360" s="43"/>
      <c r="AW3360" s="43"/>
      <c r="AX3360" s="43"/>
      <c r="AY3360" s="43"/>
      <c r="AZ3360" s="43"/>
      <c r="BA3360" s="43"/>
      <c r="BB3360" s="43"/>
      <c r="BC3360" s="43"/>
      <c r="BD3360" s="43"/>
      <c r="BE3360" s="43"/>
      <c r="BF3360" s="43"/>
      <c r="BG3360" s="43"/>
      <c r="BH3360" s="43"/>
      <c r="BI3360" s="43"/>
      <c r="BJ3360" s="43"/>
      <c r="BK3360" s="43"/>
      <c r="BL3360" s="43"/>
      <c r="BM3360" s="43"/>
      <c r="BN3360" s="43"/>
      <c r="BO3360" s="43"/>
      <c r="BP3360" s="43"/>
      <c r="BQ3360" s="43"/>
      <c r="BR3360" s="43"/>
      <c r="BS3360" s="43"/>
      <c r="BT3360" s="43"/>
      <c r="BU3360" s="43"/>
      <c r="BV3360" s="43"/>
      <c r="BW3360" s="43"/>
      <c r="BX3360" s="43"/>
      <c r="BY3360" s="43"/>
      <c r="BZ3360" s="43"/>
      <c r="CA3360" s="43"/>
      <c r="CB3360" s="43"/>
      <c r="CC3360" s="43"/>
      <c r="CD3360" s="43"/>
      <c r="CE3360" s="43"/>
      <c r="CF3360" s="43"/>
      <c r="CG3360" s="43"/>
    </row>
    <row r="3361" spans="10:85" x14ac:dyDescent="0.2"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  <c r="AK3361" s="43"/>
      <c r="AL3361" s="43"/>
      <c r="AM3361" s="43"/>
      <c r="AN3361" s="43"/>
      <c r="AO3361" s="43"/>
      <c r="AP3361" s="43"/>
      <c r="AQ3361" s="43"/>
      <c r="AR3361" s="43"/>
      <c r="AS3361" s="43"/>
      <c r="AT3361" s="43"/>
      <c r="AU3361" s="43"/>
      <c r="AV3361" s="43"/>
      <c r="AW3361" s="43"/>
      <c r="AX3361" s="43"/>
      <c r="AY3361" s="43"/>
      <c r="AZ3361" s="43"/>
      <c r="BA3361" s="43"/>
      <c r="BB3361" s="43"/>
      <c r="BC3361" s="43"/>
      <c r="BD3361" s="43"/>
      <c r="BE3361" s="43"/>
      <c r="BF3361" s="43"/>
      <c r="BG3361" s="43"/>
      <c r="BH3361" s="43"/>
      <c r="BI3361" s="43"/>
      <c r="BJ3361" s="43"/>
      <c r="BK3361" s="43"/>
      <c r="BL3361" s="43"/>
      <c r="BM3361" s="43"/>
      <c r="BN3361" s="43"/>
      <c r="BO3361" s="43"/>
      <c r="BP3361" s="43"/>
      <c r="BQ3361" s="43"/>
      <c r="BR3361" s="43"/>
      <c r="BS3361" s="43"/>
      <c r="BT3361" s="43"/>
      <c r="BU3361" s="43"/>
      <c r="BV3361" s="43"/>
      <c r="BW3361" s="43"/>
      <c r="BX3361" s="43"/>
      <c r="BY3361" s="43"/>
      <c r="BZ3361" s="43"/>
      <c r="CA3361" s="43"/>
      <c r="CB3361" s="43"/>
      <c r="CC3361" s="43"/>
      <c r="CD3361" s="43"/>
      <c r="CE3361" s="43"/>
      <c r="CF3361" s="43"/>
      <c r="CG3361" s="43"/>
    </row>
    <row r="3362" spans="10:85" x14ac:dyDescent="0.2"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  <c r="AK3362" s="43"/>
      <c r="AL3362" s="43"/>
      <c r="AM3362" s="43"/>
      <c r="AN3362" s="43"/>
      <c r="AO3362" s="43"/>
      <c r="AP3362" s="43"/>
      <c r="AQ3362" s="43"/>
      <c r="AR3362" s="43"/>
      <c r="AS3362" s="43"/>
      <c r="AT3362" s="43"/>
      <c r="AU3362" s="43"/>
      <c r="AV3362" s="43"/>
      <c r="AW3362" s="43"/>
      <c r="AX3362" s="43"/>
      <c r="AY3362" s="43"/>
      <c r="AZ3362" s="43"/>
      <c r="BA3362" s="43"/>
      <c r="BB3362" s="43"/>
      <c r="BC3362" s="43"/>
      <c r="BD3362" s="43"/>
      <c r="BE3362" s="43"/>
      <c r="BF3362" s="43"/>
      <c r="BG3362" s="43"/>
      <c r="BH3362" s="43"/>
      <c r="BI3362" s="43"/>
      <c r="BJ3362" s="43"/>
      <c r="BK3362" s="43"/>
      <c r="BL3362" s="43"/>
      <c r="BM3362" s="43"/>
      <c r="BN3362" s="43"/>
      <c r="BO3362" s="43"/>
      <c r="BP3362" s="43"/>
      <c r="BQ3362" s="43"/>
      <c r="BR3362" s="43"/>
      <c r="BS3362" s="43"/>
      <c r="BT3362" s="43"/>
      <c r="BU3362" s="43"/>
      <c r="BV3362" s="43"/>
      <c r="BW3362" s="43"/>
      <c r="BX3362" s="43"/>
      <c r="BY3362" s="43"/>
      <c r="BZ3362" s="43"/>
      <c r="CA3362" s="43"/>
      <c r="CB3362" s="43"/>
      <c r="CC3362" s="43"/>
      <c r="CD3362" s="43"/>
      <c r="CE3362" s="43"/>
      <c r="CF3362" s="43"/>
      <c r="CG3362" s="43"/>
    </row>
    <row r="3363" spans="10:85" x14ac:dyDescent="0.2"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  <c r="AK3363" s="43"/>
      <c r="AL3363" s="43"/>
      <c r="AM3363" s="43"/>
      <c r="AN3363" s="43"/>
      <c r="AO3363" s="43"/>
      <c r="AP3363" s="43"/>
      <c r="AQ3363" s="43"/>
      <c r="AR3363" s="43"/>
      <c r="AS3363" s="43"/>
      <c r="AT3363" s="43"/>
      <c r="AU3363" s="43"/>
      <c r="AV3363" s="43"/>
      <c r="AW3363" s="43"/>
      <c r="AX3363" s="43"/>
      <c r="AY3363" s="43"/>
      <c r="AZ3363" s="43"/>
      <c r="BA3363" s="43"/>
      <c r="BB3363" s="43"/>
      <c r="BC3363" s="43"/>
      <c r="BD3363" s="43"/>
      <c r="BE3363" s="43"/>
      <c r="BF3363" s="43"/>
      <c r="BG3363" s="43"/>
      <c r="BH3363" s="43"/>
      <c r="BI3363" s="43"/>
      <c r="BJ3363" s="43"/>
      <c r="BK3363" s="43"/>
      <c r="BL3363" s="43"/>
      <c r="BM3363" s="43"/>
      <c r="BN3363" s="43"/>
      <c r="BO3363" s="43"/>
      <c r="BP3363" s="43"/>
      <c r="BQ3363" s="43"/>
      <c r="BR3363" s="43"/>
      <c r="BS3363" s="43"/>
      <c r="BT3363" s="43"/>
      <c r="BU3363" s="43"/>
      <c r="BV3363" s="43"/>
      <c r="BW3363" s="43"/>
      <c r="BX3363" s="43"/>
      <c r="BY3363" s="43"/>
      <c r="BZ3363" s="43"/>
      <c r="CA3363" s="43"/>
      <c r="CB3363" s="43"/>
      <c r="CC3363" s="43"/>
      <c r="CD3363" s="43"/>
      <c r="CE3363" s="43"/>
      <c r="CF3363" s="43"/>
      <c r="CG3363" s="43"/>
    </row>
    <row r="3364" spans="10:85" x14ac:dyDescent="0.2"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  <c r="AK3364" s="43"/>
      <c r="AL3364" s="43"/>
      <c r="AM3364" s="43"/>
      <c r="AN3364" s="43"/>
      <c r="AO3364" s="43"/>
      <c r="AP3364" s="43"/>
      <c r="AQ3364" s="43"/>
      <c r="AR3364" s="43"/>
      <c r="AS3364" s="43"/>
      <c r="AT3364" s="43"/>
      <c r="AU3364" s="43"/>
      <c r="AV3364" s="43"/>
      <c r="AW3364" s="43"/>
      <c r="AX3364" s="43"/>
      <c r="AY3364" s="43"/>
      <c r="AZ3364" s="43"/>
      <c r="BA3364" s="43"/>
      <c r="BB3364" s="43"/>
      <c r="BC3364" s="43"/>
      <c r="BD3364" s="43"/>
      <c r="BE3364" s="43"/>
      <c r="BF3364" s="43"/>
      <c r="BG3364" s="43"/>
      <c r="BH3364" s="43"/>
      <c r="BI3364" s="43"/>
      <c r="BJ3364" s="43"/>
      <c r="BK3364" s="43"/>
      <c r="BL3364" s="43"/>
      <c r="BM3364" s="43"/>
      <c r="BN3364" s="43"/>
      <c r="BO3364" s="43"/>
      <c r="BP3364" s="43"/>
      <c r="BQ3364" s="43"/>
      <c r="BR3364" s="43"/>
      <c r="BS3364" s="43"/>
      <c r="BT3364" s="43"/>
      <c r="BU3364" s="43"/>
      <c r="BV3364" s="43"/>
      <c r="BW3364" s="43"/>
      <c r="BX3364" s="43"/>
      <c r="BY3364" s="43"/>
      <c r="BZ3364" s="43"/>
      <c r="CA3364" s="43"/>
      <c r="CB3364" s="43"/>
      <c r="CC3364" s="43"/>
      <c r="CD3364" s="43"/>
      <c r="CE3364" s="43"/>
      <c r="CF3364" s="43"/>
      <c r="CG3364" s="43"/>
    </row>
    <row r="3365" spans="10:85" x14ac:dyDescent="0.2"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  <c r="AK3365" s="43"/>
      <c r="AL3365" s="43"/>
      <c r="AM3365" s="43"/>
      <c r="AN3365" s="43"/>
      <c r="AO3365" s="43"/>
      <c r="AP3365" s="43"/>
      <c r="AQ3365" s="43"/>
      <c r="AR3365" s="43"/>
      <c r="AS3365" s="43"/>
      <c r="AT3365" s="43"/>
      <c r="AU3365" s="43"/>
      <c r="AV3365" s="43"/>
      <c r="AW3365" s="43"/>
      <c r="AX3365" s="43"/>
      <c r="AY3365" s="43"/>
      <c r="AZ3365" s="43"/>
      <c r="BA3365" s="43"/>
      <c r="BB3365" s="43"/>
      <c r="BC3365" s="43"/>
      <c r="BD3365" s="43"/>
      <c r="BE3365" s="43"/>
      <c r="BF3365" s="43"/>
      <c r="BG3365" s="43"/>
      <c r="BH3365" s="43"/>
      <c r="BI3365" s="43"/>
      <c r="BJ3365" s="43"/>
      <c r="BK3365" s="43"/>
      <c r="BL3365" s="43"/>
      <c r="BM3365" s="43"/>
      <c r="BN3365" s="43"/>
      <c r="BO3365" s="43"/>
      <c r="BP3365" s="43"/>
      <c r="BQ3365" s="43"/>
      <c r="BR3365" s="43"/>
      <c r="BS3365" s="43"/>
      <c r="BT3365" s="43"/>
      <c r="BU3365" s="43"/>
      <c r="BV3365" s="43"/>
      <c r="BW3365" s="43"/>
      <c r="BX3365" s="43"/>
      <c r="BY3365" s="43"/>
      <c r="BZ3365" s="43"/>
      <c r="CA3365" s="43"/>
      <c r="CB3365" s="43"/>
      <c r="CC3365" s="43"/>
      <c r="CD3365" s="43"/>
      <c r="CE3365" s="43"/>
      <c r="CF3365" s="43"/>
      <c r="CG3365" s="43"/>
    </row>
    <row r="3366" spans="10:85" x14ac:dyDescent="0.2"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  <c r="AK3366" s="43"/>
      <c r="AL3366" s="43"/>
      <c r="AM3366" s="43"/>
      <c r="AN3366" s="43"/>
      <c r="AO3366" s="43"/>
      <c r="AP3366" s="43"/>
      <c r="AQ3366" s="43"/>
      <c r="AR3366" s="43"/>
      <c r="AS3366" s="43"/>
      <c r="AT3366" s="43"/>
      <c r="AU3366" s="43"/>
      <c r="AV3366" s="43"/>
      <c r="AW3366" s="43"/>
      <c r="AX3366" s="43"/>
      <c r="AY3366" s="43"/>
      <c r="AZ3366" s="43"/>
      <c r="BA3366" s="43"/>
      <c r="BB3366" s="43"/>
      <c r="BC3366" s="43"/>
      <c r="BD3366" s="43"/>
      <c r="BE3366" s="43"/>
      <c r="BF3366" s="43"/>
      <c r="BG3366" s="43"/>
      <c r="BH3366" s="43"/>
      <c r="BI3366" s="43"/>
      <c r="BJ3366" s="43"/>
      <c r="BK3366" s="43"/>
      <c r="BL3366" s="43"/>
      <c r="BM3366" s="43"/>
      <c r="BN3366" s="43"/>
      <c r="BO3366" s="43"/>
      <c r="BP3366" s="43"/>
      <c r="BQ3366" s="43"/>
      <c r="BR3366" s="43"/>
      <c r="BS3366" s="43"/>
      <c r="BT3366" s="43"/>
      <c r="BU3366" s="43"/>
      <c r="BV3366" s="43"/>
      <c r="BW3366" s="43"/>
      <c r="BX3366" s="43"/>
      <c r="BY3366" s="43"/>
      <c r="BZ3366" s="43"/>
      <c r="CA3366" s="43"/>
      <c r="CB3366" s="43"/>
      <c r="CC3366" s="43"/>
      <c r="CD3366" s="43"/>
      <c r="CE3366" s="43"/>
      <c r="CF3366" s="43"/>
      <c r="CG3366" s="43"/>
    </row>
    <row r="3367" spans="10:85" x14ac:dyDescent="0.2"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  <c r="AK3367" s="43"/>
      <c r="AL3367" s="43"/>
      <c r="AM3367" s="43"/>
      <c r="AN3367" s="43"/>
      <c r="AO3367" s="43"/>
      <c r="AP3367" s="43"/>
      <c r="AQ3367" s="43"/>
      <c r="AR3367" s="43"/>
      <c r="AS3367" s="43"/>
      <c r="AT3367" s="43"/>
      <c r="AU3367" s="43"/>
      <c r="AV3367" s="43"/>
      <c r="AW3367" s="43"/>
      <c r="AX3367" s="43"/>
      <c r="AY3367" s="43"/>
      <c r="AZ3367" s="43"/>
      <c r="BA3367" s="43"/>
      <c r="BB3367" s="43"/>
      <c r="BC3367" s="43"/>
      <c r="BD3367" s="43"/>
      <c r="BE3367" s="43"/>
      <c r="BF3367" s="43"/>
      <c r="BG3367" s="43"/>
      <c r="BH3367" s="43"/>
      <c r="BI3367" s="43"/>
      <c r="BJ3367" s="43"/>
      <c r="BK3367" s="43"/>
      <c r="BL3367" s="43"/>
      <c r="BM3367" s="43"/>
      <c r="BN3367" s="43"/>
      <c r="BO3367" s="43"/>
      <c r="BP3367" s="43"/>
      <c r="BQ3367" s="43"/>
      <c r="BR3367" s="43"/>
      <c r="BS3367" s="43"/>
      <c r="BT3367" s="43"/>
      <c r="BU3367" s="43"/>
      <c r="BV3367" s="43"/>
      <c r="BW3367" s="43"/>
      <c r="BX3367" s="43"/>
      <c r="BY3367" s="43"/>
      <c r="BZ3367" s="43"/>
      <c r="CA3367" s="43"/>
      <c r="CB3367" s="43"/>
      <c r="CC3367" s="43"/>
      <c r="CD3367" s="43"/>
      <c r="CE3367" s="43"/>
      <c r="CF3367" s="43"/>
      <c r="CG3367" s="43"/>
    </row>
    <row r="3368" spans="10:85" x14ac:dyDescent="0.2"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  <c r="AK3368" s="43"/>
      <c r="AL3368" s="43"/>
      <c r="AM3368" s="43"/>
      <c r="AN3368" s="43"/>
      <c r="AO3368" s="43"/>
      <c r="AP3368" s="43"/>
      <c r="AQ3368" s="43"/>
      <c r="AR3368" s="43"/>
      <c r="AS3368" s="43"/>
      <c r="AT3368" s="43"/>
      <c r="AU3368" s="43"/>
      <c r="AV3368" s="43"/>
      <c r="AW3368" s="43"/>
      <c r="AX3368" s="43"/>
      <c r="AY3368" s="43"/>
      <c r="AZ3368" s="43"/>
      <c r="BA3368" s="43"/>
      <c r="BB3368" s="43"/>
      <c r="BC3368" s="43"/>
      <c r="BD3368" s="43"/>
      <c r="BE3368" s="43"/>
      <c r="BF3368" s="43"/>
      <c r="BG3368" s="43"/>
      <c r="BH3368" s="43"/>
      <c r="BI3368" s="43"/>
      <c r="BJ3368" s="43"/>
      <c r="BK3368" s="43"/>
      <c r="BL3368" s="43"/>
      <c r="BM3368" s="43"/>
      <c r="BN3368" s="43"/>
      <c r="BO3368" s="43"/>
      <c r="BP3368" s="43"/>
      <c r="BQ3368" s="43"/>
      <c r="BR3368" s="43"/>
      <c r="BS3368" s="43"/>
      <c r="BT3368" s="43"/>
      <c r="BU3368" s="43"/>
      <c r="BV3368" s="43"/>
      <c r="BW3368" s="43"/>
      <c r="BX3368" s="43"/>
      <c r="BY3368" s="43"/>
      <c r="BZ3368" s="43"/>
      <c r="CA3368" s="43"/>
      <c r="CB3368" s="43"/>
      <c r="CC3368" s="43"/>
      <c r="CD3368" s="43"/>
      <c r="CE3368" s="43"/>
      <c r="CF3368" s="43"/>
      <c r="CG3368" s="43"/>
    </row>
    <row r="3369" spans="10:85" x14ac:dyDescent="0.2"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  <c r="AK3369" s="43"/>
      <c r="AL3369" s="43"/>
      <c r="AM3369" s="43"/>
      <c r="AN3369" s="43"/>
      <c r="AO3369" s="43"/>
      <c r="AP3369" s="43"/>
      <c r="AQ3369" s="43"/>
      <c r="AR3369" s="43"/>
      <c r="AS3369" s="43"/>
      <c r="AT3369" s="43"/>
      <c r="AU3369" s="43"/>
      <c r="AV3369" s="43"/>
      <c r="AW3369" s="43"/>
      <c r="AX3369" s="43"/>
      <c r="AY3369" s="43"/>
      <c r="AZ3369" s="43"/>
      <c r="BA3369" s="43"/>
      <c r="BB3369" s="43"/>
      <c r="BC3369" s="43"/>
      <c r="BD3369" s="43"/>
      <c r="BE3369" s="43"/>
      <c r="BF3369" s="43"/>
      <c r="BG3369" s="43"/>
      <c r="BH3369" s="43"/>
      <c r="BI3369" s="43"/>
      <c r="BJ3369" s="43"/>
      <c r="BK3369" s="43"/>
      <c r="BL3369" s="43"/>
      <c r="BM3369" s="43"/>
      <c r="BN3369" s="43"/>
      <c r="BO3369" s="43"/>
      <c r="BP3369" s="43"/>
      <c r="BQ3369" s="43"/>
      <c r="BR3369" s="43"/>
      <c r="BS3369" s="43"/>
      <c r="BT3369" s="43"/>
      <c r="BU3369" s="43"/>
      <c r="BV3369" s="43"/>
      <c r="BW3369" s="43"/>
      <c r="BX3369" s="43"/>
      <c r="BY3369" s="43"/>
      <c r="BZ3369" s="43"/>
      <c r="CA3369" s="43"/>
      <c r="CB3369" s="43"/>
      <c r="CC3369" s="43"/>
      <c r="CD3369" s="43"/>
      <c r="CE3369" s="43"/>
      <c r="CF3369" s="43"/>
      <c r="CG3369" s="43"/>
    </row>
    <row r="3370" spans="10:85" x14ac:dyDescent="0.2"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  <c r="AK3370" s="43"/>
      <c r="AL3370" s="43"/>
      <c r="AM3370" s="43"/>
      <c r="AN3370" s="43"/>
      <c r="AO3370" s="43"/>
      <c r="AP3370" s="43"/>
      <c r="AQ3370" s="43"/>
      <c r="AR3370" s="43"/>
      <c r="AS3370" s="43"/>
      <c r="AT3370" s="43"/>
      <c r="AU3370" s="43"/>
      <c r="AV3370" s="43"/>
      <c r="AW3370" s="43"/>
      <c r="AX3370" s="43"/>
      <c r="AY3370" s="43"/>
      <c r="AZ3370" s="43"/>
      <c r="BA3370" s="43"/>
      <c r="BB3370" s="43"/>
      <c r="BC3370" s="43"/>
      <c r="BD3370" s="43"/>
      <c r="BE3370" s="43"/>
      <c r="BF3370" s="43"/>
      <c r="BG3370" s="43"/>
      <c r="BH3370" s="43"/>
      <c r="BI3370" s="43"/>
      <c r="BJ3370" s="43"/>
      <c r="BK3370" s="43"/>
      <c r="BL3370" s="43"/>
      <c r="BM3370" s="43"/>
      <c r="BN3370" s="43"/>
      <c r="BO3370" s="43"/>
      <c r="BP3370" s="43"/>
      <c r="BQ3370" s="43"/>
      <c r="BR3370" s="43"/>
      <c r="BS3370" s="43"/>
      <c r="BT3370" s="43"/>
      <c r="BU3370" s="43"/>
      <c r="BV3370" s="43"/>
      <c r="BW3370" s="43"/>
      <c r="BX3370" s="43"/>
      <c r="BY3370" s="43"/>
      <c r="BZ3370" s="43"/>
      <c r="CA3370" s="43"/>
      <c r="CB3370" s="43"/>
      <c r="CC3370" s="43"/>
      <c r="CD3370" s="43"/>
      <c r="CE3370" s="43"/>
      <c r="CF3370" s="43"/>
      <c r="CG3370" s="43"/>
    </row>
    <row r="3371" spans="10:85" x14ac:dyDescent="0.2"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  <c r="AK3371" s="43"/>
      <c r="AL3371" s="43"/>
      <c r="AM3371" s="43"/>
      <c r="AN3371" s="43"/>
      <c r="AO3371" s="43"/>
      <c r="AP3371" s="43"/>
      <c r="AQ3371" s="43"/>
      <c r="AR3371" s="43"/>
      <c r="AS3371" s="43"/>
      <c r="AT3371" s="43"/>
      <c r="AU3371" s="43"/>
      <c r="AV3371" s="43"/>
      <c r="AW3371" s="43"/>
      <c r="AX3371" s="43"/>
      <c r="AY3371" s="43"/>
      <c r="AZ3371" s="43"/>
      <c r="BA3371" s="43"/>
      <c r="BB3371" s="43"/>
      <c r="BC3371" s="43"/>
      <c r="BD3371" s="43"/>
      <c r="BE3371" s="43"/>
      <c r="BF3371" s="43"/>
      <c r="BG3371" s="43"/>
      <c r="BH3371" s="43"/>
      <c r="BI3371" s="43"/>
      <c r="BJ3371" s="43"/>
      <c r="BK3371" s="43"/>
      <c r="BL3371" s="43"/>
      <c r="BM3371" s="43"/>
      <c r="BN3371" s="43"/>
      <c r="BO3371" s="43"/>
      <c r="BP3371" s="43"/>
      <c r="BQ3371" s="43"/>
      <c r="BR3371" s="43"/>
      <c r="BS3371" s="43"/>
      <c r="BT3371" s="43"/>
      <c r="BU3371" s="43"/>
      <c r="BV3371" s="43"/>
      <c r="BW3371" s="43"/>
      <c r="BX3371" s="43"/>
      <c r="BY3371" s="43"/>
      <c r="BZ3371" s="43"/>
      <c r="CA3371" s="43"/>
      <c r="CB3371" s="43"/>
      <c r="CC3371" s="43"/>
      <c r="CD3371" s="43"/>
      <c r="CE3371" s="43"/>
      <c r="CF3371" s="43"/>
      <c r="CG3371" s="43"/>
    </row>
    <row r="3372" spans="10:85" x14ac:dyDescent="0.2"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  <c r="AK3372" s="43"/>
      <c r="AL3372" s="43"/>
      <c r="AM3372" s="43"/>
      <c r="AN3372" s="43"/>
      <c r="AO3372" s="43"/>
      <c r="AP3372" s="43"/>
      <c r="AQ3372" s="43"/>
      <c r="AR3372" s="43"/>
      <c r="AS3372" s="43"/>
      <c r="AT3372" s="43"/>
      <c r="AU3372" s="43"/>
      <c r="AV3372" s="43"/>
      <c r="AW3372" s="43"/>
      <c r="AX3372" s="43"/>
      <c r="AY3372" s="43"/>
      <c r="AZ3372" s="43"/>
      <c r="BA3372" s="43"/>
      <c r="BB3372" s="43"/>
      <c r="BC3372" s="43"/>
      <c r="BD3372" s="43"/>
      <c r="BE3372" s="43"/>
      <c r="BF3372" s="43"/>
      <c r="BG3372" s="43"/>
      <c r="BH3372" s="43"/>
      <c r="BI3372" s="43"/>
      <c r="BJ3372" s="43"/>
      <c r="BK3372" s="43"/>
      <c r="BL3372" s="43"/>
      <c r="BM3372" s="43"/>
      <c r="BN3372" s="43"/>
      <c r="BO3372" s="43"/>
      <c r="BP3372" s="43"/>
      <c r="BQ3372" s="43"/>
      <c r="BR3372" s="43"/>
      <c r="BS3372" s="43"/>
      <c r="BT3372" s="43"/>
      <c r="BU3372" s="43"/>
      <c r="BV3372" s="43"/>
      <c r="BW3372" s="43"/>
      <c r="BX3372" s="43"/>
      <c r="BY3372" s="43"/>
      <c r="BZ3372" s="43"/>
      <c r="CA3372" s="43"/>
      <c r="CB3372" s="43"/>
      <c r="CC3372" s="43"/>
      <c r="CD3372" s="43"/>
      <c r="CE3372" s="43"/>
      <c r="CF3372" s="43"/>
      <c r="CG3372" s="43"/>
    </row>
    <row r="3373" spans="10:85" x14ac:dyDescent="0.2"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  <c r="AK3373" s="43"/>
      <c r="AL3373" s="43"/>
      <c r="AM3373" s="43"/>
      <c r="AN3373" s="43"/>
      <c r="AO3373" s="43"/>
      <c r="AP3373" s="43"/>
      <c r="AQ3373" s="43"/>
      <c r="AR3373" s="43"/>
      <c r="AS3373" s="43"/>
      <c r="AT3373" s="43"/>
      <c r="AU3373" s="43"/>
      <c r="AV3373" s="43"/>
      <c r="AW3373" s="43"/>
      <c r="AX3373" s="43"/>
      <c r="AY3373" s="43"/>
      <c r="AZ3373" s="43"/>
      <c r="BA3373" s="43"/>
      <c r="BB3373" s="43"/>
      <c r="BC3373" s="43"/>
      <c r="BD3373" s="43"/>
      <c r="BE3373" s="43"/>
      <c r="BF3373" s="43"/>
      <c r="BG3373" s="43"/>
      <c r="BH3373" s="43"/>
      <c r="BI3373" s="43"/>
      <c r="BJ3373" s="43"/>
      <c r="BK3373" s="43"/>
      <c r="BL3373" s="43"/>
      <c r="BM3373" s="43"/>
      <c r="BN3373" s="43"/>
      <c r="BO3373" s="43"/>
      <c r="BP3373" s="43"/>
      <c r="BQ3373" s="43"/>
      <c r="BR3373" s="43"/>
      <c r="BS3373" s="43"/>
      <c r="BT3373" s="43"/>
      <c r="BU3373" s="43"/>
      <c r="BV3373" s="43"/>
      <c r="BW3373" s="43"/>
      <c r="BX3373" s="43"/>
      <c r="BY3373" s="43"/>
      <c r="BZ3373" s="43"/>
      <c r="CA3373" s="43"/>
      <c r="CB3373" s="43"/>
      <c r="CC3373" s="43"/>
      <c r="CD3373" s="43"/>
      <c r="CE3373" s="43"/>
      <c r="CF3373" s="43"/>
      <c r="CG3373" s="43"/>
    </row>
    <row r="3374" spans="10:85" x14ac:dyDescent="0.2"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  <c r="AK3374" s="43"/>
      <c r="AL3374" s="43"/>
      <c r="AM3374" s="43"/>
      <c r="AN3374" s="43"/>
      <c r="AO3374" s="43"/>
      <c r="AP3374" s="43"/>
      <c r="AQ3374" s="43"/>
      <c r="AR3374" s="43"/>
      <c r="AS3374" s="43"/>
      <c r="AT3374" s="43"/>
      <c r="AU3374" s="43"/>
      <c r="AV3374" s="43"/>
      <c r="AW3374" s="43"/>
      <c r="AX3374" s="43"/>
      <c r="AY3374" s="43"/>
      <c r="AZ3374" s="43"/>
      <c r="BA3374" s="43"/>
      <c r="BB3374" s="43"/>
      <c r="BC3374" s="43"/>
      <c r="BD3374" s="43"/>
      <c r="BE3374" s="43"/>
      <c r="BF3374" s="43"/>
      <c r="BG3374" s="43"/>
      <c r="BH3374" s="43"/>
      <c r="BI3374" s="43"/>
      <c r="BJ3374" s="43"/>
      <c r="BK3374" s="43"/>
      <c r="BL3374" s="43"/>
      <c r="BM3374" s="43"/>
      <c r="BN3374" s="43"/>
      <c r="BO3374" s="43"/>
      <c r="BP3374" s="43"/>
      <c r="BQ3374" s="43"/>
      <c r="BR3374" s="43"/>
      <c r="BS3374" s="43"/>
      <c r="BT3374" s="43"/>
      <c r="BU3374" s="43"/>
      <c r="BV3374" s="43"/>
      <c r="BW3374" s="43"/>
      <c r="BX3374" s="43"/>
      <c r="BY3374" s="43"/>
      <c r="BZ3374" s="43"/>
      <c r="CA3374" s="43"/>
      <c r="CB3374" s="43"/>
      <c r="CC3374" s="43"/>
      <c r="CD3374" s="43"/>
      <c r="CE3374" s="43"/>
      <c r="CF3374" s="43"/>
      <c r="CG3374" s="43"/>
    </row>
    <row r="3375" spans="10:85" x14ac:dyDescent="0.2"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  <c r="AK3375" s="43"/>
      <c r="AL3375" s="43"/>
      <c r="AM3375" s="43"/>
      <c r="AN3375" s="43"/>
      <c r="AO3375" s="43"/>
      <c r="AP3375" s="43"/>
      <c r="AQ3375" s="43"/>
      <c r="AR3375" s="43"/>
      <c r="AS3375" s="43"/>
      <c r="AT3375" s="43"/>
      <c r="AU3375" s="43"/>
      <c r="AV3375" s="43"/>
      <c r="AW3375" s="43"/>
      <c r="AX3375" s="43"/>
      <c r="AY3375" s="43"/>
      <c r="AZ3375" s="43"/>
      <c r="BA3375" s="43"/>
      <c r="BB3375" s="43"/>
      <c r="BC3375" s="43"/>
      <c r="BD3375" s="43"/>
      <c r="BE3375" s="43"/>
      <c r="BF3375" s="43"/>
      <c r="BG3375" s="43"/>
      <c r="BH3375" s="43"/>
      <c r="BI3375" s="43"/>
      <c r="BJ3375" s="43"/>
      <c r="BK3375" s="43"/>
      <c r="BL3375" s="43"/>
      <c r="BM3375" s="43"/>
      <c r="BN3375" s="43"/>
      <c r="BO3375" s="43"/>
      <c r="BP3375" s="43"/>
      <c r="BQ3375" s="43"/>
      <c r="BR3375" s="43"/>
      <c r="BS3375" s="43"/>
      <c r="BT3375" s="43"/>
      <c r="BU3375" s="43"/>
      <c r="BV3375" s="43"/>
      <c r="BW3375" s="43"/>
      <c r="BX3375" s="43"/>
      <c r="BY3375" s="43"/>
      <c r="BZ3375" s="43"/>
      <c r="CA3375" s="43"/>
      <c r="CB3375" s="43"/>
      <c r="CC3375" s="43"/>
      <c r="CD3375" s="43"/>
      <c r="CE3375" s="43"/>
      <c r="CF3375" s="43"/>
      <c r="CG3375" s="43"/>
    </row>
    <row r="3376" spans="10:85" x14ac:dyDescent="0.2"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  <c r="AK3376" s="43"/>
      <c r="AL3376" s="43"/>
      <c r="AM3376" s="43"/>
      <c r="AN3376" s="43"/>
      <c r="AO3376" s="43"/>
      <c r="AP3376" s="43"/>
      <c r="AQ3376" s="43"/>
      <c r="AR3376" s="43"/>
      <c r="AS3376" s="43"/>
      <c r="AT3376" s="43"/>
      <c r="AU3376" s="43"/>
      <c r="AV3376" s="43"/>
      <c r="AW3376" s="43"/>
      <c r="AX3376" s="43"/>
      <c r="AY3376" s="43"/>
      <c r="AZ3376" s="43"/>
      <c r="BA3376" s="43"/>
      <c r="BB3376" s="43"/>
      <c r="BC3376" s="43"/>
      <c r="BD3376" s="43"/>
      <c r="BE3376" s="43"/>
      <c r="BF3376" s="43"/>
      <c r="BG3376" s="43"/>
      <c r="BH3376" s="43"/>
      <c r="BI3376" s="43"/>
      <c r="BJ3376" s="43"/>
      <c r="BK3376" s="43"/>
      <c r="BL3376" s="43"/>
      <c r="BM3376" s="43"/>
      <c r="BN3376" s="43"/>
      <c r="BO3376" s="43"/>
      <c r="BP3376" s="43"/>
      <c r="BQ3376" s="43"/>
      <c r="BR3376" s="43"/>
      <c r="BS3376" s="43"/>
      <c r="BT3376" s="43"/>
      <c r="BU3376" s="43"/>
      <c r="BV3376" s="43"/>
      <c r="BW3376" s="43"/>
      <c r="BX3376" s="43"/>
      <c r="BY3376" s="43"/>
      <c r="BZ3376" s="43"/>
      <c r="CA3376" s="43"/>
      <c r="CB3376" s="43"/>
      <c r="CC3376" s="43"/>
      <c r="CD3376" s="43"/>
      <c r="CE3376" s="43"/>
      <c r="CF3376" s="43"/>
      <c r="CG3376" s="43"/>
    </row>
    <row r="3377" spans="10:85" x14ac:dyDescent="0.2"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  <c r="AK3377" s="43"/>
      <c r="AL3377" s="43"/>
      <c r="AM3377" s="43"/>
      <c r="AN3377" s="43"/>
      <c r="AO3377" s="43"/>
      <c r="AP3377" s="43"/>
      <c r="AQ3377" s="43"/>
      <c r="AR3377" s="43"/>
      <c r="AS3377" s="43"/>
      <c r="AT3377" s="43"/>
      <c r="AU3377" s="43"/>
      <c r="AV3377" s="43"/>
      <c r="AW3377" s="43"/>
      <c r="AX3377" s="43"/>
      <c r="AY3377" s="43"/>
      <c r="AZ3377" s="43"/>
      <c r="BA3377" s="43"/>
      <c r="BB3377" s="43"/>
      <c r="BC3377" s="43"/>
      <c r="BD3377" s="43"/>
      <c r="BE3377" s="43"/>
      <c r="BF3377" s="43"/>
      <c r="BG3377" s="43"/>
      <c r="BH3377" s="43"/>
      <c r="BI3377" s="43"/>
      <c r="BJ3377" s="43"/>
      <c r="BK3377" s="43"/>
      <c r="BL3377" s="43"/>
      <c r="BM3377" s="43"/>
      <c r="BN3377" s="43"/>
      <c r="BO3377" s="43"/>
      <c r="BP3377" s="43"/>
      <c r="BQ3377" s="43"/>
      <c r="BR3377" s="43"/>
      <c r="BS3377" s="43"/>
      <c r="BT3377" s="43"/>
      <c r="BU3377" s="43"/>
      <c r="BV3377" s="43"/>
      <c r="BW3377" s="43"/>
      <c r="BX3377" s="43"/>
      <c r="BY3377" s="43"/>
      <c r="BZ3377" s="43"/>
      <c r="CA3377" s="43"/>
      <c r="CB3377" s="43"/>
      <c r="CC3377" s="43"/>
      <c r="CD3377" s="43"/>
      <c r="CE3377" s="43"/>
      <c r="CF3377" s="43"/>
      <c r="CG3377" s="43"/>
    </row>
    <row r="3378" spans="10:85" x14ac:dyDescent="0.2"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  <c r="AK3378" s="43"/>
      <c r="AL3378" s="43"/>
      <c r="AM3378" s="43"/>
      <c r="AN3378" s="43"/>
      <c r="AO3378" s="43"/>
      <c r="AP3378" s="43"/>
      <c r="AQ3378" s="43"/>
      <c r="AR3378" s="43"/>
      <c r="AS3378" s="43"/>
      <c r="AT3378" s="43"/>
      <c r="AU3378" s="43"/>
      <c r="AV3378" s="43"/>
      <c r="AW3378" s="43"/>
      <c r="AX3378" s="43"/>
      <c r="AY3378" s="43"/>
      <c r="AZ3378" s="43"/>
      <c r="BA3378" s="43"/>
      <c r="BB3378" s="43"/>
      <c r="BC3378" s="43"/>
      <c r="BD3378" s="43"/>
      <c r="BE3378" s="43"/>
      <c r="BF3378" s="43"/>
      <c r="BG3378" s="43"/>
      <c r="BH3378" s="43"/>
      <c r="BI3378" s="43"/>
      <c r="BJ3378" s="43"/>
      <c r="BK3378" s="43"/>
      <c r="BL3378" s="43"/>
      <c r="BM3378" s="43"/>
      <c r="BN3378" s="43"/>
      <c r="BO3378" s="43"/>
      <c r="BP3378" s="43"/>
      <c r="BQ3378" s="43"/>
      <c r="BR3378" s="43"/>
      <c r="BS3378" s="43"/>
      <c r="BT3378" s="43"/>
      <c r="BU3378" s="43"/>
      <c r="BV3378" s="43"/>
      <c r="BW3378" s="43"/>
      <c r="BX3378" s="43"/>
      <c r="BY3378" s="43"/>
      <c r="BZ3378" s="43"/>
      <c r="CA3378" s="43"/>
      <c r="CB3378" s="43"/>
      <c r="CC3378" s="43"/>
      <c r="CD3378" s="43"/>
      <c r="CE3378" s="43"/>
      <c r="CF3378" s="43"/>
      <c r="CG3378" s="43"/>
    </row>
    <row r="3379" spans="10:85" x14ac:dyDescent="0.2"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  <c r="AK3379" s="43"/>
      <c r="AL3379" s="43"/>
      <c r="AM3379" s="43"/>
      <c r="AN3379" s="43"/>
      <c r="AO3379" s="43"/>
      <c r="AP3379" s="43"/>
      <c r="AQ3379" s="43"/>
      <c r="AR3379" s="43"/>
      <c r="AS3379" s="43"/>
      <c r="AT3379" s="43"/>
      <c r="AU3379" s="43"/>
      <c r="AV3379" s="43"/>
      <c r="AW3379" s="43"/>
      <c r="AX3379" s="43"/>
      <c r="AY3379" s="43"/>
      <c r="AZ3379" s="43"/>
      <c r="BA3379" s="43"/>
      <c r="BB3379" s="43"/>
      <c r="BC3379" s="43"/>
      <c r="BD3379" s="43"/>
      <c r="BE3379" s="43"/>
      <c r="BF3379" s="43"/>
      <c r="BG3379" s="43"/>
      <c r="BH3379" s="43"/>
      <c r="BI3379" s="43"/>
      <c r="BJ3379" s="43"/>
      <c r="BK3379" s="43"/>
      <c r="BL3379" s="43"/>
      <c r="BM3379" s="43"/>
      <c r="BN3379" s="43"/>
      <c r="BO3379" s="43"/>
      <c r="BP3379" s="43"/>
      <c r="BQ3379" s="43"/>
      <c r="BR3379" s="43"/>
      <c r="BS3379" s="43"/>
      <c r="BT3379" s="43"/>
      <c r="BU3379" s="43"/>
      <c r="BV3379" s="43"/>
      <c r="BW3379" s="43"/>
      <c r="BX3379" s="43"/>
      <c r="BY3379" s="43"/>
      <c r="BZ3379" s="43"/>
      <c r="CA3379" s="43"/>
      <c r="CB3379" s="43"/>
      <c r="CC3379" s="43"/>
      <c r="CD3379" s="43"/>
      <c r="CE3379" s="43"/>
      <c r="CF3379" s="43"/>
      <c r="CG3379" s="43"/>
    </row>
    <row r="3380" spans="10:85" x14ac:dyDescent="0.2"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  <c r="AK3380" s="43"/>
      <c r="AL3380" s="43"/>
      <c r="AM3380" s="43"/>
      <c r="AN3380" s="43"/>
      <c r="AO3380" s="43"/>
      <c r="AP3380" s="43"/>
      <c r="AQ3380" s="43"/>
      <c r="AR3380" s="43"/>
      <c r="AS3380" s="43"/>
      <c r="AT3380" s="43"/>
      <c r="AU3380" s="43"/>
      <c r="AV3380" s="43"/>
      <c r="AW3380" s="43"/>
      <c r="AX3380" s="43"/>
      <c r="AY3380" s="43"/>
      <c r="AZ3380" s="43"/>
      <c r="BA3380" s="43"/>
      <c r="BB3380" s="43"/>
      <c r="BC3380" s="43"/>
      <c r="BD3380" s="43"/>
      <c r="BE3380" s="43"/>
      <c r="BF3380" s="43"/>
      <c r="BG3380" s="43"/>
      <c r="BH3380" s="43"/>
      <c r="BI3380" s="43"/>
      <c r="BJ3380" s="43"/>
      <c r="BK3380" s="43"/>
      <c r="BL3380" s="43"/>
      <c r="BM3380" s="43"/>
      <c r="BN3380" s="43"/>
      <c r="BO3380" s="43"/>
      <c r="BP3380" s="43"/>
      <c r="BQ3380" s="43"/>
      <c r="BR3380" s="43"/>
      <c r="BS3380" s="43"/>
      <c r="BT3380" s="43"/>
      <c r="BU3380" s="43"/>
      <c r="BV3380" s="43"/>
      <c r="BW3380" s="43"/>
      <c r="BX3380" s="43"/>
      <c r="BY3380" s="43"/>
      <c r="BZ3380" s="43"/>
      <c r="CA3380" s="43"/>
      <c r="CB3380" s="43"/>
      <c r="CC3380" s="43"/>
      <c r="CD3380" s="43"/>
      <c r="CE3380" s="43"/>
      <c r="CF3380" s="43"/>
      <c r="CG3380" s="43"/>
    </row>
    <row r="3381" spans="10:85" x14ac:dyDescent="0.2"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  <c r="AK3381" s="43"/>
      <c r="AL3381" s="43"/>
      <c r="AM3381" s="43"/>
      <c r="AN3381" s="43"/>
      <c r="AO3381" s="43"/>
      <c r="AP3381" s="43"/>
      <c r="AQ3381" s="43"/>
      <c r="AR3381" s="43"/>
      <c r="AS3381" s="43"/>
      <c r="AT3381" s="43"/>
      <c r="AU3381" s="43"/>
      <c r="AV3381" s="43"/>
      <c r="AW3381" s="43"/>
      <c r="AX3381" s="43"/>
      <c r="AY3381" s="43"/>
      <c r="AZ3381" s="43"/>
      <c r="BA3381" s="43"/>
      <c r="BB3381" s="43"/>
      <c r="BC3381" s="43"/>
      <c r="BD3381" s="43"/>
      <c r="BE3381" s="43"/>
      <c r="BF3381" s="43"/>
      <c r="BG3381" s="43"/>
      <c r="BH3381" s="43"/>
      <c r="BI3381" s="43"/>
      <c r="BJ3381" s="43"/>
      <c r="BK3381" s="43"/>
      <c r="BL3381" s="43"/>
      <c r="BM3381" s="43"/>
      <c r="BN3381" s="43"/>
      <c r="BO3381" s="43"/>
      <c r="BP3381" s="43"/>
      <c r="BQ3381" s="43"/>
      <c r="BR3381" s="43"/>
      <c r="BS3381" s="43"/>
      <c r="BT3381" s="43"/>
      <c r="BU3381" s="43"/>
      <c r="BV3381" s="43"/>
      <c r="BW3381" s="43"/>
      <c r="BX3381" s="43"/>
      <c r="BY3381" s="43"/>
      <c r="BZ3381" s="43"/>
      <c r="CA3381" s="43"/>
      <c r="CB3381" s="43"/>
      <c r="CC3381" s="43"/>
      <c r="CD3381" s="43"/>
      <c r="CE3381" s="43"/>
      <c r="CF3381" s="43"/>
      <c r="CG3381" s="43"/>
    </row>
    <row r="3382" spans="10:85" x14ac:dyDescent="0.2"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  <c r="AK3382" s="43"/>
      <c r="AL3382" s="43"/>
      <c r="AM3382" s="43"/>
      <c r="AN3382" s="43"/>
      <c r="AO3382" s="43"/>
      <c r="AP3382" s="43"/>
      <c r="AQ3382" s="43"/>
      <c r="AR3382" s="43"/>
      <c r="AS3382" s="43"/>
      <c r="AT3382" s="43"/>
      <c r="AU3382" s="43"/>
      <c r="AV3382" s="43"/>
      <c r="AW3382" s="43"/>
      <c r="AX3382" s="43"/>
      <c r="AY3382" s="43"/>
      <c r="AZ3382" s="43"/>
      <c r="BA3382" s="43"/>
      <c r="BB3382" s="43"/>
      <c r="BC3382" s="43"/>
      <c r="BD3382" s="43"/>
      <c r="BE3382" s="43"/>
      <c r="BF3382" s="43"/>
      <c r="BG3382" s="43"/>
      <c r="BH3382" s="43"/>
      <c r="BI3382" s="43"/>
      <c r="BJ3382" s="43"/>
      <c r="BK3382" s="43"/>
      <c r="BL3382" s="43"/>
      <c r="BM3382" s="43"/>
      <c r="BN3382" s="43"/>
      <c r="BO3382" s="43"/>
      <c r="BP3382" s="43"/>
      <c r="BQ3382" s="43"/>
      <c r="BR3382" s="43"/>
      <c r="BS3382" s="43"/>
      <c r="BT3382" s="43"/>
      <c r="BU3382" s="43"/>
      <c r="BV3382" s="43"/>
      <c r="BW3382" s="43"/>
      <c r="BX3382" s="43"/>
      <c r="BY3382" s="43"/>
      <c r="BZ3382" s="43"/>
      <c r="CA3382" s="43"/>
      <c r="CB3382" s="43"/>
      <c r="CC3382" s="43"/>
      <c r="CD3382" s="43"/>
      <c r="CE3382" s="43"/>
      <c r="CF3382" s="43"/>
      <c r="CG3382" s="43"/>
    </row>
    <row r="3383" spans="10:85" x14ac:dyDescent="0.2"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  <c r="AK3383" s="43"/>
      <c r="AL3383" s="43"/>
      <c r="AM3383" s="43"/>
      <c r="AN3383" s="43"/>
      <c r="AO3383" s="43"/>
      <c r="AP3383" s="43"/>
      <c r="AQ3383" s="43"/>
      <c r="AR3383" s="43"/>
      <c r="AS3383" s="43"/>
      <c r="AT3383" s="43"/>
      <c r="AU3383" s="43"/>
      <c r="AV3383" s="43"/>
      <c r="AW3383" s="43"/>
      <c r="AX3383" s="43"/>
      <c r="AY3383" s="43"/>
      <c r="AZ3383" s="43"/>
      <c r="BA3383" s="43"/>
      <c r="BB3383" s="43"/>
      <c r="BC3383" s="43"/>
      <c r="BD3383" s="43"/>
      <c r="BE3383" s="43"/>
      <c r="BF3383" s="43"/>
      <c r="BG3383" s="43"/>
      <c r="BH3383" s="43"/>
      <c r="BI3383" s="43"/>
      <c r="BJ3383" s="43"/>
      <c r="BK3383" s="43"/>
      <c r="BL3383" s="43"/>
      <c r="BM3383" s="43"/>
      <c r="BN3383" s="43"/>
      <c r="BO3383" s="43"/>
      <c r="BP3383" s="43"/>
      <c r="BQ3383" s="43"/>
      <c r="BR3383" s="43"/>
      <c r="BS3383" s="43"/>
      <c r="BT3383" s="43"/>
      <c r="BU3383" s="43"/>
      <c r="BV3383" s="43"/>
      <c r="BW3383" s="43"/>
      <c r="BX3383" s="43"/>
      <c r="BY3383" s="43"/>
      <c r="BZ3383" s="43"/>
      <c r="CA3383" s="43"/>
      <c r="CB3383" s="43"/>
      <c r="CC3383" s="43"/>
      <c r="CD3383" s="43"/>
      <c r="CE3383" s="43"/>
      <c r="CF3383" s="43"/>
      <c r="CG3383" s="43"/>
    </row>
    <row r="3384" spans="10:85" x14ac:dyDescent="0.2"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  <c r="AK3384" s="43"/>
      <c r="AL3384" s="43"/>
      <c r="AM3384" s="43"/>
      <c r="AN3384" s="43"/>
      <c r="AO3384" s="43"/>
      <c r="AP3384" s="43"/>
      <c r="AQ3384" s="43"/>
      <c r="AR3384" s="43"/>
      <c r="AS3384" s="43"/>
      <c r="AT3384" s="43"/>
      <c r="AU3384" s="43"/>
      <c r="AV3384" s="43"/>
      <c r="AW3384" s="43"/>
      <c r="AX3384" s="43"/>
      <c r="AY3384" s="43"/>
      <c r="AZ3384" s="43"/>
      <c r="BA3384" s="43"/>
      <c r="BB3384" s="43"/>
      <c r="BC3384" s="43"/>
      <c r="BD3384" s="43"/>
      <c r="BE3384" s="43"/>
      <c r="BF3384" s="43"/>
      <c r="BG3384" s="43"/>
      <c r="BH3384" s="43"/>
      <c r="BI3384" s="43"/>
      <c r="BJ3384" s="43"/>
      <c r="BK3384" s="43"/>
      <c r="BL3384" s="43"/>
      <c r="BM3384" s="43"/>
      <c r="BN3384" s="43"/>
      <c r="BO3384" s="43"/>
      <c r="BP3384" s="43"/>
      <c r="BQ3384" s="43"/>
      <c r="BR3384" s="43"/>
      <c r="BS3384" s="43"/>
      <c r="BT3384" s="43"/>
      <c r="BU3384" s="43"/>
      <c r="BV3384" s="43"/>
      <c r="BW3384" s="43"/>
      <c r="BX3384" s="43"/>
      <c r="BY3384" s="43"/>
      <c r="BZ3384" s="43"/>
      <c r="CA3384" s="43"/>
      <c r="CB3384" s="43"/>
      <c r="CC3384" s="43"/>
      <c r="CD3384" s="43"/>
      <c r="CE3384" s="43"/>
      <c r="CF3384" s="43"/>
      <c r="CG3384" s="43"/>
    </row>
    <row r="3385" spans="10:85" x14ac:dyDescent="0.2"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  <c r="AK3385" s="43"/>
      <c r="AL3385" s="43"/>
      <c r="AM3385" s="43"/>
      <c r="AN3385" s="43"/>
      <c r="AO3385" s="43"/>
      <c r="AP3385" s="43"/>
      <c r="AQ3385" s="43"/>
      <c r="AR3385" s="43"/>
      <c r="AS3385" s="43"/>
      <c r="AT3385" s="43"/>
      <c r="AU3385" s="43"/>
      <c r="AV3385" s="43"/>
      <c r="AW3385" s="43"/>
      <c r="AX3385" s="43"/>
      <c r="AY3385" s="43"/>
      <c r="AZ3385" s="43"/>
      <c r="BA3385" s="43"/>
      <c r="BB3385" s="43"/>
      <c r="BC3385" s="43"/>
      <c r="BD3385" s="43"/>
      <c r="BE3385" s="43"/>
      <c r="BF3385" s="43"/>
      <c r="BG3385" s="43"/>
      <c r="BH3385" s="43"/>
      <c r="BI3385" s="43"/>
      <c r="BJ3385" s="43"/>
      <c r="BK3385" s="43"/>
      <c r="BL3385" s="43"/>
      <c r="BM3385" s="43"/>
      <c r="BN3385" s="43"/>
      <c r="BO3385" s="43"/>
      <c r="BP3385" s="43"/>
      <c r="BQ3385" s="43"/>
      <c r="BR3385" s="43"/>
      <c r="BS3385" s="43"/>
      <c r="BT3385" s="43"/>
      <c r="BU3385" s="43"/>
      <c r="BV3385" s="43"/>
      <c r="BW3385" s="43"/>
      <c r="BX3385" s="43"/>
      <c r="BY3385" s="43"/>
      <c r="BZ3385" s="43"/>
      <c r="CA3385" s="43"/>
      <c r="CB3385" s="43"/>
      <c r="CC3385" s="43"/>
      <c r="CD3385" s="43"/>
      <c r="CE3385" s="43"/>
      <c r="CF3385" s="43"/>
      <c r="CG3385" s="43"/>
    </row>
    <row r="3386" spans="10:85" x14ac:dyDescent="0.2"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</row>
    <row r="3387" spans="10:85" x14ac:dyDescent="0.2"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  <c r="AK3387" s="43"/>
      <c r="AL3387" s="43"/>
      <c r="AM3387" s="43"/>
      <c r="AN3387" s="43"/>
      <c r="AO3387" s="43"/>
      <c r="AP3387" s="43"/>
      <c r="AQ3387" s="43"/>
      <c r="AR3387" s="43"/>
      <c r="AS3387" s="43"/>
      <c r="AT3387" s="43"/>
      <c r="AU3387" s="43"/>
      <c r="AV3387" s="43"/>
      <c r="AW3387" s="43"/>
      <c r="AX3387" s="43"/>
      <c r="AY3387" s="43"/>
      <c r="AZ3387" s="43"/>
      <c r="BA3387" s="43"/>
      <c r="BB3387" s="43"/>
      <c r="BC3387" s="43"/>
      <c r="BD3387" s="43"/>
      <c r="BE3387" s="43"/>
      <c r="BF3387" s="43"/>
      <c r="BG3387" s="43"/>
      <c r="BH3387" s="43"/>
      <c r="BI3387" s="43"/>
      <c r="BJ3387" s="43"/>
      <c r="BK3387" s="43"/>
      <c r="BL3387" s="43"/>
      <c r="BM3387" s="43"/>
      <c r="BN3387" s="43"/>
      <c r="BO3387" s="43"/>
      <c r="BP3387" s="43"/>
      <c r="BQ3387" s="43"/>
      <c r="BR3387" s="43"/>
      <c r="BS3387" s="43"/>
      <c r="BT3387" s="43"/>
      <c r="BU3387" s="43"/>
      <c r="BV3387" s="43"/>
      <c r="BW3387" s="43"/>
      <c r="BX3387" s="43"/>
      <c r="BY3387" s="43"/>
      <c r="BZ3387" s="43"/>
      <c r="CA3387" s="43"/>
      <c r="CB3387" s="43"/>
      <c r="CC3387" s="43"/>
      <c r="CD3387" s="43"/>
      <c r="CE3387" s="43"/>
      <c r="CF3387" s="43"/>
      <c r="CG3387" s="43"/>
    </row>
    <row r="3388" spans="10:85" x14ac:dyDescent="0.2"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  <c r="AK3388" s="43"/>
      <c r="AL3388" s="43"/>
      <c r="AM3388" s="43"/>
      <c r="AN3388" s="43"/>
      <c r="AO3388" s="43"/>
      <c r="AP3388" s="43"/>
      <c r="AQ3388" s="43"/>
      <c r="AR3388" s="43"/>
      <c r="AS3388" s="43"/>
      <c r="AT3388" s="43"/>
      <c r="AU3388" s="43"/>
      <c r="AV3388" s="43"/>
      <c r="AW3388" s="43"/>
      <c r="AX3388" s="43"/>
      <c r="AY3388" s="43"/>
      <c r="AZ3388" s="43"/>
      <c r="BA3388" s="43"/>
      <c r="BB3388" s="43"/>
      <c r="BC3388" s="43"/>
      <c r="BD3388" s="43"/>
      <c r="BE3388" s="43"/>
      <c r="BF3388" s="43"/>
      <c r="BG3388" s="43"/>
      <c r="BH3388" s="43"/>
      <c r="BI3388" s="43"/>
      <c r="BJ3388" s="43"/>
      <c r="BK3388" s="43"/>
      <c r="BL3388" s="43"/>
      <c r="BM3388" s="43"/>
      <c r="BN3388" s="43"/>
      <c r="BO3388" s="43"/>
      <c r="BP3388" s="43"/>
      <c r="BQ3388" s="43"/>
      <c r="BR3388" s="43"/>
      <c r="BS3388" s="43"/>
      <c r="BT3388" s="43"/>
      <c r="BU3388" s="43"/>
      <c r="BV3388" s="43"/>
      <c r="BW3388" s="43"/>
      <c r="BX3388" s="43"/>
      <c r="BY3388" s="43"/>
      <c r="BZ3388" s="43"/>
      <c r="CA3388" s="43"/>
      <c r="CB3388" s="43"/>
      <c r="CC3388" s="43"/>
      <c r="CD3388" s="43"/>
      <c r="CE3388" s="43"/>
      <c r="CF3388" s="43"/>
      <c r="CG3388" s="43"/>
    </row>
    <row r="3389" spans="10:85" x14ac:dyDescent="0.2"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  <c r="AK3389" s="43"/>
      <c r="AL3389" s="43"/>
      <c r="AM3389" s="43"/>
      <c r="AN3389" s="43"/>
      <c r="AO3389" s="43"/>
      <c r="AP3389" s="43"/>
      <c r="AQ3389" s="43"/>
      <c r="AR3389" s="43"/>
      <c r="AS3389" s="43"/>
      <c r="AT3389" s="43"/>
      <c r="AU3389" s="43"/>
      <c r="AV3389" s="43"/>
      <c r="AW3389" s="43"/>
      <c r="AX3389" s="43"/>
      <c r="AY3389" s="43"/>
      <c r="AZ3389" s="43"/>
      <c r="BA3389" s="43"/>
      <c r="BB3389" s="43"/>
      <c r="BC3389" s="43"/>
      <c r="BD3389" s="43"/>
      <c r="BE3389" s="43"/>
      <c r="BF3389" s="43"/>
      <c r="BG3389" s="43"/>
      <c r="BH3389" s="43"/>
      <c r="BI3389" s="43"/>
      <c r="BJ3389" s="43"/>
      <c r="BK3389" s="43"/>
      <c r="BL3389" s="43"/>
      <c r="BM3389" s="43"/>
      <c r="BN3389" s="43"/>
      <c r="BO3389" s="43"/>
      <c r="BP3389" s="43"/>
      <c r="BQ3389" s="43"/>
      <c r="BR3389" s="43"/>
      <c r="BS3389" s="43"/>
      <c r="BT3389" s="43"/>
      <c r="BU3389" s="43"/>
      <c r="BV3389" s="43"/>
      <c r="BW3389" s="43"/>
      <c r="BX3389" s="43"/>
      <c r="BY3389" s="43"/>
      <c r="BZ3389" s="43"/>
      <c r="CA3389" s="43"/>
      <c r="CB3389" s="43"/>
      <c r="CC3389" s="43"/>
      <c r="CD3389" s="43"/>
      <c r="CE3389" s="43"/>
      <c r="CF3389" s="43"/>
      <c r="CG3389" s="43"/>
    </row>
    <row r="3390" spans="10:85" x14ac:dyDescent="0.2"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  <c r="AK3390" s="43"/>
      <c r="AL3390" s="43"/>
      <c r="AM3390" s="43"/>
      <c r="AN3390" s="43"/>
      <c r="AO3390" s="43"/>
      <c r="AP3390" s="43"/>
      <c r="AQ3390" s="43"/>
      <c r="AR3390" s="43"/>
      <c r="AS3390" s="43"/>
      <c r="AT3390" s="43"/>
      <c r="AU3390" s="43"/>
      <c r="AV3390" s="43"/>
      <c r="AW3390" s="43"/>
      <c r="AX3390" s="43"/>
      <c r="AY3390" s="43"/>
      <c r="AZ3390" s="43"/>
      <c r="BA3390" s="43"/>
      <c r="BB3390" s="43"/>
      <c r="BC3390" s="43"/>
      <c r="BD3390" s="43"/>
      <c r="BE3390" s="43"/>
      <c r="BF3390" s="43"/>
      <c r="BG3390" s="43"/>
      <c r="BH3390" s="43"/>
      <c r="BI3390" s="43"/>
      <c r="BJ3390" s="43"/>
      <c r="BK3390" s="43"/>
      <c r="BL3390" s="43"/>
      <c r="BM3390" s="43"/>
      <c r="BN3390" s="43"/>
      <c r="BO3390" s="43"/>
      <c r="BP3390" s="43"/>
      <c r="BQ3390" s="43"/>
      <c r="BR3390" s="43"/>
      <c r="BS3390" s="43"/>
      <c r="BT3390" s="43"/>
      <c r="BU3390" s="43"/>
      <c r="BV3390" s="43"/>
      <c r="BW3390" s="43"/>
      <c r="BX3390" s="43"/>
      <c r="BY3390" s="43"/>
      <c r="BZ3390" s="43"/>
      <c r="CA3390" s="43"/>
      <c r="CB3390" s="43"/>
      <c r="CC3390" s="43"/>
      <c r="CD3390" s="43"/>
      <c r="CE3390" s="43"/>
      <c r="CF3390" s="43"/>
      <c r="CG3390" s="43"/>
    </row>
    <row r="3391" spans="10:85" x14ac:dyDescent="0.2"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</row>
    <row r="3392" spans="10:85" x14ac:dyDescent="0.2"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  <c r="AK3392" s="43"/>
      <c r="AL3392" s="43"/>
      <c r="AM3392" s="43"/>
      <c r="AN3392" s="43"/>
      <c r="AO3392" s="43"/>
      <c r="AP3392" s="43"/>
      <c r="AQ3392" s="43"/>
      <c r="AR3392" s="43"/>
      <c r="AS3392" s="43"/>
      <c r="AT3392" s="43"/>
      <c r="AU3392" s="43"/>
      <c r="AV3392" s="43"/>
      <c r="AW3392" s="43"/>
      <c r="AX3392" s="43"/>
      <c r="AY3392" s="43"/>
      <c r="AZ3392" s="43"/>
      <c r="BA3392" s="43"/>
      <c r="BB3392" s="43"/>
      <c r="BC3392" s="43"/>
      <c r="BD3392" s="43"/>
      <c r="BE3392" s="43"/>
      <c r="BF3392" s="43"/>
      <c r="BG3392" s="43"/>
      <c r="BH3392" s="43"/>
      <c r="BI3392" s="43"/>
      <c r="BJ3392" s="43"/>
      <c r="BK3392" s="43"/>
      <c r="BL3392" s="43"/>
      <c r="BM3392" s="43"/>
      <c r="BN3392" s="43"/>
      <c r="BO3392" s="43"/>
      <c r="BP3392" s="43"/>
      <c r="BQ3392" s="43"/>
      <c r="BR3392" s="43"/>
      <c r="BS3392" s="43"/>
      <c r="BT3392" s="43"/>
      <c r="BU3392" s="43"/>
      <c r="BV3392" s="43"/>
      <c r="BW3392" s="43"/>
      <c r="BX3392" s="43"/>
      <c r="BY3392" s="43"/>
      <c r="BZ3392" s="43"/>
      <c r="CA3392" s="43"/>
      <c r="CB3392" s="43"/>
      <c r="CC3392" s="43"/>
      <c r="CD3392" s="43"/>
      <c r="CE3392" s="43"/>
      <c r="CF3392" s="43"/>
      <c r="CG3392" s="43"/>
    </row>
    <row r="3393" spans="10:85" x14ac:dyDescent="0.2"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  <c r="AK3393" s="43"/>
      <c r="AL3393" s="43"/>
      <c r="AM3393" s="43"/>
      <c r="AN3393" s="43"/>
      <c r="AO3393" s="43"/>
      <c r="AP3393" s="43"/>
      <c r="AQ3393" s="43"/>
      <c r="AR3393" s="43"/>
      <c r="AS3393" s="43"/>
      <c r="AT3393" s="43"/>
      <c r="AU3393" s="43"/>
      <c r="AV3393" s="43"/>
      <c r="AW3393" s="43"/>
      <c r="AX3393" s="43"/>
      <c r="AY3393" s="43"/>
      <c r="AZ3393" s="43"/>
      <c r="BA3393" s="43"/>
      <c r="BB3393" s="43"/>
      <c r="BC3393" s="43"/>
      <c r="BD3393" s="43"/>
      <c r="BE3393" s="43"/>
      <c r="BF3393" s="43"/>
      <c r="BG3393" s="43"/>
      <c r="BH3393" s="43"/>
      <c r="BI3393" s="43"/>
      <c r="BJ3393" s="43"/>
      <c r="BK3393" s="43"/>
      <c r="BL3393" s="43"/>
      <c r="BM3393" s="43"/>
      <c r="BN3393" s="43"/>
      <c r="BO3393" s="43"/>
      <c r="BP3393" s="43"/>
      <c r="BQ3393" s="43"/>
      <c r="BR3393" s="43"/>
      <c r="BS3393" s="43"/>
      <c r="BT3393" s="43"/>
      <c r="BU3393" s="43"/>
      <c r="BV3393" s="43"/>
      <c r="BW3393" s="43"/>
      <c r="BX3393" s="43"/>
      <c r="BY3393" s="43"/>
      <c r="BZ3393" s="43"/>
      <c r="CA3393" s="43"/>
      <c r="CB3393" s="43"/>
      <c r="CC3393" s="43"/>
      <c r="CD3393" s="43"/>
      <c r="CE3393" s="43"/>
      <c r="CF3393" s="43"/>
      <c r="CG3393" s="43"/>
    </row>
    <row r="3394" spans="10:85" x14ac:dyDescent="0.2"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  <c r="AK3394" s="43"/>
      <c r="AL3394" s="43"/>
      <c r="AM3394" s="43"/>
      <c r="AN3394" s="43"/>
      <c r="AO3394" s="43"/>
      <c r="AP3394" s="43"/>
      <c r="AQ3394" s="43"/>
      <c r="AR3394" s="43"/>
      <c r="AS3394" s="43"/>
      <c r="AT3394" s="43"/>
      <c r="AU3394" s="43"/>
      <c r="AV3394" s="43"/>
      <c r="AW3394" s="43"/>
      <c r="AX3394" s="43"/>
      <c r="AY3394" s="43"/>
      <c r="AZ3394" s="43"/>
      <c r="BA3394" s="43"/>
      <c r="BB3394" s="43"/>
      <c r="BC3394" s="43"/>
      <c r="BD3394" s="43"/>
      <c r="BE3394" s="43"/>
      <c r="BF3394" s="43"/>
      <c r="BG3394" s="43"/>
      <c r="BH3394" s="43"/>
      <c r="BI3394" s="43"/>
      <c r="BJ3394" s="43"/>
      <c r="BK3394" s="43"/>
      <c r="BL3394" s="43"/>
      <c r="BM3394" s="43"/>
      <c r="BN3394" s="43"/>
      <c r="BO3394" s="43"/>
      <c r="BP3394" s="43"/>
      <c r="BQ3394" s="43"/>
      <c r="BR3394" s="43"/>
      <c r="BS3394" s="43"/>
      <c r="BT3394" s="43"/>
      <c r="BU3394" s="43"/>
      <c r="BV3394" s="43"/>
      <c r="BW3394" s="43"/>
      <c r="BX3394" s="43"/>
      <c r="BY3394" s="43"/>
      <c r="BZ3394" s="43"/>
      <c r="CA3394" s="43"/>
      <c r="CB3394" s="43"/>
      <c r="CC3394" s="43"/>
      <c r="CD3394" s="43"/>
      <c r="CE3394" s="43"/>
      <c r="CF3394" s="43"/>
      <c r="CG3394" s="43"/>
    </row>
    <row r="3395" spans="10:85" x14ac:dyDescent="0.2"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  <c r="AK3395" s="43"/>
      <c r="AL3395" s="43"/>
      <c r="AM3395" s="43"/>
      <c r="AN3395" s="43"/>
      <c r="AO3395" s="43"/>
      <c r="AP3395" s="43"/>
      <c r="AQ3395" s="43"/>
      <c r="AR3395" s="43"/>
      <c r="AS3395" s="43"/>
      <c r="AT3395" s="43"/>
      <c r="AU3395" s="43"/>
      <c r="AV3395" s="43"/>
      <c r="AW3395" s="43"/>
      <c r="AX3395" s="43"/>
      <c r="AY3395" s="43"/>
      <c r="AZ3395" s="43"/>
      <c r="BA3395" s="43"/>
      <c r="BB3395" s="43"/>
      <c r="BC3395" s="43"/>
      <c r="BD3395" s="43"/>
      <c r="BE3395" s="43"/>
      <c r="BF3395" s="43"/>
      <c r="BG3395" s="43"/>
      <c r="BH3395" s="43"/>
      <c r="BI3395" s="43"/>
      <c r="BJ3395" s="43"/>
      <c r="BK3395" s="43"/>
      <c r="BL3395" s="43"/>
      <c r="BM3395" s="43"/>
      <c r="BN3395" s="43"/>
      <c r="BO3395" s="43"/>
      <c r="BP3395" s="43"/>
      <c r="BQ3395" s="43"/>
      <c r="BR3395" s="43"/>
      <c r="BS3395" s="43"/>
      <c r="BT3395" s="43"/>
      <c r="BU3395" s="43"/>
      <c r="BV3395" s="43"/>
      <c r="BW3395" s="43"/>
      <c r="BX3395" s="43"/>
      <c r="BY3395" s="43"/>
      <c r="BZ3395" s="43"/>
      <c r="CA3395" s="43"/>
      <c r="CB3395" s="43"/>
      <c r="CC3395" s="43"/>
      <c r="CD3395" s="43"/>
      <c r="CE3395" s="43"/>
      <c r="CF3395" s="43"/>
      <c r="CG3395" s="43"/>
    </row>
    <row r="3396" spans="10:85" x14ac:dyDescent="0.2"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  <c r="AK3396" s="43"/>
      <c r="AL3396" s="43"/>
      <c r="AM3396" s="43"/>
      <c r="AN3396" s="43"/>
      <c r="AO3396" s="43"/>
      <c r="AP3396" s="43"/>
      <c r="AQ3396" s="43"/>
      <c r="AR3396" s="43"/>
      <c r="AS3396" s="43"/>
      <c r="AT3396" s="43"/>
      <c r="AU3396" s="43"/>
      <c r="AV3396" s="43"/>
      <c r="AW3396" s="43"/>
      <c r="AX3396" s="43"/>
      <c r="AY3396" s="43"/>
      <c r="AZ3396" s="43"/>
      <c r="BA3396" s="43"/>
      <c r="BB3396" s="43"/>
      <c r="BC3396" s="43"/>
      <c r="BD3396" s="43"/>
      <c r="BE3396" s="43"/>
      <c r="BF3396" s="43"/>
      <c r="BG3396" s="43"/>
      <c r="BH3396" s="43"/>
      <c r="BI3396" s="43"/>
      <c r="BJ3396" s="43"/>
      <c r="BK3396" s="43"/>
      <c r="BL3396" s="43"/>
      <c r="BM3396" s="43"/>
      <c r="BN3396" s="43"/>
      <c r="BO3396" s="43"/>
      <c r="BP3396" s="43"/>
      <c r="BQ3396" s="43"/>
      <c r="BR3396" s="43"/>
      <c r="BS3396" s="43"/>
      <c r="BT3396" s="43"/>
      <c r="BU3396" s="43"/>
      <c r="BV3396" s="43"/>
      <c r="BW3396" s="43"/>
      <c r="BX3396" s="43"/>
      <c r="BY3396" s="43"/>
      <c r="BZ3396" s="43"/>
      <c r="CA3396" s="43"/>
      <c r="CB3396" s="43"/>
      <c r="CC3396" s="43"/>
      <c r="CD3396" s="43"/>
      <c r="CE3396" s="43"/>
      <c r="CF3396" s="43"/>
      <c r="CG3396" s="43"/>
    </row>
    <row r="3397" spans="10:85" x14ac:dyDescent="0.2"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  <c r="AK3397" s="43"/>
      <c r="AL3397" s="43"/>
      <c r="AM3397" s="43"/>
      <c r="AN3397" s="43"/>
      <c r="AO3397" s="43"/>
      <c r="AP3397" s="43"/>
      <c r="AQ3397" s="43"/>
      <c r="AR3397" s="43"/>
      <c r="AS3397" s="43"/>
      <c r="AT3397" s="43"/>
      <c r="AU3397" s="43"/>
      <c r="AV3397" s="43"/>
      <c r="AW3397" s="43"/>
      <c r="AX3397" s="43"/>
      <c r="AY3397" s="43"/>
      <c r="AZ3397" s="43"/>
      <c r="BA3397" s="43"/>
      <c r="BB3397" s="43"/>
      <c r="BC3397" s="43"/>
      <c r="BD3397" s="43"/>
      <c r="BE3397" s="43"/>
      <c r="BF3397" s="43"/>
      <c r="BG3397" s="43"/>
      <c r="BH3397" s="43"/>
      <c r="BI3397" s="43"/>
      <c r="BJ3397" s="43"/>
      <c r="BK3397" s="43"/>
      <c r="BL3397" s="43"/>
      <c r="BM3397" s="43"/>
      <c r="BN3397" s="43"/>
      <c r="BO3397" s="43"/>
      <c r="BP3397" s="43"/>
      <c r="BQ3397" s="43"/>
      <c r="BR3397" s="43"/>
      <c r="BS3397" s="43"/>
      <c r="BT3397" s="43"/>
      <c r="BU3397" s="43"/>
      <c r="BV3397" s="43"/>
      <c r="BW3397" s="43"/>
      <c r="BX3397" s="43"/>
      <c r="BY3397" s="43"/>
      <c r="BZ3397" s="43"/>
      <c r="CA3397" s="43"/>
      <c r="CB3397" s="43"/>
      <c r="CC3397" s="43"/>
      <c r="CD3397" s="43"/>
      <c r="CE3397" s="43"/>
      <c r="CF3397" s="43"/>
      <c r="CG3397" s="43"/>
    </row>
    <row r="3398" spans="10:85" x14ac:dyDescent="0.2"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</row>
    <row r="3399" spans="10:85" x14ac:dyDescent="0.2"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  <c r="AK3399" s="43"/>
      <c r="AL3399" s="43"/>
      <c r="AM3399" s="43"/>
      <c r="AN3399" s="43"/>
      <c r="AO3399" s="43"/>
      <c r="AP3399" s="43"/>
      <c r="AQ3399" s="43"/>
      <c r="AR3399" s="43"/>
      <c r="AS3399" s="43"/>
      <c r="AT3399" s="43"/>
      <c r="AU3399" s="43"/>
      <c r="AV3399" s="43"/>
      <c r="AW3399" s="43"/>
      <c r="AX3399" s="43"/>
      <c r="AY3399" s="43"/>
      <c r="AZ3399" s="43"/>
      <c r="BA3399" s="43"/>
      <c r="BB3399" s="43"/>
      <c r="BC3399" s="43"/>
      <c r="BD3399" s="43"/>
      <c r="BE3399" s="43"/>
      <c r="BF3399" s="43"/>
      <c r="BG3399" s="43"/>
      <c r="BH3399" s="43"/>
      <c r="BI3399" s="43"/>
      <c r="BJ3399" s="43"/>
      <c r="BK3399" s="43"/>
      <c r="BL3399" s="43"/>
      <c r="BM3399" s="43"/>
      <c r="BN3399" s="43"/>
      <c r="BO3399" s="43"/>
      <c r="BP3399" s="43"/>
      <c r="BQ3399" s="43"/>
      <c r="BR3399" s="43"/>
      <c r="BS3399" s="43"/>
      <c r="BT3399" s="43"/>
      <c r="BU3399" s="43"/>
      <c r="BV3399" s="43"/>
      <c r="BW3399" s="43"/>
      <c r="BX3399" s="43"/>
      <c r="BY3399" s="43"/>
      <c r="BZ3399" s="43"/>
      <c r="CA3399" s="43"/>
      <c r="CB3399" s="43"/>
      <c r="CC3399" s="43"/>
      <c r="CD3399" s="43"/>
      <c r="CE3399" s="43"/>
      <c r="CF3399" s="43"/>
      <c r="CG3399" s="43"/>
    </row>
    <row r="3400" spans="10:85" x14ac:dyDescent="0.2"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  <c r="AK3400" s="43"/>
      <c r="AL3400" s="43"/>
      <c r="AM3400" s="43"/>
      <c r="AN3400" s="43"/>
      <c r="AO3400" s="43"/>
      <c r="AP3400" s="43"/>
      <c r="AQ3400" s="43"/>
      <c r="AR3400" s="43"/>
      <c r="AS3400" s="43"/>
      <c r="AT3400" s="43"/>
      <c r="AU3400" s="43"/>
      <c r="AV3400" s="43"/>
      <c r="AW3400" s="43"/>
      <c r="AX3400" s="43"/>
      <c r="AY3400" s="43"/>
      <c r="AZ3400" s="43"/>
      <c r="BA3400" s="43"/>
      <c r="BB3400" s="43"/>
      <c r="BC3400" s="43"/>
      <c r="BD3400" s="43"/>
      <c r="BE3400" s="43"/>
      <c r="BF3400" s="43"/>
      <c r="BG3400" s="43"/>
      <c r="BH3400" s="43"/>
      <c r="BI3400" s="43"/>
      <c r="BJ3400" s="43"/>
      <c r="BK3400" s="43"/>
      <c r="BL3400" s="43"/>
      <c r="BM3400" s="43"/>
      <c r="BN3400" s="43"/>
      <c r="BO3400" s="43"/>
      <c r="BP3400" s="43"/>
      <c r="BQ3400" s="43"/>
      <c r="BR3400" s="43"/>
      <c r="BS3400" s="43"/>
      <c r="BT3400" s="43"/>
      <c r="BU3400" s="43"/>
      <c r="BV3400" s="43"/>
      <c r="BW3400" s="43"/>
      <c r="BX3400" s="43"/>
      <c r="BY3400" s="43"/>
      <c r="BZ3400" s="43"/>
      <c r="CA3400" s="43"/>
      <c r="CB3400" s="43"/>
      <c r="CC3400" s="43"/>
      <c r="CD3400" s="43"/>
      <c r="CE3400" s="43"/>
      <c r="CF3400" s="43"/>
      <c r="CG3400" s="43"/>
    </row>
    <row r="3401" spans="10:85" x14ac:dyDescent="0.2"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  <c r="AK3401" s="43"/>
      <c r="AL3401" s="43"/>
      <c r="AM3401" s="43"/>
      <c r="AN3401" s="43"/>
      <c r="AO3401" s="43"/>
      <c r="AP3401" s="43"/>
      <c r="AQ3401" s="43"/>
      <c r="AR3401" s="43"/>
      <c r="AS3401" s="43"/>
      <c r="AT3401" s="43"/>
      <c r="AU3401" s="43"/>
      <c r="AV3401" s="43"/>
      <c r="AW3401" s="43"/>
      <c r="AX3401" s="43"/>
      <c r="AY3401" s="43"/>
      <c r="AZ3401" s="43"/>
      <c r="BA3401" s="43"/>
      <c r="BB3401" s="43"/>
      <c r="BC3401" s="43"/>
      <c r="BD3401" s="43"/>
      <c r="BE3401" s="43"/>
      <c r="BF3401" s="43"/>
      <c r="BG3401" s="43"/>
      <c r="BH3401" s="43"/>
      <c r="BI3401" s="43"/>
      <c r="BJ3401" s="43"/>
      <c r="BK3401" s="43"/>
      <c r="BL3401" s="43"/>
      <c r="BM3401" s="43"/>
      <c r="BN3401" s="43"/>
      <c r="BO3401" s="43"/>
      <c r="BP3401" s="43"/>
      <c r="BQ3401" s="43"/>
      <c r="BR3401" s="43"/>
      <c r="BS3401" s="43"/>
      <c r="BT3401" s="43"/>
      <c r="BU3401" s="43"/>
      <c r="BV3401" s="43"/>
      <c r="BW3401" s="43"/>
      <c r="BX3401" s="43"/>
      <c r="BY3401" s="43"/>
      <c r="BZ3401" s="43"/>
      <c r="CA3401" s="43"/>
      <c r="CB3401" s="43"/>
      <c r="CC3401" s="43"/>
      <c r="CD3401" s="43"/>
      <c r="CE3401" s="43"/>
      <c r="CF3401" s="43"/>
      <c r="CG3401" s="43"/>
    </row>
    <row r="3402" spans="10:85" x14ac:dyDescent="0.2"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  <c r="AK3402" s="43"/>
      <c r="AL3402" s="43"/>
      <c r="AM3402" s="43"/>
      <c r="AN3402" s="43"/>
      <c r="AO3402" s="43"/>
      <c r="AP3402" s="43"/>
      <c r="AQ3402" s="43"/>
      <c r="AR3402" s="43"/>
      <c r="AS3402" s="43"/>
      <c r="AT3402" s="43"/>
      <c r="AU3402" s="43"/>
      <c r="AV3402" s="43"/>
      <c r="AW3402" s="43"/>
      <c r="AX3402" s="43"/>
      <c r="AY3402" s="43"/>
      <c r="AZ3402" s="43"/>
      <c r="BA3402" s="43"/>
      <c r="BB3402" s="43"/>
      <c r="BC3402" s="43"/>
      <c r="BD3402" s="43"/>
      <c r="BE3402" s="43"/>
      <c r="BF3402" s="43"/>
      <c r="BG3402" s="43"/>
      <c r="BH3402" s="43"/>
      <c r="BI3402" s="43"/>
      <c r="BJ3402" s="43"/>
      <c r="BK3402" s="43"/>
      <c r="BL3402" s="43"/>
      <c r="BM3402" s="43"/>
      <c r="BN3402" s="43"/>
      <c r="BO3402" s="43"/>
      <c r="BP3402" s="43"/>
      <c r="BQ3402" s="43"/>
      <c r="BR3402" s="43"/>
      <c r="BS3402" s="43"/>
      <c r="BT3402" s="43"/>
      <c r="BU3402" s="43"/>
      <c r="BV3402" s="43"/>
      <c r="BW3402" s="43"/>
      <c r="BX3402" s="43"/>
      <c r="BY3402" s="43"/>
      <c r="BZ3402" s="43"/>
      <c r="CA3402" s="43"/>
      <c r="CB3402" s="43"/>
      <c r="CC3402" s="43"/>
      <c r="CD3402" s="43"/>
      <c r="CE3402" s="43"/>
      <c r="CF3402" s="43"/>
      <c r="CG3402" s="43"/>
    </row>
    <row r="3403" spans="10:85" x14ac:dyDescent="0.2"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  <c r="AK3403" s="43"/>
      <c r="AL3403" s="43"/>
      <c r="AM3403" s="43"/>
      <c r="AN3403" s="43"/>
      <c r="AO3403" s="43"/>
      <c r="AP3403" s="43"/>
      <c r="AQ3403" s="43"/>
      <c r="AR3403" s="43"/>
      <c r="AS3403" s="43"/>
      <c r="AT3403" s="43"/>
      <c r="AU3403" s="43"/>
      <c r="AV3403" s="43"/>
      <c r="AW3403" s="43"/>
      <c r="AX3403" s="43"/>
      <c r="AY3403" s="43"/>
      <c r="AZ3403" s="43"/>
      <c r="BA3403" s="43"/>
      <c r="BB3403" s="43"/>
      <c r="BC3403" s="43"/>
      <c r="BD3403" s="43"/>
      <c r="BE3403" s="43"/>
      <c r="BF3403" s="43"/>
      <c r="BG3403" s="43"/>
      <c r="BH3403" s="43"/>
      <c r="BI3403" s="43"/>
      <c r="BJ3403" s="43"/>
      <c r="BK3403" s="43"/>
      <c r="BL3403" s="43"/>
      <c r="BM3403" s="43"/>
      <c r="BN3403" s="43"/>
      <c r="BO3403" s="43"/>
      <c r="BP3403" s="43"/>
      <c r="BQ3403" s="43"/>
      <c r="BR3403" s="43"/>
      <c r="BS3403" s="43"/>
      <c r="BT3403" s="43"/>
      <c r="BU3403" s="43"/>
      <c r="BV3403" s="43"/>
      <c r="BW3403" s="43"/>
      <c r="BX3403" s="43"/>
      <c r="BY3403" s="43"/>
      <c r="BZ3403" s="43"/>
      <c r="CA3403" s="43"/>
      <c r="CB3403" s="43"/>
      <c r="CC3403" s="43"/>
      <c r="CD3403" s="43"/>
      <c r="CE3403" s="43"/>
      <c r="CF3403" s="43"/>
      <c r="CG3403" s="43"/>
    </row>
    <row r="3404" spans="10:85" x14ac:dyDescent="0.2"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  <c r="AK3404" s="43"/>
      <c r="AL3404" s="43"/>
      <c r="AM3404" s="43"/>
      <c r="AN3404" s="43"/>
      <c r="AO3404" s="43"/>
      <c r="AP3404" s="43"/>
      <c r="AQ3404" s="43"/>
      <c r="AR3404" s="43"/>
      <c r="AS3404" s="43"/>
      <c r="AT3404" s="43"/>
      <c r="AU3404" s="43"/>
      <c r="AV3404" s="43"/>
      <c r="AW3404" s="43"/>
      <c r="AX3404" s="43"/>
      <c r="AY3404" s="43"/>
      <c r="AZ3404" s="43"/>
      <c r="BA3404" s="43"/>
      <c r="BB3404" s="43"/>
      <c r="BC3404" s="43"/>
      <c r="BD3404" s="43"/>
      <c r="BE3404" s="43"/>
      <c r="BF3404" s="43"/>
      <c r="BG3404" s="43"/>
      <c r="BH3404" s="43"/>
      <c r="BI3404" s="43"/>
      <c r="BJ3404" s="43"/>
      <c r="BK3404" s="43"/>
      <c r="BL3404" s="43"/>
      <c r="BM3404" s="43"/>
      <c r="BN3404" s="43"/>
      <c r="BO3404" s="43"/>
      <c r="BP3404" s="43"/>
      <c r="BQ3404" s="43"/>
      <c r="BR3404" s="43"/>
      <c r="BS3404" s="43"/>
      <c r="BT3404" s="43"/>
      <c r="BU3404" s="43"/>
      <c r="BV3404" s="43"/>
      <c r="BW3404" s="43"/>
      <c r="BX3404" s="43"/>
      <c r="BY3404" s="43"/>
      <c r="BZ3404" s="43"/>
      <c r="CA3404" s="43"/>
      <c r="CB3404" s="43"/>
      <c r="CC3404" s="43"/>
      <c r="CD3404" s="43"/>
      <c r="CE3404" s="43"/>
      <c r="CF3404" s="43"/>
      <c r="CG3404" s="43"/>
    </row>
    <row r="3405" spans="10:85" x14ac:dyDescent="0.2"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  <c r="AK3405" s="43"/>
      <c r="AL3405" s="43"/>
      <c r="AM3405" s="43"/>
      <c r="AN3405" s="43"/>
      <c r="AO3405" s="43"/>
      <c r="AP3405" s="43"/>
      <c r="AQ3405" s="43"/>
      <c r="AR3405" s="43"/>
      <c r="AS3405" s="43"/>
      <c r="AT3405" s="43"/>
      <c r="AU3405" s="43"/>
      <c r="AV3405" s="43"/>
      <c r="AW3405" s="43"/>
      <c r="AX3405" s="43"/>
      <c r="AY3405" s="43"/>
      <c r="AZ3405" s="43"/>
      <c r="BA3405" s="43"/>
      <c r="BB3405" s="43"/>
      <c r="BC3405" s="43"/>
      <c r="BD3405" s="43"/>
      <c r="BE3405" s="43"/>
      <c r="BF3405" s="43"/>
      <c r="BG3405" s="43"/>
      <c r="BH3405" s="43"/>
      <c r="BI3405" s="43"/>
      <c r="BJ3405" s="43"/>
      <c r="BK3405" s="43"/>
      <c r="BL3405" s="43"/>
      <c r="BM3405" s="43"/>
      <c r="BN3405" s="43"/>
      <c r="BO3405" s="43"/>
      <c r="BP3405" s="43"/>
      <c r="BQ3405" s="43"/>
      <c r="BR3405" s="43"/>
      <c r="BS3405" s="43"/>
      <c r="BT3405" s="43"/>
      <c r="BU3405" s="43"/>
      <c r="BV3405" s="43"/>
      <c r="BW3405" s="43"/>
      <c r="BX3405" s="43"/>
      <c r="BY3405" s="43"/>
      <c r="BZ3405" s="43"/>
      <c r="CA3405" s="43"/>
      <c r="CB3405" s="43"/>
      <c r="CC3405" s="43"/>
      <c r="CD3405" s="43"/>
      <c r="CE3405" s="43"/>
      <c r="CF3405" s="43"/>
      <c r="CG3405" s="43"/>
    </row>
    <row r="3406" spans="10:85" x14ac:dyDescent="0.2"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  <c r="AK3406" s="43"/>
      <c r="AL3406" s="43"/>
      <c r="AM3406" s="43"/>
      <c r="AN3406" s="43"/>
      <c r="AO3406" s="43"/>
      <c r="AP3406" s="43"/>
      <c r="AQ3406" s="43"/>
      <c r="AR3406" s="43"/>
      <c r="AS3406" s="43"/>
      <c r="AT3406" s="43"/>
      <c r="AU3406" s="43"/>
      <c r="AV3406" s="43"/>
      <c r="AW3406" s="43"/>
      <c r="AX3406" s="43"/>
      <c r="AY3406" s="43"/>
      <c r="AZ3406" s="43"/>
      <c r="BA3406" s="43"/>
      <c r="BB3406" s="43"/>
      <c r="BC3406" s="43"/>
      <c r="BD3406" s="43"/>
      <c r="BE3406" s="43"/>
      <c r="BF3406" s="43"/>
      <c r="BG3406" s="43"/>
      <c r="BH3406" s="43"/>
      <c r="BI3406" s="43"/>
      <c r="BJ3406" s="43"/>
      <c r="BK3406" s="43"/>
      <c r="BL3406" s="43"/>
      <c r="BM3406" s="43"/>
      <c r="BN3406" s="43"/>
      <c r="BO3406" s="43"/>
      <c r="BP3406" s="43"/>
      <c r="BQ3406" s="43"/>
      <c r="BR3406" s="43"/>
      <c r="BS3406" s="43"/>
      <c r="BT3406" s="43"/>
      <c r="BU3406" s="43"/>
      <c r="BV3406" s="43"/>
      <c r="BW3406" s="43"/>
      <c r="BX3406" s="43"/>
      <c r="BY3406" s="43"/>
      <c r="BZ3406" s="43"/>
      <c r="CA3406" s="43"/>
      <c r="CB3406" s="43"/>
      <c r="CC3406" s="43"/>
      <c r="CD3406" s="43"/>
      <c r="CE3406" s="43"/>
      <c r="CF3406" s="43"/>
      <c r="CG3406" s="43"/>
    </row>
    <row r="3407" spans="10:85" x14ac:dyDescent="0.2"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  <c r="AK3407" s="43"/>
      <c r="AL3407" s="43"/>
      <c r="AM3407" s="43"/>
      <c r="AN3407" s="43"/>
      <c r="AO3407" s="43"/>
      <c r="AP3407" s="43"/>
      <c r="AQ3407" s="43"/>
      <c r="AR3407" s="43"/>
      <c r="AS3407" s="43"/>
      <c r="AT3407" s="43"/>
      <c r="AU3407" s="43"/>
      <c r="AV3407" s="43"/>
      <c r="AW3407" s="43"/>
      <c r="AX3407" s="43"/>
      <c r="AY3407" s="43"/>
      <c r="AZ3407" s="43"/>
      <c r="BA3407" s="43"/>
      <c r="BB3407" s="43"/>
      <c r="BC3407" s="43"/>
      <c r="BD3407" s="43"/>
      <c r="BE3407" s="43"/>
      <c r="BF3407" s="43"/>
      <c r="BG3407" s="43"/>
      <c r="BH3407" s="43"/>
      <c r="BI3407" s="43"/>
      <c r="BJ3407" s="43"/>
      <c r="BK3407" s="43"/>
      <c r="BL3407" s="43"/>
      <c r="BM3407" s="43"/>
      <c r="BN3407" s="43"/>
      <c r="BO3407" s="43"/>
      <c r="BP3407" s="43"/>
      <c r="BQ3407" s="43"/>
      <c r="BR3407" s="43"/>
      <c r="BS3407" s="43"/>
      <c r="BT3407" s="43"/>
      <c r="BU3407" s="43"/>
      <c r="BV3407" s="43"/>
      <c r="BW3407" s="43"/>
      <c r="BX3407" s="43"/>
      <c r="BY3407" s="43"/>
      <c r="BZ3407" s="43"/>
      <c r="CA3407" s="43"/>
      <c r="CB3407" s="43"/>
      <c r="CC3407" s="43"/>
      <c r="CD3407" s="43"/>
      <c r="CE3407" s="43"/>
      <c r="CF3407" s="43"/>
      <c r="CG3407" s="43"/>
    </row>
    <row r="3408" spans="10:85" x14ac:dyDescent="0.2"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  <c r="AK3408" s="43"/>
      <c r="AL3408" s="43"/>
      <c r="AM3408" s="43"/>
      <c r="AN3408" s="43"/>
      <c r="AO3408" s="43"/>
      <c r="AP3408" s="43"/>
      <c r="AQ3408" s="43"/>
      <c r="AR3408" s="43"/>
      <c r="AS3408" s="43"/>
      <c r="AT3408" s="43"/>
      <c r="AU3408" s="43"/>
      <c r="AV3408" s="43"/>
      <c r="AW3408" s="43"/>
      <c r="AX3408" s="43"/>
      <c r="AY3408" s="43"/>
      <c r="AZ3408" s="43"/>
      <c r="BA3408" s="43"/>
      <c r="BB3408" s="43"/>
      <c r="BC3408" s="43"/>
      <c r="BD3408" s="43"/>
      <c r="BE3408" s="43"/>
      <c r="BF3408" s="43"/>
      <c r="BG3408" s="43"/>
      <c r="BH3408" s="43"/>
      <c r="BI3408" s="43"/>
      <c r="BJ3408" s="43"/>
      <c r="BK3408" s="43"/>
      <c r="BL3408" s="43"/>
      <c r="BM3408" s="43"/>
      <c r="BN3408" s="43"/>
      <c r="BO3408" s="43"/>
      <c r="BP3408" s="43"/>
      <c r="BQ3408" s="43"/>
      <c r="BR3408" s="43"/>
      <c r="BS3408" s="43"/>
      <c r="BT3408" s="43"/>
      <c r="BU3408" s="43"/>
      <c r="BV3408" s="43"/>
      <c r="BW3408" s="43"/>
      <c r="BX3408" s="43"/>
      <c r="BY3408" s="43"/>
      <c r="BZ3408" s="43"/>
      <c r="CA3408" s="43"/>
      <c r="CB3408" s="43"/>
      <c r="CC3408" s="43"/>
      <c r="CD3408" s="43"/>
      <c r="CE3408" s="43"/>
      <c r="CF3408" s="43"/>
      <c r="CG3408" s="43"/>
    </row>
    <row r="3409" spans="10:85" x14ac:dyDescent="0.2"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  <c r="AK3409" s="43"/>
      <c r="AL3409" s="43"/>
      <c r="AM3409" s="43"/>
      <c r="AN3409" s="43"/>
      <c r="AO3409" s="43"/>
      <c r="AP3409" s="43"/>
      <c r="AQ3409" s="43"/>
      <c r="AR3409" s="43"/>
      <c r="AS3409" s="43"/>
      <c r="AT3409" s="43"/>
      <c r="AU3409" s="43"/>
      <c r="AV3409" s="43"/>
      <c r="AW3409" s="43"/>
      <c r="AX3409" s="43"/>
      <c r="AY3409" s="43"/>
      <c r="AZ3409" s="43"/>
      <c r="BA3409" s="43"/>
      <c r="BB3409" s="43"/>
      <c r="BC3409" s="43"/>
      <c r="BD3409" s="43"/>
      <c r="BE3409" s="43"/>
      <c r="BF3409" s="43"/>
      <c r="BG3409" s="43"/>
      <c r="BH3409" s="43"/>
      <c r="BI3409" s="43"/>
      <c r="BJ3409" s="43"/>
      <c r="BK3409" s="43"/>
      <c r="BL3409" s="43"/>
      <c r="BM3409" s="43"/>
      <c r="BN3409" s="43"/>
      <c r="BO3409" s="43"/>
      <c r="BP3409" s="43"/>
      <c r="BQ3409" s="43"/>
      <c r="BR3409" s="43"/>
      <c r="BS3409" s="43"/>
      <c r="BT3409" s="43"/>
      <c r="BU3409" s="43"/>
      <c r="BV3409" s="43"/>
      <c r="BW3409" s="43"/>
      <c r="BX3409" s="43"/>
      <c r="BY3409" s="43"/>
      <c r="BZ3409" s="43"/>
      <c r="CA3409" s="43"/>
      <c r="CB3409" s="43"/>
      <c r="CC3409" s="43"/>
      <c r="CD3409" s="43"/>
      <c r="CE3409" s="43"/>
      <c r="CF3409" s="43"/>
      <c r="CG3409" s="43"/>
    </row>
    <row r="3410" spans="10:85" x14ac:dyDescent="0.2"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  <c r="AK3410" s="43"/>
      <c r="AL3410" s="43"/>
      <c r="AM3410" s="43"/>
      <c r="AN3410" s="43"/>
      <c r="AO3410" s="43"/>
      <c r="AP3410" s="43"/>
      <c r="AQ3410" s="43"/>
      <c r="AR3410" s="43"/>
      <c r="AS3410" s="43"/>
      <c r="AT3410" s="43"/>
      <c r="AU3410" s="43"/>
      <c r="AV3410" s="43"/>
      <c r="AW3410" s="43"/>
      <c r="AX3410" s="43"/>
      <c r="AY3410" s="43"/>
      <c r="AZ3410" s="43"/>
      <c r="BA3410" s="43"/>
      <c r="BB3410" s="43"/>
      <c r="BC3410" s="43"/>
      <c r="BD3410" s="43"/>
      <c r="BE3410" s="43"/>
      <c r="BF3410" s="43"/>
      <c r="BG3410" s="43"/>
      <c r="BH3410" s="43"/>
      <c r="BI3410" s="43"/>
      <c r="BJ3410" s="43"/>
      <c r="BK3410" s="43"/>
      <c r="BL3410" s="43"/>
      <c r="BM3410" s="43"/>
      <c r="BN3410" s="43"/>
      <c r="BO3410" s="43"/>
      <c r="BP3410" s="43"/>
      <c r="BQ3410" s="43"/>
      <c r="BR3410" s="43"/>
      <c r="BS3410" s="43"/>
      <c r="BT3410" s="43"/>
      <c r="BU3410" s="43"/>
      <c r="BV3410" s="43"/>
      <c r="BW3410" s="43"/>
      <c r="BX3410" s="43"/>
      <c r="BY3410" s="43"/>
      <c r="BZ3410" s="43"/>
      <c r="CA3410" s="43"/>
      <c r="CB3410" s="43"/>
      <c r="CC3410" s="43"/>
      <c r="CD3410" s="43"/>
      <c r="CE3410" s="43"/>
      <c r="CF3410" s="43"/>
      <c r="CG3410" s="43"/>
    </row>
    <row r="3411" spans="10:85" x14ac:dyDescent="0.2"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  <c r="AK3411" s="43"/>
      <c r="AL3411" s="43"/>
      <c r="AM3411" s="43"/>
      <c r="AN3411" s="43"/>
      <c r="AO3411" s="43"/>
      <c r="AP3411" s="43"/>
      <c r="AQ3411" s="43"/>
      <c r="AR3411" s="43"/>
      <c r="AS3411" s="43"/>
      <c r="AT3411" s="43"/>
      <c r="AU3411" s="43"/>
      <c r="AV3411" s="43"/>
      <c r="AW3411" s="43"/>
      <c r="AX3411" s="43"/>
      <c r="AY3411" s="43"/>
      <c r="AZ3411" s="43"/>
      <c r="BA3411" s="43"/>
      <c r="BB3411" s="43"/>
      <c r="BC3411" s="43"/>
      <c r="BD3411" s="43"/>
      <c r="BE3411" s="43"/>
      <c r="BF3411" s="43"/>
      <c r="BG3411" s="43"/>
      <c r="BH3411" s="43"/>
      <c r="BI3411" s="43"/>
      <c r="BJ3411" s="43"/>
      <c r="BK3411" s="43"/>
      <c r="BL3411" s="43"/>
      <c r="BM3411" s="43"/>
      <c r="BN3411" s="43"/>
      <c r="BO3411" s="43"/>
      <c r="BP3411" s="43"/>
      <c r="BQ3411" s="43"/>
      <c r="BR3411" s="43"/>
      <c r="BS3411" s="43"/>
      <c r="BT3411" s="43"/>
      <c r="BU3411" s="43"/>
      <c r="BV3411" s="43"/>
      <c r="BW3411" s="43"/>
      <c r="BX3411" s="43"/>
      <c r="BY3411" s="43"/>
      <c r="BZ3411" s="43"/>
      <c r="CA3411" s="43"/>
      <c r="CB3411" s="43"/>
      <c r="CC3411" s="43"/>
      <c r="CD3411" s="43"/>
      <c r="CE3411" s="43"/>
      <c r="CF3411" s="43"/>
      <c r="CG3411" s="43"/>
    </row>
    <row r="3412" spans="10:85" x14ac:dyDescent="0.2"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  <c r="AK3412" s="43"/>
      <c r="AL3412" s="43"/>
      <c r="AM3412" s="43"/>
      <c r="AN3412" s="43"/>
      <c r="AO3412" s="43"/>
      <c r="AP3412" s="43"/>
      <c r="AQ3412" s="43"/>
      <c r="AR3412" s="43"/>
      <c r="AS3412" s="43"/>
      <c r="AT3412" s="43"/>
      <c r="AU3412" s="43"/>
      <c r="AV3412" s="43"/>
      <c r="AW3412" s="43"/>
      <c r="AX3412" s="43"/>
      <c r="AY3412" s="43"/>
      <c r="AZ3412" s="43"/>
      <c r="BA3412" s="43"/>
      <c r="BB3412" s="43"/>
      <c r="BC3412" s="43"/>
      <c r="BD3412" s="43"/>
      <c r="BE3412" s="43"/>
      <c r="BF3412" s="43"/>
      <c r="BG3412" s="43"/>
      <c r="BH3412" s="43"/>
      <c r="BI3412" s="43"/>
      <c r="BJ3412" s="43"/>
      <c r="BK3412" s="43"/>
      <c r="BL3412" s="43"/>
      <c r="BM3412" s="43"/>
      <c r="BN3412" s="43"/>
      <c r="BO3412" s="43"/>
      <c r="BP3412" s="43"/>
      <c r="BQ3412" s="43"/>
      <c r="BR3412" s="43"/>
      <c r="BS3412" s="43"/>
      <c r="BT3412" s="43"/>
      <c r="BU3412" s="43"/>
      <c r="BV3412" s="43"/>
      <c r="BW3412" s="43"/>
      <c r="BX3412" s="43"/>
      <c r="BY3412" s="43"/>
      <c r="BZ3412" s="43"/>
      <c r="CA3412" s="43"/>
      <c r="CB3412" s="43"/>
      <c r="CC3412" s="43"/>
      <c r="CD3412" s="43"/>
      <c r="CE3412" s="43"/>
      <c r="CF3412" s="43"/>
      <c r="CG3412" s="43"/>
    </row>
    <row r="3413" spans="10:85" x14ac:dyDescent="0.2"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  <c r="AK3413" s="43"/>
      <c r="AL3413" s="43"/>
      <c r="AM3413" s="43"/>
      <c r="AN3413" s="43"/>
      <c r="AO3413" s="43"/>
      <c r="AP3413" s="43"/>
      <c r="AQ3413" s="43"/>
      <c r="AR3413" s="43"/>
      <c r="AS3413" s="43"/>
      <c r="AT3413" s="43"/>
      <c r="AU3413" s="43"/>
      <c r="AV3413" s="43"/>
      <c r="AW3413" s="43"/>
      <c r="AX3413" s="43"/>
      <c r="AY3413" s="43"/>
      <c r="AZ3413" s="43"/>
      <c r="BA3413" s="43"/>
      <c r="BB3413" s="43"/>
      <c r="BC3413" s="43"/>
      <c r="BD3413" s="43"/>
      <c r="BE3413" s="43"/>
      <c r="BF3413" s="43"/>
      <c r="BG3413" s="43"/>
      <c r="BH3413" s="43"/>
      <c r="BI3413" s="43"/>
      <c r="BJ3413" s="43"/>
      <c r="BK3413" s="43"/>
      <c r="BL3413" s="43"/>
      <c r="BM3413" s="43"/>
      <c r="BN3413" s="43"/>
      <c r="BO3413" s="43"/>
      <c r="BP3413" s="43"/>
      <c r="BQ3413" s="43"/>
      <c r="BR3413" s="43"/>
      <c r="BS3413" s="43"/>
      <c r="BT3413" s="43"/>
      <c r="BU3413" s="43"/>
      <c r="BV3413" s="43"/>
      <c r="BW3413" s="43"/>
      <c r="BX3413" s="43"/>
      <c r="BY3413" s="43"/>
      <c r="BZ3413" s="43"/>
      <c r="CA3413" s="43"/>
      <c r="CB3413" s="43"/>
      <c r="CC3413" s="43"/>
      <c r="CD3413" s="43"/>
      <c r="CE3413" s="43"/>
      <c r="CF3413" s="43"/>
      <c r="CG3413" s="43"/>
    </row>
    <row r="3414" spans="10:85" x14ac:dyDescent="0.2"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  <c r="AK3414" s="43"/>
      <c r="AL3414" s="43"/>
      <c r="AM3414" s="43"/>
      <c r="AN3414" s="43"/>
      <c r="AO3414" s="43"/>
      <c r="AP3414" s="43"/>
      <c r="AQ3414" s="43"/>
      <c r="AR3414" s="43"/>
      <c r="AS3414" s="43"/>
      <c r="AT3414" s="43"/>
      <c r="AU3414" s="43"/>
      <c r="AV3414" s="43"/>
      <c r="AW3414" s="43"/>
      <c r="AX3414" s="43"/>
      <c r="AY3414" s="43"/>
      <c r="AZ3414" s="43"/>
      <c r="BA3414" s="43"/>
      <c r="BB3414" s="43"/>
      <c r="BC3414" s="43"/>
      <c r="BD3414" s="43"/>
      <c r="BE3414" s="43"/>
      <c r="BF3414" s="43"/>
      <c r="BG3414" s="43"/>
      <c r="BH3414" s="43"/>
      <c r="BI3414" s="43"/>
      <c r="BJ3414" s="43"/>
      <c r="BK3414" s="43"/>
      <c r="BL3414" s="43"/>
      <c r="BM3414" s="43"/>
      <c r="BN3414" s="43"/>
      <c r="BO3414" s="43"/>
      <c r="BP3414" s="43"/>
      <c r="BQ3414" s="43"/>
      <c r="BR3414" s="43"/>
      <c r="BS3414" s="43"/>
      <c r="BT3414" s="43"/>
      <c r="BU3414" s="43"/>
      <c r="BV3414" s="43"/>
      <c r="BW3414" s="43"/>
      <c r="BX3414" s="43"/>
      <c r="BY3414" s="43"/>
      <c r="BZ3414" s="43"/>
      <c r="CA3414" s="43"/>
      <c r="CB3414" s="43"/>
      <c r="CC3414" s="43"/>
      <c r="CD3414" s="43"/>
      <c r="CE3414" s="43"/>
      <c r="CF3414" s="43"/>
      <c r="CG3414" s="43"/>
    </row>
    <row r="3415" spans="10:85" x14ac:dyDescent="0.2"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  <c r="AK3415" s="43"/>
      <c r="AL3415" s="43"/>
      <c r="AM3415" s="43"/>
      <c r="AN3415" s="43"/>
      <c r="AO3415" s="43"/>
      <c r="AP3415" s="43"/>
      <c r="AQ3415" s="43"/>
      <c r="AR3415" s="43"/>
      <c r="AS3415" s="43"/>
      <c r="AT3415" s="43"/>
      <c r="AU3415" s="43"/>
      <c r="AV3415" s="43"/>
      <c r="AW3415" s="43"/>
      <c r="AX3415" s="43"/>
      <c r="AY3415" s="43"/>
      <c r="AZ3415" s="43"/>
      <c r="BA3415" s="43"/>
      <c r="BB3415" s="43"/>
      <c r="BC3415" s="43"/>
      <c r="BD3415" s="43"/>
      <c r="BE3415" s="43"/>
      <c r="BF3415" s="43"/>
      <c r="BG3415" s="43"/>
      <c r="BH3415" s="43"/>
      <c r="BI3415" s="43"/>
      <c r="BJ3415" s="43"/>
      <c r="BK3415" s="43"/>
      <c r="BL3415" s="43"/>
      <c r="BM3415" s="43"/>
      <c r="BN3415" s="43"/>
      <c r="BO3415" s="43"/>
      <c r="BP3415" s="43"/>
      <c r="BQ3415" s="43"/>
      <c r="BR3415" s="43"/>
      <c r="BS3415" s="43"/>
      <c r="BT3415" s="43"/>
      <c r="BU3415" s="43"/>
      <c r="BV3415" s="43"/>
      <c r="BW3415" s="43"/>
      <c r="BX3415" s="43"/>
      <c r="BY3415" s="43"/>
      <c r="BZ3415" s="43"/>
      <c r="CA3415" s="43"/>
      <c r="CB3415" s="43"/>
      <c r="CC3415" s="43"/>
      <c r="CD3415" s="43"/>
      <c r="CE3415" s="43"/>
      <c r="CF3415" s="43"/>
      <c r="CG3415" s="43"/>
    </row>
    <row r="3416" spans="10:85" x14ac:dyDescent="0.2"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  <c r="AK3416" s="43"/>
      <c r="AL3416" s="43"/>
      <c r="AM3416" s="43"/>
      <c r="AN3416" s="43"/>
      <c r="AO3416" s="43"/>
      <c r="AP3416" s="43"/>
      <c r="AQ3416" s="43"/>
      <c r="AR3416" s="43"/>
      <c r="AS3416" s="43"/>
      <c r="AT3416" s="43"/>
      <c r="AU3416" s="43"/>
      <c r="AV3416" s="43"/>
      <c r="AW3416" s="43"/>
      <c r="AX3416" s="43"/>
      <c r="AY3416" s="43"/>
      <c r="AZ3416" s="43"/>
      <c r="BA3416" s="43"/>
      <c r="BB3416" s="43"/>
      <c r="BC3416" s="43"/>
      <c r="BD3416" s="43"/>
      <c r="BE3416" s="43"/>
      <c r="BF3416" s="43"/>
      <c r="BG3416" s="43"/>
      <c r="BH3416" s="43"/>
      <c r="BI3416" s="43"/>
      <c r="BJ3416" s="43"/>
      <c r="BK3416" s="43"/>
      <c r="BL3416" s="43"/>
      <c r="BM3416" s="43"/>
      <c r="BN3416" s="43"/>
      <c r="BO3416" s="43"/>
      <c r="BP3416" s="43"/>
      <c r="BQ3416" s="43"/>
      <c r="BR3416" s="43"/>
      <c r="BS3416" s="43"/>
      <c r="BT3416" s="43"/>
      <c r="BU3416" s="43"/>
      <c r="BV3416" s="43"/>
      <c r="BW3416" s="43"/>
      <c r="BX3416" s="43"/>
      <c r="BY3416" s="43"/>
      <c r="BZ3416" s="43"/>
      <c r="CA3416" s="43"/>
      <c r="CB3416" s="43"/>
      <c r="CC3416" s="43"/>
      <c r="CD3416" s="43"/>
      <c r="CE3416" s="43"/>
      <c r="CF3416" s="43"/>
      <c r="CG3416" s="43"/>
    </row>
    <row r="3417" spans="10:85" x14ac:dyDescent="0.2"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  <c r="AK3417" s="43"/>
      <c r="AL3417" s="43"/>
      <c r="AM3417" s="43"/>
      <c r="AN3417" s="43"/>
      <c r="AO3417" s="43"/>
      <c r="AP3417" s="43"/>
      <c r="AQ3417" s="43"/>
      <c r="AR3417" s="43"/>
      <c r="AS3417" s="43"/>
      <c r="AT3417" s="43"/>
      <c r="AU3417" s="43"/>
      <c r="AV3417" s="43"/>
      <c r="AW3417" s="43"/>
      <c r="AX3417" s="43"/>
      <c r="AY3417" s="43"/>
      <c r="AZ3417" s="43"/>
      <c r="BA3417" s="43"/>
      <c r="BB3417" s="43"/>
      <c r="BC3417" s="43"/>
      <c r="BD3417" s="43"/>
      <c r="BE3417" s="43"/>
      <c r="BF3417" s="43"/>
      <c r="BG3417" s="43"/>
      <c r="BH3417" s="43"/>
      <c r="BI3417" s="43"/>
      <c r="BJ3417" s="43"/>
      <c r="BK3417" s="43"/>
      <c r="BL3417" s="43"/>
      <c r="BM3417" s="43"/>
      <c r="BN3417" s="43"/>
      <c r="BO3417" s="43"/>
      <c r="BP3417" s="43"/>
      <c r="BQ3417" s="43"/>
      <c r="BR3417" s="43"/>
      <c r="BS3417" s="43"/>
      <c r="BT3417" s="43"/>
      <c r="BU3417" s="43"/>
      <c r="BV3417" s="43"/>
      <c r="BW3417" s="43"/>
      <c r="BX3417" s="43"/>
      <c r="BY3417" s="43"/>
      <c r="BZ3417" s="43"/>
      <c r="CA3417" s="43"/>
      <c r="CB3417" s="43"/>
      <c r="CC3417" s="43"/>
      <c r="CD3417" s="43"/>
      <c r="CE3417" s="43"/>
      <c r="CF3417" s="43"/>
      <c r="CG3417" s="43"/>
    </row>
    <row r="3418" spans="10:85" x14ac:dyDescent="0.2"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  <c r="AK3418" s="43"/>
      <c r="AL3418" s="43"/>
      <c r="AM3418" s="43"/>
      <c r="AN3418" s="43"/>
      <c r="AO3418" s="43"/>
      <c r="AP3418" s="43"/>
      <c r="AQ3418" s="43"/>
      <c r="AR3418" s="43"/>
      <c r="AS3418" s="43"/>
      <c r="AT3418" s="43"/>
      <c r="AU3418" s="43"/>
      <c r="AV3418" s="43"/>
      <c r="AW3418" s="43"/>
      <c r="AX3418" s="43"/>
      <c r="AY3418" s="43"/>
      <c r="AZ3418" s="43"/>
      <c r="BA3418" s="43"/>
      <c r="BB3418" s="43"/>
      <c r="BC3418" s="43"/>
      <c r="BD3418" s="43"/>
      <c r="BE3418" s="43"/>
      <c r="BF3418" s="43"/>
      <c r="BG3418" s="43"/>
      <c r="BH3418" s="43"/>
      <c r="BI3418" s="43"/>
      <c r="BJ3418" s="43"/>
      <c r="BK3418" s="43"/>
      <c r="BL3418" s="43"/>
      <c r="BM3418" s="43"/>
      <c r="BN3418" s="43"/>
      <c r="BO3418" s="43"/>
      <c r="BP3418" s="43"/>
      <c r="BQ3418" s="43"/>
      <c r="BR3418" s="43"/>
      <c r="BS3418" s="43"/>
      <c r="BT3418" s="43"/>
      <c r="BU3418" s="43"/>
      <c r="BV3418" s="43"/>
      <c r="BW3418" s="43"/>
      <c r="BX3418" s="43"/>
      <c r="BY3418" s="43"/>
      <c r="BZ3418" s="43"/>
      <c r="CA3418" s="43"/>
      <c r="CB3418" s="43"/>
      <c r="CC3418" s="43"/>
      <c r="CD3418" s="43"/>
      <c r="CE3418" s="43"/>
      <c r="CF3418" s="43"/>
      <c r="CG3418" s="43"/>
    </row>
    <row r="3419" spans="10:85" x14ac:dyDescent="0.2"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  <c r="AK3419" s="43"/>
      <c r="AL3419" s="43"/>
      <c r="AM3419" s="43"/>
      <c r="AN3419" s="43"/>
      <c r="AO3419" s="43"/>
      <c r="AP3419" s="43"/>
      <c r="AQ3419" s="43"/>
      <c r="AR3419" s="43"/>
      <c r="AS3419" s="43"/>
      <c r="AT3419" s="43"/>
      <c r="AU3419" s="43"/>
      <c r="AV3419" s="43"/>
      <c r="AW3419" s="43"/>
      <c r="AX3419" s="43"/>
      <c r="AY3419" s="43"/>
      <c r="AZ3419" s="43"/>
      <c r="BA3419" s="43"/>
      <c r="BB3419" s="43"/>
      <c r="BC3419" s="43"/>
      <c r="BD3419" s="43"/>
      <c r="BE3419" s="43"/>
      <c r="BF3419" s="43"/>
      <c r="BG3419" s="43"/>
      <c r="BH3419" s="43"/>
      <c r="BI3419" s="43"/>
      <c r="BJ3419" s="43"/>
      <c r="BK3419" s="43"/>
      <c r="BL3419" s="43"/>
      <c r="BM3419" s="43"/>
      <c r="BN3419" s="43"/>
      <c r="BO3419" s="43"/>
      <c r="BP3419" s="43"/>
      <c r="BQ3419" s="43"/>
      <c r="BR3419" s="43"/>
      <c r="BS3419" s="43"/>
      <c r="BT3419" s="43"/>
      <c r="BU3419" s="43"/>
      <c r="BV3419" s="43"/>
      <c r="BW3419" s="43"/>
      <c r="BX3419" s="43"/>
      <c r="BY3419" s="43"/>
      <c r="BZ3419" s="43"/>
      <c r="CA3419" s="43"/>
      <c r="CB3419" s="43"/>
      <c r="CC3419" s="43"/>
      <c r="CD3419" s="43"/>
      <c r="CE3419" s="43"/>
      <c r="CF3419" s="43"/>
      <c r="CG3419" s="43"/>
    </row>
    <row r="3420" spans="10:85" x14ac:dyDescent="0.2"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  <c r="AK3420" s="43"/>
      <c r="AL3420" s="43"/>
      <c r="AM3420" s="43"/>
      <c r="AN3420" s="43"/>
      <c r="AO3420" s="43"/>
      <c r="AP3420" s="43"/>
      <c r="AQ3420" s="43"/>
      <c r="AR3420" s="43"/>
      <c r="AS3420" s="43"/>
      <c r="AT3420" s="43"/>
      <c r="AU3420" s="43"/>
      <c r="AV3420" s="43"/>
      <c r="AW3420" s="43"/>
      <c r="AX3420" s="43"/>
      <c r="AY3420" s="43"/>
      <c r="AZ3420" s="43"/>
      <c r="BA3420" s="43"/>
      <c r="BB3420" s="43"/>
      <c r="BC3420" s="43"/>
      <c r="BD3420" s="43"/>
      <c r="BE3420" s="43"/>
      <c r="BF3420" s="43"/>
      <c r="BG3420" s="43"/>
      <c r="BH3420" s="43"/>
      <c r="BI3420" s="43"/>
      <c r="BJ3420" s="43"/>
      <c r="BK3420" s="43"/>
      <c r="BL3420" s="43"/>
      <c r="BM3420" s="43"/>
      <c r="BN3420" s="43"/>
      <c r="BO3420" s="43"/>
      <c r="BP3420" s="43"/>
      <c r="BQ3420" s="43"/>
      <c r="BR3420" s="43"/>
      <c r="BS3420" s="43"/>
      <c r="BT3420" s="43"/>
      <c r="BU3420" s="43"/>
      <c r="BV3420" s="43"/>
      <c r="BW3420" s="43"/>
      <c r="BX3420" s="43"/>
      <c r="BY3420" s="43"/>
      <c r="BZ3420" s="43"/>
      <c r="CA3420" s="43"/>
      <c r="CB3420" s="43"/>
      <c r="CC3420" s="43"/>
      <c r="CD3420" s="43"/>
      <c r="CE3420" s="43"/>
      <c r="CF3420" s="43"/>
      <c r="CG3420" s="43"/>
    </row>
    <row r="3421" spans="10:85" x14ac:dyDescent="0.2"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  <c r="AK3421" s="43"/>
      <c r="AL3421" s="43"/>
      <c r="AM3421" s="43"/>
      <c r="AN3421" s="43"/>
      <c r="AO3421" s="43"/>
      <c r="AP3421" s="43"/>
      <c r="AQ3421" s="43"/>
      <c r="AR3421" s="43"/>
      <c r="AS3421" s="43"/>
      <c r="AT3421" s="43"/>
      <c r="AU3421" s="43"/>
      <c r="AV3421" s="43"/>
      <c r="AW3421" s="43"/>
      <c r="AX3421" s="43"/>
      <c r="AY3421" s="43"/>
      <c r="AZ3421" s="43"/>
      <c r="BA3421" s="43"/>
      <c r="BB3421" s="43"/>
      <c r="BC3421" s="43"/>
      <c r="BD3421" s="43"/>
      <c r="BE3421" s="43"/>
      <c r="BF3421" s="43"/>
      <c r="BG3421" s="43"/>
      <c r="BH3421" s="43"/>
      <c r="BI3421" s="43"/>
      <c r="BJ3421" s="43"/>
      <c r="BK3421" s="43"/>
      <c r="BL3421" s="43"/>
      <c r="BM3421" s="43"/>
      <c r="BN3421" s="43"/>
      <c r="BO3421" s="43"/>
      <c r="BP3421" s="43"/>
      <c r="BQ3421" s="43"/>
      <c r="BR3421" s="43"/>
      <c r="BS3421" s="43"/>
      <c r="BT3421" s="43"/>
      <c r="BU3421" s="43"/>
      <c r="BV3421" s="43"/>
      <c r="BW3421" s="43"/>
      <c r="BX3421" s="43"/>
      <c r="BY3421" s="43"/>
      <c r="BZ3421" s="43"/>
      <c r="CA3421" s="43"/>
      <c r="CB3421" s="43"/>
      <c r="CC3421" s="43"/>
      <c r="CD3421" s="43"/>
      <c r="CE3421" s="43"/>
      <c r="CF3421" s="43"/>
      <c r="CG3421" s="43"/>
    </row>
    <row r="3422" spans="10:85" x14ac:dyDescent="0.2"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  <c r="AK3422" s="43"/>
      <c r="AL3422" s="43"/>
      <c r="AM3422" s="43"/>
      <c r="AN3422" s="43"/>
      <c r="AO3422" s="43"/>
      <c r="AP3422" s="43"/>
      <c r="AQ3422" s="43"/>
      <c r="AR3422" s="43"/>
      <c r="AS3422" s="43"/>
      <c r="AT3422" s="43"/>
      <c r="AU3422" s="43"/>
      <c r="AV3422" s="43"/>
      <c r="AW3422" s="43"/>
      <c r="AX3422" s="43"/>
      <c r="AY3422" s="43"/>
      <c r="AZ3422" s="43"/>
      <c r="BA3422" s="43"/>
      <c r="BB3422" s="43"/>
      <c r="BC3422" s="43"/>
      <c r="BD3422" s="43"/>
      <c r="BE3422" s="43"/>
      <c r="BF3422" s="43"/>
      <c r="BG3422" s="43"/>
      <c r="BH3422" s="43"/>
      <c r="BI3422" s="43"/>
      <c r="BJ3422" s="43"/>
      <c r="BK3422" s="43"/>
      <c r="BL3422" s="43"/>
      <c r="BM3422" s="43"/>
      <c r="BN3422" s="43"/>
      <c r="BO3422" s="43"/>
      <c r="BP3422" s="43"/>
      <c r="BQ3422" s="43"/>
      <c r="BR3422" s="43"/>
      <c r="BS3422" s="43"/>
      <c r="BT3422" s="43"/>
      <c r="BU3422" s="43"/>
      <c r="BV3422" s="43"/>
      <c r="BW3422" s="43"/>
      <c r="BX3422" s="43"/>
      <c r="BY3422" s="43"/>
      <c r="BZ3422" s="43"/>
      <c r="CA3422" s="43"/>
      <c r="CB3422" s="43"/>
      <c r="CC3422" s="43"/>
      <c r="CD3422" s="43"/>
      <c r="CE3422" s="43"/>
      <c r="CF3422" s="43"/>
      <c r="CG3422" s="43"/>
    </row>
    <row r="3423" spans="10:85" x14ac:dyDescent="0.2"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  <c r="AK3423" s="43"/>
      <c r="AL3423" s="43"/>
      <c r="AM3423" s="43"/>
      <c r="AN3423" s="43"/>
      <c r="AO3423" s="43"/>
      <c r="AP3423" s="43"/>
      <c r="AQ3423" s="43"/>
      <c r="AR3423" s="43"/>
      <c r="AS3423" s="43"/>
      <c r="AT3423" s="43"/>
      <c r="AU3423" s="43"/>
      <c r="AV3423" s="43"/>
      <c r="AW3423" s="43"/>
      <c r="AX3423" s="43"/>
      <c r="AY3423" s="43"/>
      <c r="AZ3423" s="43"/>
      <c r="BA3423" s="43"/>
      <c r="BB3423" s="43"/>
      <c r="BC3423" s="43"/>
      <c r="BD3423" s="43"/>
      <c r="BE3423" s="43"/>
      <c r="BF3423" s="43"/>
      <c r="BG3423" s="43"/>
      <c r="BH3423" s="43"/>
      <c r="BI3423" s="43"/>
      <c r="BJ3423" s="43"/>
      <c r="BK3423" s="43"/>
      <c r="BL3423" s="43"/>
      <c r="BM3423" s="43"/>
      <c r="BN3423" s="43"/>
      <c r="BO3423" s="43"/>
      <c r="BP3423" s="43"/>
      <c r="BQ3423" s="43"/>
      <c r="BR3423" s="43"/>
      <c r="BS3423" s="43"/>
      <c r="BT3423" s="43"/>
      <c r="BU3423" s="43"/>
      <c r="BV3423" s="43"/>
      <c r="BW3423" s="43"/>
      <c r="BX3423" s="43"/>
      <c r="BY3423" s="43"/>
      <c r="BZ3423" s="43"/>
      <c r="CA3423" s="43"/>
      <c r="CB3423" s="43"/>
      <c r="CC3423" s="43"/>
      <c r="CD3423" s="43"/>
      <c r="CE3423" s="43"/>
      <c r="CF3423" s="43"/>
      <c r="CG3423" s="43"/>
    </row>
    <row r="3424" spans="10:85" x14ac:dyDescent="0.2"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  <c r="AK3424" s="43"/>
      <c r="AL3424" s="43"/>
      <c r="AM3424" s="43"/>
      <c r="AN3424" s="43"/>
      <c r="AO3424" s="43"/>
      <c r="AP3424" s="43"/>
      <c r="AQ3424" s="43"/>
      <c r="AR3424" s="43"/>
      <c r="AS3424" s="43"/>
      <c r="AT3424" s="43"/>
      <c r="AU3424" s="43"/>
      <c r="AV3424" s="43"/>
      <c r="AW3424" s="43"/>
      <c r="AX3424" s="43"/>
      <c r="AY3424" s="43"/>
      <c r="AZ3424" s="43"/>
      <c r="BA3424" s="43"/>
      <c r="BB3424" s="43"/>
      <c r="BC3424" s="43"/>
      <c r="BD3424" s="43"/>
      <c r="BE3424" s="43"/>
      <c r="BF3424" s="43"/>
      <c r="BG3424" s="43"/>
      <c r="BH3424" s="43"/>
      <c r="BI3424" s="43"/>
      <c r="BJ3424" s="43"/>
      <c r="BK3424" s="43"/>
      <c r="BL3424" s="43"/>
      <c r="BM3424" s="43"/>
      <c r="BN3424" s="43"/>
      <c r="BO3424" s="43"/>
      <c r="BP3424" s="43"/>
      <c r="BQ3424" s="43"/>
      <c r="BR3424" s="43"/>
      <c r="BS3424" s="43"/>
      <c r="BT3424" s="43"/>
      <c r="BU3424" s="43"/>
      <c r="BV3424" s="43"/>
      <c r="BW3424" s="43"/>
      <c r="BX3424" s="43"/>
      <c r="BY3424" s="43"/>
      <c r="BZ3424" s="43"/>
      <c r="CA3424" s="43"/>
      <c r="CB3424" s="43"/>
      <c r="CC3424" s="43"/>
      <c r="CD3424" s="43"/>
      <c r="CE3424" s="43"/>
      <c r="CF3424" s="43"/>
      <c r="CG3424" s="43"/>
    </row>
    <row r="3425" spans="10:85" x14ac:dyDescent="0.2"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  <c r="AK3425" s="43"/>
      <c r="AL3425" s="43"/>
      <c r="AM3425" s="43"/>
      <c r="AN3425" s="43"/>
      <c r="AO3425" s="43"/>
      <c r="AP3425" s="43"/>
      <c r="AQ3425" s="43"/>
      <c r="AR3425" s="43"/>
      <c r="AS3425" s="43"/>
      <c r="AT3425" s="43"/>
      <c r="AU3425" s="43"/>
      <c r="AV3425" s="43"/>
      <c r="AW3425" s="43"/>
      <c r="AX3425" s="43"/>
      <c r="AY3425" s="43"/>
      <c r="AZ3425" s="43"/>
      <c r="BA3425" s="43"/>
      <c r="BB3425" s="43"/>
      <c r="BC3425" s="43"/>
      <c r="BD3425" s="43"/>
      <c r="BE3425" s="43"/>
      <c r="BF3425" s="43"/>
      <c r="BG3425" s="43"/>
      <c r="BH3425" s="43"/>
      <c r="BI3425" s="43"/>
      <c r="BJ3425" s="43"/>
      <c r="BK3425" s="43"/>
      <c r="BL3425" s="43"/>
      <c r="BM3425" s="43"/>
      <c r="BN3425" s="43"/>
      <c r="BO3425" s="43"/>
      <c r="BP3425" s="43"/>
      <c r="BQ3425" s="43"/>
      <c r="BR3425" s="43"/>
      <c r="BS3425" s="43"/>
      <c r="BT3425" s="43"/>
      <c r="BU3425" s="43"/>
      <c r="BV3425" s="43"/>
      <c r="BW3425" s="43"/>
      <c r="BX3425" s="43"/>
      <c r="BY3425" s="43"/>
      <c r="BZ3425" s="43"/>
      <c r="CA3425" s="43"/>
      <c r="CB3425" s="43"/>
      <c r="CC3425" s="43"/>
      <c r="CD3425" s="43"/>
      <c r="CE3425" s="43"/>
      <c r="CF3425" s="43"/>
      <c r="CG3425" s="43"/>
    </row>
    <row r="3426" spans="10:85" x14ac:dyDescent="0.2"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  <c r="AK3426" s="43"/>
      <c r="AL3426" s="43"/>
      <c r="AM3426" s="43"/>
      <c r="AN3426" s="43"/>
      <c r="AO3426" s="43"/>
      <c r="AP3426" s="43"/>
      <c r="AQ3426" s="43"/>
      <c r="AR3426" s="43"/>
      <c r="AS3426" s="43"/>
      <c r="AT3426" s="43"/>
      <c r="AU3426" s="43"/>
      <c r="AV3426" s="43"/>
      <c r="AW3426" s="43"/>
      <c r="AX3426" s="43"/>
      <c r="AY3426" s="43"/>
      <c r="AZ3426" s="43"/>
      <c r="BA3426" s="43"/>
      <c r="BB3426" s="43"/>
      <c r="BC3426" s="43"/>
      <c r="BD3426" s="43"/>
      <c r="BE3426" s="43"/>
      <c r="BF3426" s="43"/>
      <c r="BG3426" s="43"/>
      <c r="BH3426" s="43"/>
      <c r="BI3426" s="43"/>
      <c r="BJ3426" s="43"/>
      <c r="BK3426" s="43"/>
      <c r="BL3426" s="43"/>
      <c r="BM3426" s="43"/>
      <c r="BN3426" s="43"/>
      <c r="BO3426" s="43"/>
      <c r="BP3426" s="43"/>
      <c r="BQ3426" s="43"/>
      <c r="BR3426" s="43"/>
      <c r="BS3426" s="43"/>
      <c r="BT3426" s="43"/>
      <c r="BU3426" s="43"/>
      <c r="BV3426" s="43"/>
      <c r="BW3426" s="43"/>
      <c r="BX3426" s="43"/>
      <c r="BY3426" s="43"/>
      <c r="BZ3426" s="43"/>
      <c r="CA3426" s="43"/>
      <c r="CB3426" s="43"/>
      <c r="CC3426" s="43"/>
      <c r="CD3426" s="43"/>
      <c r="CE3426" s="43"/>
      <c r="CF3426" s="43"/>
      <c r="CG3426" s="43"/>
    </row>
    <row r="3427" spans="10:85" x14ac:dyDescent="0.2"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  <c r="AK3427" s="43"/>
      <c r="AL3427" s="43"/>
      <c r="AM3427" s="43"/>
      <c r="AN3427" s="43"/>
      <c r="AO3427" s="43"/>
      <c r="AP3427" s="43"/>
      <c r="AQ3427" s="43"/>
      <c r="AR3427" s="43"/>
      <c r="AS3427" s="43"/>
      <c r="AT3427" s="43"/>
      <c r="AU3427" s="43"/>
      <c r="AV3427" s="43"/>
      <c r="AW3427" s="43"/>
      <c r="AX3427" s="43"/>
      <c r="AY3427" s="43"/>
      <c r="AZ3427" s="43"/>
      <c r="BA3427" s="43"/>
      <c r="BB3427" s="43"/>
      <c r="BC3427" s="43"/>
      <c r="BD3427" s="43"/>
      <c r="BE3427" s="43"/>
      <c r="BF3427" s="43"/>
      <c r="BG3427" s="43"/>
      <c r="BH3427" s="43"/>
      <c r="BI3427" s="43"/>
      <c r="BJ3427" s="43"/>
      <c r="BK3427" s="43"/>
      <c r="BL3427" s="43"/>
      <c r="BM3427" s="43"/>
      <c r="BN3427" s="43"/>
      <c r="BO3427" s="43"/>
      <c r="BP3427" s="43"/>
      <c r="BQ3427" s="43"/>
      <c r="BR3427" s="43"/>
      <c r="BS3427" s="43"/>
      <c r="BT3427" s="43"/>
      <c r="BU3427" s="43"/>
      <c r="BV3427" s="43"/>
      <c r="BW3427" s="43"/>
      <c r="BX3427" s="43"/>
      <c r="BY3427" s="43"/>
      <c r="BZ3427" s="43"/>
      <c r="CA3427" s="43"/>
      <c r="CB3427" s="43"/>
      <c r="CC3427" s="43"/>
      <c r="CD3427" s="43"/>
      <c r="CE3427" s="43"/>
      <c r="CF3427" s="43"/>
      <c r="CG3427" s="43"/>
    </row>
    <row r="3428" spans="10:85" x14ac:dyDescent="0.2"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</row>
    <row r="3429" spans="10:85" x14ac:dyDescent="0.2"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  <c r="AK3429" s="43"/>
      <c r="AL3429" s="43"/>
      <c r="AM3429" s="43"/>
      <c r="AN3429" s="43"/>
      <c r="AO3429" s="43"/>
      <c r="AP3429" s="43"/>
      <c r="AQ3429" s="43"/>
      <c r="AR3429" s="43"/>
      <c r="AS3429" s="43"/>
      <c r="AT3429" s="43"/>
      <c r="AU3429" s="43"/>
      <c r="AV3429" s="43"/>
      <c r="AW3429" s="43"/>
      <c r="AX3429" s="43"/>
      <c r="AY3429" s="43"/>
      <c r="AZ3429" s="43"/>
      <c r="BA3429" s="43"/>
      <c r="BB3429" s="43"/>
      <c r="BC3429" s="43"/>
      <c r="BD3429" s="43"/>
      <c r="BE3429" s="43"/>
      <c r="BF3429" s="43"/>
      <c r="BG3429" s="43"/>
      <c r="BH3429" s="43"/>
      <c r="BI3429" s="43"/>
      <c r="BJ3429" s="43"/>
      <c r="BK3429" s="43"/>
      <c r="BL3429" s="43"/>
      <c r="BM3429" s="43"/>
      <c r="BN3429" s="43"/>
      <c r="BO3429" s="43"/>
      <c r="BP3429" s="43"/>
      <c r="BQ3429" s="43"/>
      <c r="BR3429" s="43"/>
      <c r="BS3429" s="43"/>
      <c r="BT3429" s="43"/>
      <c r="BU3429" s="43"/>
      <c r="BV3429" s="43"/>
      <c r="BW3429" s="43"/>
      <c r="BX3429" s="43"/>
      <c r="BY3429" s="43"/>
      <c r="BZ3429" s="43"/>
      <c r="CA3429" s="43"/>
      <c r="CB3429" s="43"/>
      <c r="CC3429" s="43"/>
      <c r="CD3429" s="43"/>
      <c r="CE3429" s="43"/>
      <c r="CF3429" s="43"/>
      <c r="CG3429" s="43"/>
    </row>
    <row r="3430" spans="10:85" x14ac:dyDescent="0.2"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  <c r="AK3430" s="43"/>
      <c r="AL3430" s="43"/>
      <c r="AM3430" s="43"/>
      <c r="AN3430" s="43"/>
      <c r="AO3430" s="43"/>
      <c r="AP3430" s="43"/>
      <c r="AQ3430" s="43"/>
      <c r="AR3430" s="43"/>
      <c r="AS3430" s="43"/>
      <c r="AT3430" s="43"/>
      <c r="AU3430" s="43"/>
      <c r="AV3430" s="43"/>
      <c r="AW3430" s="43"/>
      <c r="AX3430" s="43"/>
      <c r="AY3430" s="43"/>
      <c r="AZ3430" s="43"/>
      <c r="BA3430" s="43"/>
      <c r="BB3430" s="43"/>
      <c r="BC3430" s="43"/>
      <c r="BD3430" s="43"/>
      <c r="BE3430" s="43"/>
      <c r="BF3430" s="43"/>
      <c r="BG3430" s="43"/>
      <c r="BH3430" s="43"/>
      <c r="BI3430" s="43"/>
      <c r="BJ3430" s="43"/>
      <c r="BK3430" s="43"/>
      <c r="BL3430" s="43"/>
      <c r="BM3430" s="43"/>
      <c r="BN3430" s="43"/>
      <c r="BO3430" s="43"/>
      <c r="BP3430" s="43"/>
      <c r="BQ3430" s="43"/>
      <c r="BR3430" s="43"/>
      <c r="BS3430" s="43"/>
      <c r="BT3430" s="43"/>
      <c r="BU3430" s="43"/>
      <c r="BV3430" s="43"/>
      <c r="BW3430" s="43"/>
      <c r="BX3430" s="43"/>
      <c r="BY3430" s="43"/>
      <c r="BZ3430" s="43"/>
      <c r="CA3430" s="43"/>
      <c r="CB3430" s="43"/>
      <c r="CC3430" s="43"/>
      <c r="CD3430" s="43"/>
      <c r="CE3430" s="43"/>
      <c r="CF3430" s="43"/>
      <c r="CG3430" s="43"/>
    </row>
    <row r="3431" spans="10:85" x14ac:dyDescent="0.2"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  <c r="AK3431" s="43"/>
      <c r="AL3431" s="43"/>
      <c r="AM3431" s="43"/>
      <c r="AN3431" s="43"/>
      <c r="AO3431" s="43"/>
      <c r="AP3431" s="43"/>
      <c r="AQ3431" s="43"/>
      <c r="AR3431" s="43"/>
      <c r="AS3431" s="43"/>
      <c r="AT3431" s="43"/>
      <c r="AU3431" s="43"/>
      <c r="AV3431" s="43"/>
      <c r="AW3431" s="43"/>
      <c r="AX3431" s="43"/>
      <c r="AY3431" s="43"/>
      <c r="AZ3431" s="43"/>
      <c r="BA3431" s="43"/>
      <c r="BB3431" s="43"/>
      <c r="BC3431" s="43"/>
      <c r="BD3431" s="43"/>
      <c r="BE3431" s="43"/>
      <c r="BF3431" s="43"/>
      <c r="BG3431" s="43"/>
      <c r="BH3431" s="43"/>
      <c r="BI3431" s="43"/>
      <c r="BJ3431" s="43"/>
      <c r="BK3431" s="43"/>
      <c r="BL3431" s="43"/>
      <c r="BM3431" s="43"/>
      <c r="BN3431" s="43"/>
      <c r="BO3431" s="43"/>
      <c r="BP3431" s="43"/>
      <c r="BQ3431" s="43"/>
      <c r="BR3431" s="43"/>
      <c r="BS3431" s="43"/>
      <c r="BT3431" s="43"/>
      <c r="BU3431" s="43"/>
      <c r="BV3431" s="43"/>
      <c r="BW3431" s="43"/>
      <c r="BX3431" s="43"/>
      <c r="BY3431" s="43"/>
      <c r="BZ3431" s="43"/>
      <c r="CA3431" s="43"/>
      <c r="CB3431" s="43"/>
      <c r="CC3431" s="43"/>
      <c r="CD3431" s="43"/>
      <c r="CE3431" s="43"/>
      <c r="CF3431" s="43"/>
      <c r="CG3431" s="43"/>
    </row>
    <row r="3432" spans="10:85" x14ac:dyDescent="0.2"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  <c r="AK3432" s="43"/>
      <c r="AL3432" s="43"/>
      <c r="AM3432" s="43"/>
      <c r="AN3432" s="43"/>
      <c r="AO3432" s="43"/>
      <c r="AP3432" s="43"/>
      <c r="AQ3432" s="43"/>
      <c r="AR3432" s="43"/>
      <c r="AS3432" s="43"/>
      <c r="AT3432" s="43"/>
      <c r="AU3432" s="43"/>
      <c r="AV3432" s="43"/>
      <c r="AW3432" s="43"/>
      <c r="AX3432" s="43"/>
      <c r="AY3432" s="43"/>
      <c r="AZ3432" s="43"/>
      <c r="BA3432" s="43"/>
      <c r="BB3432" s="43"/>
      <c r="BC3432" s="43"/>
      <c r="BD3432" s="43"/>
      <c r="BE3432" s="43"/>
      <c r="BF3432" s="43"/>
      <c r="BG3432" s="43"/>
      <c r="BH3432" s="43"/>
      <c r="BI3432" s="43"/>
      <c r="BJ3432" s="43"/>
      <c r="BK3432" s="43"/>
      <c r="BL3432" s="43"/>
      <c r="BM3432" s="43"/>
      <c r="BN3432" s="43"/>
      <c r="BO3432" s="43"/>
      <c r="BP3432" s="43"/>
      <c r="BQ3432" s="43"/>
      <c r="BR3432" s="43"/>
      <c r="BS3432" s="43"/>
      <c r="BT3432" s="43"/>
      <c r="BU3432" s="43"/>
      <c r="BV3432" s="43"/>
      <c r="BW3432" s="43"/>
      <c r="BX3432" s="43"/>
      <c r="BY3432" s="43"/>
      <c r="BZ3432" s="43"/>
      <c r="CA3432" s="43"/>
      <c r="CB3432" s="43"/>
      <c r="CC3432" s="43"/>
      <c r="CD3432" s="43"/>
      <c r="CE3432" s="43"/>
      <c r="CF3432" s="43"/>
      <c r="CG3432" s="43"/>
    </row>
    <row r="3433" spans="10:85" x14ac:dyDescent="0.2"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  <c r="AK3433" s="43"/>
      <c r="AL3433" s="43"/>
      <c r="AM3433" s="43"/>
      <c r="AN3433" s="43"/>
      <c r="AO3433" s="43"/>
      <c r="AP3433" s="43"/>
      <c r="AQ3433" s="43"/>
      <c r="AR3433" s="43"/>
      <c r="AS3433" s="43"/>
      <c r="AT3433" s="43"/>
      <c r="AU3433" s="43"/>
      <c r="AV3433" s="43"/>
      <c r="AW3433" s="43"/>
      <c r="AX3433" s="43"/>
      <c r="AY3433" s="43"/>
      <c r="AZ3433" s="43"/>
      <c r="BA3433" s="43"/>
      <c r="BB3433" s="43"/>
      <c r="BC3433" s="43"/>
      <c r="BD3433" s="43"/>
      <c r="BE3433" s="43"/>
      <c r="BF3433" s="43"/>
      <c r="BG3433" s="43"/>
      <c r="BH3433" s="43"/>
      <c r="BI3433" s="43"/>
      <c r="BJ3433" s="43"/>
      <c r="BK3433" s="43"/>
      <c r="BL3433" s="43"/>
      <c r="BM3433" s="43"/>
      <c r="BN3433" s="43"/>
      <c r="BO3433" s="43"/>
      <c r="BP3433" s="43"/>
      <c r="BQ3433" s="43"/>
      <c r="BR3433" s="43"/>
      <c r="BS3433" s="43"/>
      <c r="BT3433" s="43"/>
      <c r="BU3433" s="43"/>
      <c r="BV3433" s="43"/>
      <c r="BW3433" s="43"/>
      <c r="BX3433" s="43"/>
      <c r="BY3433" s="43"/>
      <c r="BZ3433" s="43"/>
      <c r="CA3433" s="43"/>
      <c r="CB3433" s="43"/>
      <c r="CC3433" s="43"/>
      <c r="CD3433" s="43"/>
      <c r="CE3433" s="43"/>
      <c r="CF3433" s="43"/>
      <c r="CG3433" s="43"/>
    </row>
    <row r="3434" spans="10:85" x14ac:dyDescent="0.2"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  <c r="AK3434" s="43"/>
      <c r="AL3434" s="43"/>
      <c r="AM3434" s="43"/>
      <c r="AN3434" s="43"/>
      <c r="AO3434" s="43"/>
      <c r="AP3434" s="43"/>
      <c r="AQ3434" s="43"/>
      <c r="AR3434" s="43"/>
      <c r="AS3434" s="43"/>
      <c r="AT3434" s="43"/>
      <c r="AU3434" s="43"/>
      <c r="AV3434" s="43"/>
      <c r="AW3434" s="43"/>
      <c r="AX3434" s="43"/>
      <c r="AY3434" s="43"/>
      <c r="AZ3434" s="43"/>
      <c r="BA3434" s="43"/>
      <c r="BB3434" s="43"/>
      <c r="BC3434" s="43"/>
      <c r="BD3434" s="43"/>
      <c r="BE3434" s="43"/>
      <c r="BF3434" s="43"/>
      <c r="BG3434" s="43"/>
      <c r="BH3434" s="43"/>
      <c r="BI3434" s="43"/>
      <c r="BJ3434" s="43"/>
      <c r="BK3434" s="43"/>
      <c r="BL3434" s="43"/>
      <c r="BM3434" s="43"/>
      <c r="BN3434" s="43"/>
      <c r="BO3434" s="43"/>
      <c r="BP3434" s="43"/>
      <c r="BQ3434" s="43"/>
      <c r="BR3434" s="43"/>
      <c r="BS3434" s="43"/>
      <c r="BT3434" s="43"/>
      <c r="BU3434" s="43"/>
      <c r="BV3434" s="43"/>
      <c r="BW3434" s="43"/>
      <c r="BX3434" s="43"/>
      <c r="BY3434" s="43"/>
      <c r="BZ3434" s="43"/>
      <c r="CA3434" s="43"/>
      <c r="CB3434" s="43"/>
      <c r="CC3434" s="43"/>
      <c r="CD3434" s="43"/>
      <c r="CE3434" s="43"/>
      <c r="CF3434" s="43"/>
      <c r="CG3434" s="43"/>
    </row>
    <row r="3435" spans="10:85" x14ac:dyDescent="0.2"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  <c r="AK3435" s="43"/>
      <c r="AL3435" s="43"/>
      <c r="AM3435" s="43"/>
      <c r="AN3435" s="43"/>
      <c r="AO3435" s="43"/>
      <c r="AP3435" s="43"/>
      <c r="AQ3435" s="43"/>
      <c r="AR3435" s="43"/>
      <c r="AS3435" s="43"/>
      <c r="AT3435" s="43"/>
      <c r="AU3435" s="43"/>
      <c r="AV3435" s="43"/>
      <c r="AW3435" s="43"/>
      <c r="AX3435" s="43"/>
      <c r="AY3435" s="43"/>
      <c r="AZ3435" s="43"/>
      <c r="BA3435" s="43"/>
      <c r="BB3435" s="43"/>
      <c r="BC3435" s="43"/>
      <c r="BD3435" s="43"/>
      <c r="BE3435" s="43"/>
      <c r="BF3435" s="43"/>
      <c r="BG3435" s="43"/>
      <c r="BH3435" s="43"/>
      <c r="BI3435" s="43"/>
      <c r="BJ3435" s="43"/>
      <c r="BK3435" s="43"/>
      <c r="BL3435" s="43"/>
      <c r="BM3435" s="43"/>
      <c r="BN3435" s="43"/>
      <c r="BO3435" s="43"/>
      <c r="BP3435" s="43"/>
      <c r="BQ3435" s="43"/>
      <c r="BR3435" s="43"/>
      <c r="BS3435" s="43"/>
      <c r="BT3435" s="43"/>
      <c r="BU3435" s="43"/>
      <c r="BV3435" s="43"/>
      <c r="BW3435" s="43"/>
      <c r="BX3435" s="43"/>
      <c r="BY3435" s="43"/>
      <c r="BZ3435" s="43"/>
      <c r="CA3435" s="43"/>
      <c r="CB3435" s="43"/>
      <c r="CC3435" s="43"/>
      <c r="CD3435" s="43"/>
      <c r="CE3435" s="43"/>
      <c r="CF3435" s="43"/>
      <c r="CG3435" s="43"/>
    </row>
    <row r="3436" spans="10:85" x14ac:dyDescent="0.2"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  <c r="AK3436" s="43"/>
      <c r="AL3436" s="43"/>
      <c r="AM3436" s="43"/>
      <c r="AN3436" s="43"/>
      <c r="AO3436" s="43"/>
      <c r="AP3436" s="43"/>
      <c r="AQ3436" s="43"/>
      <c r="AR3436" s="43"/>
      <c r="AS3436" s="43"/>
      <c r="AT3436" s="43"/>
      <c r="AU3436" s="43"/>
      <c r="AV3436" s="43"/>
      <c r="AW3436" s="43"/>
      <c r="AX3436" s="43"/>
      <c r="AY3436" s="43"/>
      <c r="AZ3436" s="43"/>
      <c r="BA3436" s="43"/>
      <c r="BB3436" s="43"/>
      <c r="BC3436" s="43"/>
      <c r="BD3436" s="43"/>
      <c r="BE3436" s="43"/>
      <c r="BF3436" s="43"/>
      <c r="BG3436" s="43"/>
      <c r="BH3436" s="43"/>
      <c r="BI3436" s="43"/>
      <c r="BJ3436" s="43"/>
      <c r="BK3436" s="43"/>
      <c r="BL3436" s="43"/>
      <c r="BM3436" s="43"/>
      <c r="BN3436" s="43"/>
      <c r="BO3436" s="43"/>
      <c r="BP3436" s="43"/>
      <c r="BQ3436" s="43"/>
      <c r="BR3436" s="43"/>
      <c r="BS3436" s="43"/>
      <c r="BT3436" s="43"/>
      <c r="BU3436" s="43"/>
      <c r="BV3436" s="43"/>
      <c r="BW3436" s="43"/>
      <c r="BX3436" s="43"/>
      <c r="BY3436" s="43"/>
      <c r="BZ3436" s="43"/>
      <c r="CA3436" s="43"/>
      <c r="CB3436" s="43"/>
      <c r="CC3436" s="43"/>
      <c r="CD3436" s="43"/>
      <c r="CE3436" s="43"/>
      <c r="CF3436" s="43"/>
      <c r="CG3436" s="43"/>
    </row>
    <row r="3437" spans="10:85" x14ac:dyDescent="0.2"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  <c r="AK3437" s="43"/>
      <c r="AL3437" s="43"/>
      <c r="AM3437" s="43"/>
      <c r="AN3437" s="43"/>
      <c r="AO3437" s="43"/>
      <c r="AP3437" s="43"/>
      <c r="AQ3437" s="43"/>
      <c r="AR3437" s="43"/>
      <c r="AS3437" s="43"/>
      <c r="AT3437" s="43"/>
      <c r="AU3437" s="43"/>
      <c r="AV3437" s="43"/>
      <c r="AW3437" s="43"/>
      <c r="AX3437" s="43"/>
      <c r="AY3437" s="43"/>
      <c r="AZ3437" s="43"/>
      <c r="BA3437" s="43"/>
      <c r="BB3437" s="43"/>
      <c r="BC3437" s="43"/>
      <c r="BD3437" s="43"/>
      <c r="BE3437" s="43"/>
      <c r="BF3437" s="43"/>
      <c r="BG3437" s="43"/>
      <c r="BH3437" s="43"/>
      <c r="BI3437" s="43"/>
      <c r="BJ3437" s="43"/>
      <c r="BK3437" s="43"/>
      <c r="BL3437" s="43"/>
      <c r="BM3437" s="43"/>
      <c r="BN3437" s="43"/>
      <c r="BO3437" s="43"/>
      <c r="BP3437" s="43"/>
      <c r="BQ3437" s="43"/>
      <c r="BR3437" s="43"/>
      <c r="BS3437" s="43"/>
      <c r="BT3437" s="43"/>
      <c r="BU3437" s="43"/>
      <c r="BV3437" s="43"/>
      <c r="BW3437" s="43"/>
      <c r="BX3437" s="43"/>
      <c r="BY3437" s="43"/>
      <c r="BZ3437" s="43"/>
      <c r="CA3437" s="43"/>
      <c r="CB3437" s="43"/>
      <c r="CC3437" s="43"/>
      <c r="CD3437" s="43"/>
      <c r="CE3437" s="43"/>
      <c r="CF3437" s="43"/>
      <c r="CG3437" s="43"/>
    </row>
    <row r="3438" spans="10:85" x14ac:dyDescent="0.2"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  <c r="AK3438" s="43"/>
      <c r="AL3438" s="43"/>
      <c r="AM3438" s="43"/>
      <c r="AN3438" s="43"/>
      <c r="AO3438" s="43"/>
      <c r="AP3438" s="43"/>
      <c r="AQ3438" s="43"/>
      <c r="AR3438" s="43"/>
      <c r="AS3438" s="43"/>
      <c r="AT3438" s="43"/>
      <c r="AU3438" s="43"/>
      <c r="AV3438" s="43"/>
      <c r="AW3438" s="43"/>
      <c r="AX3438" s="43"/>
      <c r="AY3438" s="43"/>
      <c r="AZ3438" s="43"/>
      <c r="BA3438" s="43"/>
      <c r="BB3438" s="43"/>
      <c r="BC3438" s="43"/>
      <c r="BD3438" s="43"/>
      <c r="BE3438" s="43"/>
      <c r="BF3438" s="43"/>
      <c r="BG3438" s="43"/>
      <c r="BH3438" s="43"/>
      <c r="BI3438" s="43"/>
      <c r="BJ3438" s="43"/>
      <c r="BK3438" s="43"/>
      <c r="BL3438" s="43"/>
      <c r="BM3438" s="43"/>
      <c r="BN3438" s="43"/>
      <c r="BO3438" s="43"/>
      <c r="BP3438" s="43"/>
      <c r="BQ3438" s="43"/>
      <c r="BR3438" s="43"/>
      <c r="BS3438" s="43"/>
      <c r="BT3438" s="43"/>
      <c r="BU3438" s="43"/>
      <c r="BV3438" s="43"/>
      <c r="BW3438" s="43"/>
      <c r="BX3438" s="43"/>
      <c r="BY3438" s="43"/>
      <c r="BZ3438" s="43"/>
      <c r="CA3438" s="43"/>
      <c r="CB3438" s="43"/>
      <c r="CC3438" s="43"/>
      <c r="CD3438" s="43"/>
      <c r="CE3438" s="43"/>
      <c r="CF3438" s="43"/>
      <c r="CG3438" s="43"/>
    </row>
    <row r="3439" spans="10:85" x14ac:dyDescent="0.2"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  <c r="AK3439" s="43"/>
      <c r="AL3439" s="43"/>
      <c r="AM3439" s="43"/>
      <c r="AN3439" s="43"/>
      <c r="AO3439" s="43"/>
      <c r="AP3439" s="43"/>
      <c r="AQ3439" s="43"/>
      <c r="AR3439" s="43"/>
      <c r="AS3439" s="43"/>
      <c r="AT3439" s="43"/>
      <c r="AU3439" s="43"/>
      <c r="AV3439" s="43"/>
      <c r="AW3439" s="43"/>
      <c r="AX3439" s="43"/>
      <c r="AY3439" s="43"/>
      <c r="AZ3439" s="43"/>
      <c r="BA3439" s="43"/>
      <c r="BB3439" s="43"/>
      <c r="BC3439" s="43"/>
      <c r="BD3439" s="43"/>
      <c r="BE3439" s="43"/>
      <c r="BF3439" s="43"/>
      <c r="BG3439" s="43"/>
      <c r="BH3439" s="43"/>
      <c r="BI3439" s="43"/>
      <c r="BJ3439" s="43"/>
      <c r="BK3439" s="43"/>
      <c r="BL3439" s="43"/>
      <c r="BM3439" s="43"/>
      <c r="BN3439" s="43"/>
      <c r="BO3439" s="43"/>
      <c r="BP3439" s="43"/>
      <c r="BQ3439" s="43"/>
      <c r="BR3439" s="43"/>
      <c r="BS3439" s="43"/>
      <c r="BT3439" s="43"/>
      <c r="BU3439" s="43"/>
      <c r="BV3439" s="43"/>
      <c r="BW3439" s="43"/>
      <c r="BX3439" s="43"/>
      <c r="BY3439" s="43"/>
      <c r="BZ3439" s="43"/>
      <c r="CA3439" s="43"/>
      <c r="CB3439" s="43"/>
      <c r="CC3439" s="43"/>
      <c r="CD3439" s="43"/>
      <c r="CE3439" s="43"/>
      <c r="CF3439" s="43"/>
      <c r="CG3439" s="43"/>
    </row>
    <row r="3440" spans="10:85" x14ac:dyDescent="0.2"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  <c r="AK3440" s="43"/>
      <c r="AL3440" s="43"/>
      <c r="AM3440" s="43"/>
      <c r="AN3440" s="43"/>
      <c r="AO3440" s="43"/>
      <c r="AP3440" s="43"/>
      <c r="AQ3440" s="43"/>
      <c r="AR3440" s="43"/>
      <c r="AS3440" s="43"/>
      <c r="AT3440" s="43"/>
      <c r="AU3440" s="43"/>
      <c r="AV3440" s="43"/>
      <c r="AW3440" s="43"/>
      <c r="AX3440" s="43"/>
      <c r="AY3440" s="43"/>
      <c r="AZ3440" s="43"/>
      <c r="BA3440" s="43"/>
      <c r="BB3440" s="43"/>
      <c r="BC3440" s="43"/>
      <c r="BD3440" s="43"/>
      <c r="BE3440" s="43"/>
      <c r="BF3440" s="43"/>
      <c r="BG3440" s="43"/>
      <c r="BH3440" s="43"/>
      <c r="BI3440" s="43"/>
      <c r="BJ3440" s="43"/>
      <c r="BK3440" s="43"/>
      <c r="BL3440" s="43"/>
      <c r="BM3440" s="43"/>
      <c r="BN3440" s="43"/>
      <c r="BO3440" s="43"/>
      <c r="BP3440" s="43"/>
      <c r="BQ3440" s="43"/>
      <c r="BR3440" s="43"/>
      <c r="BS3440" s="43"/>
      <c r="BT3440" s="43"/>
      <c r="BU3440" s="43"/>
      <c r="BV3440" s="43"/>
      <c r="BW3440" s="43"/>
      <c r="BX3440" s="43"/>
      <c r="BY3440" s="43"/>
      <c r="BZ3440" s="43"/>
      <c r="CA3440" s="43"/>
      <c r="CB3440" s="43"/>
      <c r="CC3440" s="43"/>
      <c r="CD3440" s="43"/>
      <c r="CE3440" s="43"/>
      <c r="CF3440" s="43"/>
      <c r="CG3440" s="43"/>
    </row>
    <row r="3441" spans="10:85" x14ac:dyDescent="0.2"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  <c r="AK3441" s="43"/>
      <c r="AL3441" s="43"/>
      <c r="AM3441" s="43"/>
      <c r="AN3441" s="43"/>
      <c r="AO3441" s="43"/>
      <c r="AP3441" s="43"/>
      <c r="AQ3441" s="43"/>
      <c r="AR3441" s="43"/>
      <c r="AS3441" s="43"/>
      <c r="AT3441" s="43"/>
      <c r="AU3441" s="43"/>
      <c r="AV3441" s="43"/>
      <c r="AW3441" s="43"/>
      <c r="AX3441" s="43"/>
      <c r="AY3441" s="43"/>
      <c r="AZ3441" s="43"/>
      <c r="BA3441" s="43"/>
      <c r="BB3441" s="43"/>
      <c r="BC3441" s="43"/>
      <c r="BD3441" s="43"/>
      <c r="BE3441" s="43"/>
      <c r="BF3441" s="43"/>
      <c r="BG3441" s="43"/>
      <c r="BH3441" s="43"/>
      <c r="BI3441" s="43"/>
      <c r="BJ3441" s="43"/>
      <c r="BK3441" s="43"/>
      <c r="BL3441" s="43"/>
      <c r="BM3441" s="43"/>
      <c r="BN3441" s="43"/>
      <c r="BO3441" s="43"/>
      <c r="BP3441" s="43"/>
      <c r="BQ3441" s="43"/>
      <c r="BR3441" s="43"/>
      <c r="BS3441" s="43"/>
      <c r="BT3441" s="43"/>
      <c r="BU3441" s="43"/>
      <c r="BV3441" s="43"/>
      <c r="BW3441" s="43"/>
      <c r="BX3441" s="43"/>
      <c r="BY3441" s="43"/>
      <c r="BZ3441" s="43"/>
      <c r="CA3441" s="43"/>
      <c r="CB3441" s="43"/>
      <c r="CC3441" s="43"/>
      <c r="CD3441" s="43"/>
      <c r="CE3441" s="43"/>
      <c r="CF3441" s="43"/>
      <c r="CG3441" s="43"/>
    </row>
    <row r="3442" spans="10:85" x14ac:dyDescent="0.2"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  <c r="AK3442" s="43"/>
      <c r="AL3442" s="43"/>
      <c r="AM3442" s="43"/>
      <c r="AN3442" s="43"/>
      <c r="AO3442" s="43"/>
      <c r="AP3442" s="43"/>
      <c r="AQ3442" s="43"/>
      <c r="AR3442" s="43"/>
      <c r="AS3442" s="43"/>
      <c r="AT3442" s="43"/>
      <c r="AU3442" s="43"/>
      <c r="AV3442" s="43"/>
      <c r="AW3442" s="43"/>
      <c r="AX3442" s="43"/>
      <c r="AY3442" s="43"/>
      <c r="AZ3442" s="43"/>
      <c r="BA3442" s="43"/>
      <c r="BB3442" s="43"/>
      <c r="BC3442" s="43"/>
      <c r="BD3442" s="43"/>
      <c r="BE3442" s="43"/>
      <c r="BF3442" s="43"/>
      <c r="BG3442" s="43"/>
      <c r="BH3442" s="43"/>
      <c r="BI3442" s="43"/>
      <c r="BJ3442" s="43"/>
      <c r="BK3442" s="43"/>
      <c r="BL3442" s="43"/>
      <c r="BM3442" s="43"/>
      <c r="BN3442" s="43"/>
      <c r="BO3442" s="43"/>
      <c r="BP3442" s="43"/>
      <c r="BQ3442" s="43"/>
      <c r="BR3442" s="43"/>
      <c r="BS3442" s="43"/>
      <c r="BT3442" s="43"/>
      <c r="BU3442" s="43"/>
      <c r="BV3442" s="43"/>
      <c r="BW3442" s="43"/>
      <c r="BX3442" s="43"/>
      <c r="BY3442" s="43"/>
      <c r="BZ3442" s="43"/>
      <c r="CA3442" s="43"/>
      <c r="CB3442" s="43"/>
      <c r="CC3442" s="43"/>
      <c r="CD3442" s="43"/>
      <c r="CE3442" s="43"/>
      <c r="CF3442" s="43"/>
      <c r="CG3442" s="43"/>
    </row>
    <row r="3443" spans="10:85" x14ac:dyDescent="0.2"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  <c r="AK3443" s="43"/>
      <c r="AL3443" s="43"/>
      <c r="AM3443" s="43"/>
      <c r="AN3443" s="43"/>
      <c r="AO3443" s="43"/>
      <c r="AP3443" s="43"/>
      <c r="AQ3443" s="43"/>
      <c r="AR3443" s="43"/>
      <c r="AS3443" s="43"/>
      <c r="AT3443" s="43"/>
      <c r="AU3443" s="43"/>
      <c r="AV3443" s="43"/>
      <c r="AW3443" s="43"/>
      <c r="AX3443" s="43"/>
      <c r="AY3443" s="43"/>
      <c r="AZ3443" s="43"/>
      <c r="BA3443" s="43"/>
      <c r="BB3443" s="43"/>
      <c r="BC3443" s="43"/>
      <c r="BD3443" s="43"/>
      <c r="BE3443" s="43"/>
      <c r="BF3443" s="43"/>
      <c r="BG3443" s="43"/>
      <c r="BH3443" s="43"/>
      <c r="BI3443" s="43"/>
      <c r="BJ3443" s="43"/>
      <c r="BK3443" s="43"/>
      <c r="BL3443" s="43"/>
      <c r="BM3443" s="43"/>
      <c r="BN3443" s="43"/>
      <c r="BO3443" s="43"/>
      <c r="BP3443" s="43"/>
      <c r="BQ3443" s="43"/>
      <c r="BR3443" s="43"/>
      <c r="BS3443" s="43"/>
      <c r="BT3443" s="43"/>
      <c r="BU3443" s="43"/>
      <c r="BV3443" s="43"/>
      <c r="BW3443" s="43"/>
      <c r="BX3443" s="43"/>
      <c r="BY3443" s="43"/>
      <c r="BZ3443" s="43"/>
      <c r="CA3443" s="43"/>
      <c r="CB3443" s="43"/>
      <c r="CC3443" s="43"/>
      <c r="CD3443" s="43"/>
      <c r="CE3443" s="43"/>
      <c r="CF3443" s="43"/>
      <c r="CG3443" s="43"/>
    </row>
    <row r="3444" spans="10:85" x14ac:dyDescent="0.2"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  <c r="AK3444" s="43"/>
      <c r="AL3444" s="43"/>
      <c r="AM3444" s="43"/>
      <c r="AN3444" s="43"/>
      <c r="AO3444" s="43"/>
      <c r="AP3444" s="43"/>
      <c r="AQ3444" s="43"/>
      <c r="AR3444" s="43"/>
      <c r="AS3444" s="43"/>
      <c r="AT3444" s="43"/>
      <c r="AU3444" s="43"/>
      <c r="AV3444" s="43"/>
      <c r="AW3444" s="43"/>
      <c r="AX3444" s="43"/>
      <c r="AY3444" s="43"/>
      <c r="AZ3444" s="43"/>
      <c r="BA3444" s="43"/>
      <c r="BB3444" s="43"/>
      <c r="BC3444" s="43"/>
      <c r="BD3444" s="43"/>
      <c r="BE3444" s="43"/>
      <c r="BF3444" s="43"/>
      <c r="BG3444" s="43"/>
      <c r="BH3444" s="43"/>
      <c r="BI3444" s="43"/>
      <c r="BJ3444" s="43"/>
      <c r="BK3444" s="43"/>
      <c r="BL3444" s="43"/>
      <c r="BM3444" s="43"/>
      <c r="BN3444" s="43"/>
      <c r="BO3444" s="43"/>
      <c r="BP3444" s="43"/>
      <c r="BQ3444" s="43"/>
      <c r="BR3444" s="43"/>
      <c r="BS3444" s="43"/>
      <c r="BT3444" s="43"/>
      <c r="BU3444" s="43"/>
      <c r="BV3444" s="43"/>
      <c r="BW3444" s="43"/>
      <c r="BX3444" s="43"/>
      <c r="BY3444" s="43"/>
      <c r="BZ3444" s="43"/>
      <c r="CA3444" s="43"/>
      <c r="CB3444" s="43"/>
      <c r="CC3444" s="43"/>
      <c r="CD3444" s="43"/>
      <c r="CE3444" s="43"/>
      <c r="CF3444" s="43"/>
      <c r="CG3444" s="43"/>
    </row>
    <row r="3445" spans="10:85" x14ac:dyDescent="0.2"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  <c r="AK3445" s="43"/>
      <c r="AL3445" s="43"/>
      <c r="AM3445" s="43"/>
      <c r="AN3445" s="43"/>
      <c r="AO3445" s="43"/>
      <c r="AP3445" s="43"/>
      <c r="AQ3445" s="43"/>
      <c r="AR3445" s="43"/>
      <c r="AS3445" s="43"/>
      <c r="AT3445" s="43"/>
      <c r="AU3445" s="43"/>
      <c r="AV3445" s="43"/>
      <c r="AW3445" s="43"/>
      <c r="AX3445" s="43"/>
      <c r="AY3445" s="43"/>
      <c r="AZ3445" s="43"/>
      <c r="BA3445" s="43"/>
      <c r="BB3445" s="43"/>
      <c r="BC3445" s="43"/>
      <c r="BD3445" s="43"/>
      <c r="BE3445" s="43"/>
      <c r="BF3445" s="43"/>
      <c r="BG3445" s="43"/>
      <c r="BH3445" s="43"/>
      <c r="BI3445" s="43"/>
      <c r="BJ3445" s="43"/>
      <c r="BK3445" s="43"/>
      <c r="BL3445" s="43"/>
      <c r="BM3445" s="43"/>
      <c r="BN3445" s="43"/>
      <c r="BO3445" s="43"/>
      <c r="BP3445" s="43"/>
      <c r="BQ3445" s="43"/>
      <c r="BR3445" s="43"/>
      <c r="BS3445" s="43"/>
      <c r="BT3445" s="43"/>
      <c r="BU3445" s="43"/>
      <c r="BV3445" s="43"/>
      <c r="BW3445" s="43"/>
      <c r="BX3445" s="43"/>
      <c r="BY3445" s="43"/>
      <c r="BZ3445" s="43"/>
      <c r="CA3445" s="43"/>
      <c r="CB3445" s="43"/>
      <c r="CC3445" s="43"/>
      <c r="CD3445" s="43"/>
      <c r="CE3445" s="43"/>
      <c r="CF3445" s="43"/>
      <c r="CG3445" s="43"/>
    </row>
    <row r="3446" spans="10:85" x14ac:dyDescent="0.2"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  <c r="AK3446" s="43"/>
      <c r="AL3446" s="43"/>
      <c r="AM3446" s="43"/>
      <c r="AN3446" s="43"/>
      <c r="AO3446" s="43"/>
      <c r="AP3446" s="43"/>
      <c r="AQ3446" s="43"/>
      <c r="AR3446" s="43"/>
      <c r="AS3446" s="43"/>
      <c r="AT3446" s="43"/>
      <c r="AU3446" s="43"/>
      <c r="AV3446" s="43"/>
      <c r="AW3446" s="43"/>
      <c r="AX3446" s="43"/>
      <c r="AY3446" s="43"/>
      <c r="AZ3446" s="43"/>
      <c r="BA3446" s="43"/>
      <c r="BB3446" s="43"/>
      <c r="BC3446" s="43"/>
      <c r="BD3446" s="43"/>
      <c r="BE3446" s="43"/>
      <c r="BF3446" s="43"/>
      <c r="BG3446" s="43"/>
      <c r="BH3446" s="43"/>
      <c r="BI3446" s="43"/>
      <c r="BJ3446" s="43"/>
      <c r="BK3446" s="43"/>
      <c r="BL3446" s="43"/>
      <c r="BM3446" s="43"/>
      <c r="BN3446" s="43"/>
      <c r="BO3446" s="43"/>
      <c r="BP3446" s="43"/>
      <c r="BQ3446" s="43"/>
      <c r="BR3446" s="43"/>
      <c r="BS3446" s="43"/>
      <c r="BT3446" s="43"/>
      <c r="BU3446" s="43"/>
      <c r="BV3446" s="43"/>
      <c r="BW3446" s="43"/>
      <c r="BX3446" s="43"/>
      <c r="BY3446" s="43"/>
      <c r="BZ3446" s="43"/>
      <c r="CA3446" s="43"/>
      <c r="CB3446" s="43"/>
      <c r="CC3446" s="43"/>
      <c r="CD3446" s="43"/>
      <c r="CE3446" s="43"/>
      <c r="CF3446" s="43"/>
      <c r="CG3446" s="43"/>
    </row>
    <row r="3447" spans="10:85" x14ac:dyDescent="0.2"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  <c r="AK3447" s="43"/>
      <c r="AL3447" s="43"/>
      <c r="AM3447" s="43"/>
      <c r="AN3447" s="43"/>
      <c r="AO3447" s="43"/>
      <c r="AP3447" s="43"/>
      <c r="AQ3447" s="43"/>
      <c r="AR3447" s="43"/>
      <c r="AS3447" s="43"/>
      <c r="AT3447" s="43"/>
      <c r="AU3447" s="43"/>
      <c r="AV3447" s="43"/>
      <c r="AW3447" s="43"/>
      <c r="AX3447" s="43"/>
      <c r="AY3447" s="43"/>
      <c r="AZ3447" s="43"/>
      <c r="BA3447" s="43"/>
      <c r="BB3447" s="43"/>
      <c r="BC3447" s="43"/>
      <c r="BD3447" s="43"/>
      <c r="BE3447" s="43"/>
      <c r="BF3447" s="43"/>
      <c r="BG3447" s="43"/>
      <c r="BH3447" s="43"/>
      <c r="BI3447" s="43"/>
      <c r="BJ3447" s="43"/>
      <c r="BK3447" s="43"/>
      <c r="BL3447" s="43"/>
      <c r="BM3447" s="43"/>
      <c r="BN3447" s="43"/>
      <c r="BO3447" s="43"/>
      <c r="BP3447" s="43"/>
      <c r="BQ3447" s="43"/>
      <c r="BR3447" s="43"/>
      <c r="BS3447" s="43"/>
      <c r="BT3447" s="43"/>
      <c r="BU3447" s="43"/>
      <c r="BV3447" s="43"/>
      <c r="BW3447" s="43"/>
      <c r="BX3447" s="43"/>
      <c r="BY3447" s="43"/>
      <c r="BZ3447" s="43"/>
      <c r="CA3447" s="43"/>
      <c r="CB3447" s="43"/>
      <c r="CC3447" s="43"/>
      <c r="CD3447" s="43"/>
      <c r="CE3447" s="43"/>
      <c r="CF3447" s="43"/>
      <c r="CG3447" s="43"/>
    </row>
    <row r="3448" spans="10:85" x14ac:dyDescent="0.2"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  <c r="AK3448" s="43"/>
      <c r="AL3448" s="43"/>
      <c r="AM3448" s="43"/>
      <c r="AN3448" s="43"/>
      <c r="AO3448" s="43"/>
      <c r="AP3448" s="43"/>
      <c r="AQ3448" s="43"/>
      <c r="AR3448" s="43"/>
      <c r="AS3448" s="43"/>
      <c r="AT3448" s="43"/>
      <c r="AU3448" s="43"/>
      <c r="AV3448" s="43"/>
      <c r="AW3448" s="43"/>
      <c r="AX3448" s="43"/>
      <c r="AY3448" s="43"/>
      <c r="AZ3448" s="43"/>
      <c r="BA3448" s="43"/>
      <c r="BB3448" s="43"/>
      <c r="BC3448" s="43"/>
      <c r="BD3448" s="43"/>
      <c r="BE3448" s="43"/>
      <c r="BF3448" s="43"/>
      <c r="BG3448" s="43"/>
      <c r="BH3448" s="43"/>
      <c r="BI3448" s="43"/>
      <c r="BJ3448" s="43"/>
      <c r="BK3448" s="43"/>
      <c r="BL3448" s="43"/>
      <c r="BM3448" s="43"/>
      <c r="BN3448" s="43"/>
      <c r="BO3448" s="43"/>
      <c r="BP3448" s="43"/>
      <c r="BQ3448" s="43"/>
      <c r="BR3448" s="43"/>
      <c r="BS3448" s="43"/>
      <c r="BT3448" s="43"/>
      <c r="BU3448" s="43"/>
      <c r="BV3448" s="43"/>
      <c r="BW3448" s="43"/>
      <c r="BX3448" s="43"/>
      <c r="BY3448" s="43"/>
      <c r="BZ3448" s="43"/>
      <c r="CA3448" s="43"/>
      <c r="CB3448" s="43"/>
      <c r="CC3448" s="43"/>
      <c r="CD3448" s="43"/>
      <c r="CE3448" s="43"/>
      <c r="CF3448" s="43"/>
      <c r="CG3448" s="43"/>
    </row>
    <row r="3449" spans="10:85" x14ac:dyDescent="0.2"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  <c r="AK3449" s="43"/>
      <c r="AL3449" s="43"/>
      <c r="AM3449" s="43"/>
      <c r="AN3449" s="43"/>
      <c r="AO3449" s="43"/>
      <c r="AP3449" s="43"/>
      <c r="AQ3449" s="43"/>
      <c r="AR3449" s="43"/>
      <c r="AS3449" s="43"/>
      <c r="AT3449" s="43"/>
      <c r="AU3449" s="43"/>
      <c r="AV3449" s="43"/>
      <c r="AW3449" s="43"/>
      <c r="AX3449" s="43"/>
      <c r="AY3449" s="43"/>
      <c r="AZ3449" s="43"/>
      <c r="BA3449" s="43"/>
      <c r="BB3449" s="43"/>
      <c r="BC3449" s="43"/>
      <c r="BD3449" s="43"/>
      <c r="BE3449" s="43"/>
      <c r="BF3449" s="43"/>
      <c r="BG3449" s="43"/>
      <c r="BH3449" s="43"/>
      <c r="BI3449" s="43"/>
      <c r="BJ3449" s="43"/>
      <c r="BK3449" s="43"/>
      <c r="BL3449" s="43"/>
      <c r="BM3449" s="43"/>
      <c r="BN3449" s="43"/>
      <c r="BO3449" s="43"/>
      <c r="BP3449" s="43"/>
      <c r="BQ3449" s="43"/>
      <c r="BR3449" s="43"/>
      <c r="BS3449" s="43"/>
      <c r="BT3449" s="43"/>
      <c r="BU3449" s="43"/>
      <c r="BV3449" s="43"/>
      <c r="BW3449" s="43"/>
      <c r="BX3449" s="43"/>
      <c r="BY3449" s="43"/>
      <c r="BZ3449" s="43"/>
      <c r="CA3449" s="43"/>
      <c r="CB3449" s="43"/>
      <c r="CC3449" s="43"/>
      <c r="CD3449" s="43"/>
      <c r="CE3449" s="43"/>
      <c r="CF3449" s="43"/>
      <c r="CG3449" s="43"/>
    </row>
    <row r="3450" spans="10:85" x14ac:dyDescent="0.2"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  <c r="AK3450" s="43"/>
      <c r="AL3450" s="43"/>
      <c r="AM3450" s="43"/>
      <c r="AN3450" s="43"/>
      <c r="AO3450" s="43"/>
      <c r="AP3450" s="43"/>
      <c r="AQ3450" s="43"/>
      <c r="AR3450" s="43"/>
      <c r="AS3450" s="43"/>
      <c r="AT3450" s="43"/>
      <c r="AU3450" s="43"/>
      <c r="AV3450" s="43"/>
      <c r="AW3450" s="43"/>
      <c r="AX3450" s="43"/>
      <c r="AY3450" s="43"/>
      <c r="AZ3450" s="43"/>
      <c r="BA3450" s="43"/>
      <c r="BB3450" s="43"/>
      <c r="BC3450" s="43"/>
      <c r="BD3450" s="43"/>
      <c r="BE3450" s="43"/>
      <c r="BF3450" s="43"/>
      <c r="BG3450" s="43"/>
      <c r="BH3450" s="43"/>
      <c r="BI3450" s="43"/>
      <c r="BJ3450" s="43"/>
      <c r="BK3450" s="43"/>
      <c r="BL3450" s="43"/>
      <c r="BM3450" s="43"/>
      <c r="BN3450" s="43"/>
      <c r="BO3450" s="43"/>
      <c r="BP3450" s="43"/>
      <c r="BQ3450" s="43"/>
      <c r="BR3450" s="43"/>
      <c r="BS3450" s="43"/>
      <c r="BT3450" s="43"/>
      <c r="BU3450" s="43"/>
      <c r="BV3450" s="43"/>
      <c r="BW3450" s="43"/>
      <c r="BX3450" s="43"/>
      <c r="BY3450" s="43"/>
      <c r="BZ3450" s="43"/>
      <c r="CA3450" s="43"/>
      <c r="CB3450" s="43"/>
      <c r="CC3450" s="43"/>
      <c r="CD3450" s="43"/>
      <c r="CE3450" s="43"/>
      <c r="CF3450" s="43"/>
      <c r="CG3450" s="43"/>
    </row>
    <row r="3451" spans="10:85" x14ac:dyDescent="0.2"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  <c r="AK3451" s="43"/>
      <c r="AL3451" s="43"/>
      <c r="AM3451" s="43"/>
      <c r="AN3451" s="43"/>
      <c r="AO3451" s="43"/>
      <c r="AP3451" s="43"/>
      <c r="AQ3451" s="43"/>
      <c r="AR3451" s="43"/>
      <c r="AS3451" s="43"/>
      <c r="AT3451" s="43"/>
      <c r="AU3451" s="43"/>
      <c r="AV3451" s="43"/>
      <c r="AW3451" s="43"/>
      <c r="AX3451" s="43"/>
      <c r="AY3451" s="43"/>
      <c r="AZ3451" s="43"/>
      <c r="BA3451" s="43"/>
      <c r="BB3451" s="43"/>
      <c r="BC3451" s="43"/>
      <c r="BD3451" s="43"/>
      <c r="BE3451" s="43"/>
      <c r="BF3451" s="43"/>
      <c r="BG3451" s="43"/>
      <c r="BH3451" s="43"/>
      <c r="BI3451" s="43"/>
      <c r="BJ3451" s="43"/>
      <c r="BK3451" s="43"/>
      <c r="BL3451" s="43"/>
      <c r="BM3451" s="43"/>
      <c r="BN3451" s="43"/>
      <c r="BO3451" s="43"/>
      <c r="BP3451" s="43"/>
      <c r="BQ3451" s="43"/>
      <c r="BR3451" s="43"/>
      <c r="BS3451" s="43"/>
      <c r="BT3451" s="43"/>
      <c r="BU3451" s="43"/>
      <c r="BV3451" s="43"/>
      <c r="BW3451" s="43"/>
      <c r="BX3451" s="43"/>
      <c r="BY3451" s="43"/>
      <c r="BZ3451" s="43"/>
      <c r="CA3451" s="43"/>
      <c r="CB3451" s="43"/>
      <c r="CC3451" s="43"/>
      <c r="CD3451" s="43"/>
      <c r="CE3451" s="43"/>
      <c r="CF3451" s="43"/>
      <c r="CG3451" s="43"/>
    </row>
    <row r="3452" spans="10:85" x14ac:dyDescent="0.2"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  <c r="AK3452" s="43"/>
      <c r="AL3452" s="43"/>
      <c r="AM3452" s="43"/>
      <c r="AN3452" s="43"/>
      <c r="AO3452" s="43"/>
      <c r="AP3452" s="43"/>
      <c r="AQ3452" s="43"/>
      <c r="AR3452" s="43"/>
      <c r="AS3452" s="43"/>
      <c r="AT3452" s="43"/>
      <c r="AU3452" s="43"/>
      <c r="AV3452" s="43"/>
      <c r="AW3452" s="43"/>
      <c r="AX3452" s="43"/>
      <c r="AY3452" s="43"/>
      <c r="AZ3452" s="43"/>
      <c r="BA3452" s="43"/>
      <c r="BB3452" s="43"/>
      <c r="BC3452" s="43"/>
      <c r="BD3452" s="43"/>
      <c r="BE3452" s="43"/>
      <c r="BF3452" s="43"/>
      <c r="BG3452" s="43"/>
      <c r="BH3452" s="43"/>
      <c r="BI3452" s="43"/>
      <c r="BJ3452" s="43"/>
      <c r="BK3452" s="43"/>
      <c r="BL3452" s="43"/>
      <c r="BM3452" s="43"/>
      <c r="BN3452" s="43"/>
      <c r="BO3452" s="43"/>
      <c r="BP3452" s="43"/>
      <c r="BQ3452" s="43"/>
      <c r="BR3452" s="43"/>
      <c r="BS3452" s="43"/>
      <c r="BT3452" s="43"/>
      <c r="BU3452" s="43"/>
      <c r="BV3452" s="43"/>
      <c r="BW3452" s="43"/>
      <c r="BX3452" s="43"/>
      <c r="BY3452" s="43"/>
      <c r="BZ3452" s="43"/>
      <c r="CA3452" s="43"/>
      <c r="CB3452" s="43"/>
      <c r="CC3452" s="43"/>
      <c r="CD3452" s="43"/>
      <c r="CE3452" s="43"/>
      <c r="CF3452" s="43"/>
      <c r="CG3452" s="43"/>
    </row>
    <row r="3453" spans="10:85" x14ac:dyDescent="0.2"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  <c r="AK3453" s="43"/>
      <c r="AL3453" s="43"/>
      <c r="AM3453" s="43"/>
      <c r="AN3453" s="43"/>
      <c r="AO3453" s="43"/>
      <c r="AP3453" s="43"/>
      <c r="AQ3453" s="43"/>
      <c r="AR3453" s="43"/>
      <c r="AS3453" s="43"/>
      <c r="AT3453" s="43"/>
      <c r="AU3453" s="43"/>
      <c r="AV3453" s="43"/>
      <c r="AW3453" s="43"/>
      <c r="AX3453" s="43"/>
      <c r="AY3453" s="43"/>
      <c r="AZ3453" s="43"/>
      <c r="BA3453" s="43"/>
      <c r="BB3453" s="43"/>
      <c r="BC3453" s="43"/>
      <c r="BD3453" s="43"/>
      <c r="BE3453" s="43"/>
      <c r="BF3453" s="43"/>
      <c r="BG3453" s="43"/>
      <c r="BH3453" s="43"/>
      <c r="BI3453" s="43"/>
      <c r="BJ3453" s="43"/>
      <c r="BK3453" s="43"/>
      <c r="BL3453" s="43"/>
      <c r="BM3453" s="43"/>
      <c r="BN3453" s="43"/>
      <c r="BO3453" s="43"/>
      <c r="BP3453" s="43"/>
      <c r="BQ3453" s="43"/>
      <c r="BR3453" s="43"/>
      <c r="BS3453" s="43"/>
      <c r="BT3453" s="43"/>
      <c r="BU3453" s="43"/>
      <c r="BV3453" s="43"/>
      <c r="BW3453" s="43"/>
      <c r="BX3453" s="43"/>
      <c r="BY3453" s="43"/>
      <c r="BZ3453" s="43"/>
      <c r="CA3453" s="43"/>
      <c r="CB3453" s="43"/>
      <c r="CC3453" s="43"/>
      <c r="CD3453" s="43"/>
      <c r="CE3453" s="43"/>
      <c r="CF3453" s="43"/>
      <c r="CG3453" s="43"/>
    </row>
    <row r="3454" spans="10:85" x14ac:dyDescent="0.2"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  <c r="AK3454" s="43"/>
      <c r="AL3454" s="43"/>
      <c r="AM3454" s="43"/>
      <c r="AN3454" s="43"/>
      <c r="AO3454" s="43"/>
      <c r="AP3454" s="43"/>
      <c r="AQ3454" s="43"/>
      <c r="AR3454" s="43"/>
      <c r="AS3454" s="43"/>
      <c r="AT3454" s="43"/>
      <c r="AU3454" s="43"/>
      <c r="AV3454" s="43"/>
      <c r="AW3454" s="43"/>
      <c r="AX3454" s="43"/>
      <c r="AY3454" s="43"/>
      <c r="AZ3454" s="43"/>
      <c r="BA3454" s="43"/>
      <c r="BB3454" s="43"/>
      <c r="BC3454" s="43"/>
      <c r="BD3454" s="43"/>
      <c r="BE3454" s="43"/>
      <c r="BF3454" s="43"/>
      <c r="BG3454" s="43"/>
      <c r="BH3454" s="43"/>
      <c r="BI3454" s="43"/>
      <c r="BJ3454" s="43"/>
      <c r="BK3454" s="43"/>
      <c r="BL3454" s="43"/>
      <c r="BM3454" s="43"/>
      <c r="BN3454" s="43"/>
      <c r="BO3454" s="43"/>
      <c r="BP3454" s="43"/>
      <c r="BQ3454" s="43"/>
      <c r="BR3454" s="43"/>
      <c r="BS3454" s="43"/>
      <c r="BT3454" s="43"/>
      <c r="BU3454" s="43"/>
      <c r="BV3454" s="43"/>
      <c r="BW3454" s="43"/>
      <c r="BX3454" s="43"/>
      <c r="BY3454" s="43"/>
      <c r="BZ3454" s="43"/>
      <c r="CA3454" s="43"/>
      <c r="CB3454" s="43"/>
      <c r="CC3454" s="43"/>
      <c r="CD3454" s="43"/>
      <c r="CE3454" s="43"/>
      <c r="CF3454" s="43"/>
      <c r="CG3454" s="43"/>
    </row>
    <row r="3455" spans="10:85" x14ac:dyDescent="0.2"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  <c r="AK3455" s="43"/>
      <c r="AL3455" s="43"/>
      <c r="AM3455" s="43"/>
      <c r="AN3455" s="43"/>
      <c r="AO3455" s="43"/>
      <c r="AP3455" s="43"/>
      <c r="AQ3455" s="43"/>
      <c r="AR3455" s="43"/>
      <c r="AS3455" s="43"/>
      <c r="AT3455" s="43"/>
      <c r="AU3455" s="43"/>
      <c r="AV3455" s="43"/>
      <c r="AW3455" s="43"/>
      <c r="AX3455" s="43"/>
      <c r="AY3455" s="43"/>
      <c r="AZ3455" s="43"/>
      <c r="BA3455" s="43"/>
      <c r="BB3455" s="43"/>
      <c r="BC3455" s="43"/>
      <c r="BD3455" s="43"/>
      <c r="BE3455" s="43"/>
      <c r="BF3455" s="43"/>
      <c r="BG3455" s="43"/>
      <c r="BH3455" s="43"/>
      <c r="BI3455" s="43"/>
      <c r="BJ3455" s="43"/>
      <c r="BK3455" s="43"/>
      <c r="BL3455" s="43"/>
      <c r="BM3455" s="43"/>
      <c r="BN3455" s="43"/>
      <c r="BO3455" s="43"/>
      <c r="BP3455" s="43"/>
      <c r="BQ3455" s="43"/>
      <c r="BR3455" s="43"/>
      <c r="BS3455" s="43"/>
      <c r="BT3455" s="43"/>
      <c r="BU3455" s="43"/>
      <c r="BV3455" s="43"/>
      <c r="BW3455" s="43"/>
      <c r="BX3455" s="43"/>
      <c r="BY3455" s="43"/>
      <c r="BZ3455" s="43"/>
      <c r="CA3455" s="43"/>
      <c r="CB3455" s="43"/>
      <c r="CC3455" s="43"/>
      <c r="CD3455" s="43"/>
      <c r="CE3455" s="43"/>
      <c r="CF3455" s="43"/>
      <c r="CG3455" s="43"/>
    </row>
    <row r="3456" spans="10:85" x14ac:dyDescent="0.2"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  <c r="AK3456" s="43"/>
      <c r="AL3456" s="43"/>
      <c r="AM3456" s="43"/>
      <c r="AN3456" s="43"/>
      <c r="AO3456" s="43"/>
      <c r="AP3456" s="43"/>
      <c r="AQ3456" s="43"/>
      <c r="AR3456" s="43"/>
      <c r="AS3456" s="43"/>
      <c r="AT3456" s="43"/>
      <c r="AU3456" s="43"/>
      <c r="AV3456" s="43"/>
      <c r="AW3456" s="43"/>
      <c r="AX3456" s="43"/>
      <c r="AY3456" s="43"/>
      <c r="AZ3456" s="43"/>
      <c r="BA3456" s="43"/>
      <c r="BB3456" s="43"/>
      <c r="BC3456" s="43"/>
      <c r="BD3456" s="43"/>
      <c r="BE3456" s="43"/>
      <c r="BF3456" s="43"/>
      <c r="BG3456" s="43"/>
      <c r="BH3456" s="43"/>
      <c r="BI3456" s="43"/>
      <c r="BJ3456" s="43"/>
      <c r="BK3456" s="43"/>
      <c r="BL3456" s="43"/>
      <c r="BM3456" s="43"/>
      <c r="BN3456" s="43"/>
      <c r="BO3456" s="43"/>
      <c r="BP3456" s="43"/>
      <c r="BQ3456" s="43"/>
      <c r="BR3456" s="43"/>
      <c r="BS3456" s="43"/>
      <c r="BT3456" s="43"/>
      <c r="BU3456" s="43"/>
      <c r="BV3456" s="43"/>
      <c r="BW3456" s="43"/>
      <c r="BX3456" s="43"/>
      <c r="BY3456" s="43"/>
      <c r="BZ3456" s="43"/>
      <c r="CA3456" s="43"/>
      <c r="CB3456" s="43"/>
      <c r="CC3456" s="43"/>
      <c r="CD3456" s="43"/>
      <c r="CE3456" s="43"/>
      <c r="CF3456" s="43"/>
      <c r="CG3456" s="43"/>
    </row>
    <row r="3457" spans="10:85" x14ac:dyDescent="0.2"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  <c r="AK3457" s="43"/>
      <c r="AL3457" s="43"/>
      <c r="AM3457" s="43"/>
      <c r="AN3457" s="43"/>
      <c r="AO3457" s="43"/>
      <c r="AP3457" s="43"/>
      <c r="AQ3457" s="43"/>
      <c r="AR3457" s="43"/>
      <c r="AS3457" s="43"/>
      <c r="AT3457" s="43"/>
      <c r="AU3457" s="43"/>
      <c r="AV3457" s="43"/>
      <c r="AW3457" s="43"/>
      <c r="AX3457" s="43"/>
      <c r="AY3457" s="43"/>
      <c r="AZ3457" s="43"/>
      <c r="BA3457" s="43"/>
      <c r="BB3457" s="43"/>
      <c r="BC3457" s="43"/>
      <c r="BD3457" s="43"/>
      <c r="BE3457" s="43"/>
      <c r="BF3457" s="43"/>
      <c r="BG3457" s="43"/>
      <c r="BH3457" s="43"/>
      <c r="BI3457" s="43"/>
      <c r="BJ3457" s="43"/>
      <c r="BK3457" s="43"/>
      <c r="BL3457" s="43"/>
      <c r="BM3457" s="43"/>
      <c r="BN3457" s="43"/>
      <c r="BO3457" s="43"/>
      <c r="BP3457" s="43"/>
      <c r="BQ3457" s="43"/>
      <c r="BR3457" s="43"/>
      <c r="BS3457" s="43"/>
      <c r="BT3457" s="43"/>
      <c r="BU3457" s="43"/>
      <c r="BV3457" s="43"/>
      <c r="BW3457" s="43"/>
      <c r="BX3457" s="43"/>
      <c r="BY3457" s="43"/>
      <c r="BZ3457" s="43"/>
      <c r="CA3457" s="43"/>
      <c r="CB3457" s="43"/>
      <c r="CC3457" s="43"/>
      <c r="CD3457" s="43"/>
      <c r="CE3457" s="43"/>
      <c r="CF3457" s="43"/>
      <c r="CG3457" s="43"/>
    </row>
    <row r="3458" spans="10:85" x14ac:dyDescent="0.2"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  <c r="AK3458" s="43"/>
      <c r="AL3458" s="43"/>
      <c r="AM3458" s="43"/>
      <c r="AN3458" s="43"/>
      <c r="AO3458" s="43"/>
      <c r="AP3458" s="43"/>
      <c r="AQ3458" s="43"/>
      <c r="AR3458" s="43"/>
      <c r="AS3458" s="43"/>
      <c r="AT3458" s="43"/>
      <c r="AU3458" s="43"/>
      <c r="AV3458" s="43"/>
      <c r="AW3458" s="43"/>
      <c r="AX3458" s="43"/>
      <c r="AY3458" s="43"/>
      <c r="AZ3458" s="43"/>
      <c r="BA3458" s="43"/>
      <c r="BB3458" s="43"/>
      <c r="BC3458" s="43"/>
      <c r="BD3458" s="43"/>
      <c r="BE3458" s="43"/>
      <c r="BF3458" s="43"/>
      <c r="BG3458" s="43"/>
      <c r="BH3458" s="43"/>
      <c r="BI3458" s="43"/>
      <c r="BJ3458" s="43"/>
      <c r="BK3458" s="43"/>
      <c r="BL3458" s="43"/>
      <c r="BM3458" s="43"/>
      <c r="BN3458" s="43"/>
      <c r="BO3458" s="43"/>
      <c r="BP3458" s="43"/>
      <c r="BQ3458" s="43"/>
      <c r="BR3458" s="43"/>
      <c r="BS3458" s="43"/>
      <c r="BT3458" s="43"/>
      <c r="BU3458" s="43"/>
      <c r="BV3458" s="43"/>
      <c r="BW3458" s="43"/>
      <c r="BX3458" s="43"/>
      <c r="BY3458" s="43"/>
      <c r="BZ3458" s="43"/>
      <c r="CA3458" s="43"/>
      <c r="CB3458" s="43"/>
      <c r="CC3458" s="43"/>
      <c r="CD3458" s="43"/>
      <c r="CE3458" s="43"/>
      <c r="CF3458" s="43"/>
      <c r="CG3458" s="43"/>
    </row>
    <row r="3459" spans="10:85" x14ac:dyDescent="0.2"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  <c r="AK3459" s="43"/>
      <c r="AL3459" s="43"/>
      <c r="AM3459" s="43"/>
      <c r="AN3459" s="43"/>
      <c r="AO3459" s="43"/>
      <c r="AP3459" s="43"/>
      <c r="AQ3459" s="43"/>
      <c r="AR3459" s="43"/>
      <c r="AS3459" s="43"/>
      <c r="AT3459" s="43"/>
      <c r="AU3459" s="43"/>
      <c r="AV3459" s="43"/>
      <c r="AW3459" s="43"/>
      <c r="AX3459" s="43"/>
      <c r="AY3459" s="43"/>
      <c r="AZ3459" s="43"/>
      <c r="BA3459" s="43"/>
      <c r="BB3459" s="43"/>
      <c r="BC3459" s="43"/>
      <c r="BD3459" s="43"/>
      <c r="BE3459" s="43"/>
      <c r="BF3459" s="43"/>
      <c r="BG3459" s="43"/>
      <c r="BH3459" s="43"/>
      <c r="BI3459" s="43"/>
      <c r="BJ3459" s="43"/>
      <c r="BK3459" s="43"/>
      <c r="BL3459" s="43"/>
      <c r="BM3459" s="43"/>
      <c r="BN3459" s="43"/>
      <c r="BO3459" s="43"/>
      <c r="BP3459" s="43"/>
      <c r="BQ3459" s="43"/>
      <c r="BR3459" s="43"/>
      <c r="BS3459" s="43"/>
      <c r="BT3459" s="43"/>
      <c r="BU3459" s="43"/>
      <c r="BV3459" s="43"/>
      <c r="BW3459" s="43"/>
      <c r="BX3459" s="43"/>
      <c r="BY3459" s="43"/>
      <c r="BZ3459" s="43"/>
      <c r="CA3459" s="43"/>
      <c r="CB3459" s="43"/>
      <c r="CC3459" s="43"/>
      <c r="CD3459" s="43"/>
      <c r="CE3459" s="43"/>
      <c r="CF3459" s="43"/>
      <c r="CG3459" s="43"/>
    </row>
    <row r="3460" spans="10:85" x14ac:dyDescent="0.2"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  <c r="AK3460" s="43"/>
      <c r="AL3460" s="43"/>
      <c r="AM3460" s="43"/>
      <c r="AN3460" s="43"/>
      <c r="AO3460" s="43"/>
      <c r="AP3460" s="43"/>
      <c r="AQ3460" s="43"/>
      <c r="AR3460" s="43"/>
      <c r="AS3460" s="43"/>
      <c r="AT3460" s="43"/>
      <c r="AU3460" s="43"/>
      <c r="AV3460" s="43"/>
      <c r="AW3460" s="43"/>
      <c r="AX3460" s="43"/>
      <c r="AY3460" s="43"/>
      <c r="AZ3460" s="43"/>
      <c r="BA3460" s="43"/>
      <c r="BB3460" s="43"/>
      <c r="BC3460" s="43"/>
      <c r="BD3460" s="43"/>
      <c r="BE3460" s="43"/>
      <c r="BF3460" s="43"/>
      <c r="BG3460" s="43"/>
      <c r="BH3460" s="43"/>
      <c r="BI3460" s="43"/>
      <c r="BJ3460" s="43"/>
      <c r="BK3460" s="43"/>
      <c r="BL3460" s="43"/>
      <c r="BM3460" s="43"/>
      <c r="BN3460" s="43"/>
      <c r="BO3460" s="43"/>
      <c r="BP3460" s="43"/>
      <c r="BQ3460" s="43"/>
      <c r="BR3460" s="43"/>
      <c r="BS3460" s="43"/>
      <c r="BT3460" s="43"/>
      <c r="BU3460" s="43"/>
      <c r="BV3460" s="43"/>
      <c r="BW3460" s="43"/>
      <c r="BX3460" s="43"/>
      <c r="BY3460" s="43"/>
      <c r="BZ3460" s="43"/>
      <c r="CA3460" s="43"/>
      <c r="CB3460" s="43"/>
      <c r="CC3460" s="43"/>
      <c r="CD3460" s="43"/>
      <c r="CE3460" s="43"/>
      <c r="CF3460" s="43"/>
      <c r="CG3460" s="43"/>
    </row>
    <row r="3461" spans="10:85" x14ac:dyDescent="0.2"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  <c r="AK3461" s="43"/>
      <c r="AL3461" s="43"/>
      <c r="AM3461" s="43"/>
      <c r="AN3461" s="43"/>
      <c r="AO3461" s="43"/>
      <c r="AP3461" s="43"/>
      <c r="AQ3461" s="43"/>
      <c r="AR3461" s="43"/>
      <c r="AS3461" s="43"/>
      <c r="AT3461" s="43"/>
      <c r="AU3461" s="43"/>
      <c r="AV3461" s="43"/>
      <c r="AW3461" s="43"/>
      <c r="AX3461" s="43"/>
      <c r="AY3461" s="43"/>
      <c r="AZ3461" s="43"/>
      <c r="BA3461" s="43"/>
      <c r="BB3461" s="43"/>
      <c r="BC3461" s="43"/>
      <c r="BD3461" s="43"/>
      <c r="BE3461" s="43"/>
      <c r="BF3461" s="43"/>
      <c r="BG3461" s="43"/>
      <c r="BH3461" s="43"/>
      <c r="BI3461" s="43"/>
      <c r="BJ3461" s="43"/>
      <c r="BK3461" s="43"/>
      <c r="BL3461" s="43"/>
      <c r="BM3461" s="43"/>
      <c r="BN3461" s="43"/>
      <c r="BO3461" s="43"/>
      <c r="BP3461" s="43"/>
      <c r="BQ3461" s="43"/>
      <c r="BR3461" s="43"/>
      <c r="BS3461" s="43"/>
      <c r="BT3461" s="43"/>
      <c r="BU3461" s="43"/>
      <c r="BV3461" s="43"/>
      <c r="BW3461" s="43"/>
      <c r="BX3461" s="43"/>
      <c r="BY3461" s="43"/>
      <c r="BZ3461" s="43"/>
      <c r="CA3461" s="43"/>
      <c r="CB3461" s="43"/>
      <c r="CC3461" s="43"/>
      <c r="CD3461" s="43"/>
      <c r="CE3461" s="43"/>
      <c r="CF3461" s="43"/>
      <c r="CG3461" s="43"/>
    </row>
    <row r="3462" spans="10:85" x14ac:dyDescent="0.2"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  <c r="AK3462" s="43"/>
      <c r="AL3462" s="43"/>
      <c r="AM3462" s="43"/>
      <c r="AN3462" s="43"/>
      <c r="AO3462" s="43"/>
      <c r="AP3462" s="43"/>
      <c r="AQ3462" s="43"/>
      <c r="AR3462" s="43"/>
      <c r="AS3462" s="43"/>
      <c r="AT3462" s="43"/>
      <c r="AU3462" s="43"/>
      <c r="AV3462" s="43"/>
      <c r="AW3462" s="43"/>
      <c r="AX3462" s="43"/>
      <c r="AY3462" s="43"/>
      <c r="AZ3462" s="43"/>
      <c r="BA3462" s="43"/>
      <c r="BB3462" s="43"/>
      <c r="BC3462" s="43"/>
      <c r="BD3462" s="43"/>
      <c r="BE3462" s="43"/>
      <c r="BF3462" s="43"/>
      <c r="BG3462" s="43"/>
      <c r="BH3462" s="43"/>
      <c r="BI3462" s="43"/>
      <c r="BJ3462" s="43"/>
      <c r="BK3462" s="43"/>
      <c r="BL3462" s="43"/>
      <c r="BM3462" s="43"/>
      <c r="BN3462" s="43"/>
      <c r="BO3462" s="43"/>
      <c r="BP3462" s="43"/>
      <c r="BQ3462" s="43"/>
      <c r="BR3462" s="43"/>
      <c r="BS3462" s="43"/>
      <c r="BT3462" s="43"/>
      <c r="BU3462" s="43"/>
      <c r="BV3462" s="43"/>
      <c r="BW3462" s="43"/>
      <c r="BX3462" s="43"/>
      <c r="BY3462" s="43"/>
      <c r="BZ3462" s="43"/>
      <c r="CA3462" s="43"/>
      <c r="CB3462" s="43"/>
      <c r="CC3462" s="43"/>
      <c r="CD3462" s="43"/>
      <c r="CE3462" s="43"/>
      <c r="CF3462" s="43"/>
      <c r="CG3462" s="43"/>
    </row>
    <row r="3463" spans="10:85" x14ac:dyDescent="0.2"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  <c r="AK3463" s="43"/>
      <c r="AL3463" s="43"/>
      <c r="AM3463" s="43"/>
      <c r="AN3463" s="43"/>
      <c r="AO3463" s="43"/>
      <c r="AP3463" s="43"/>
      <c r="AQ3463" s="43"/>
      <c r="AR3463" s="43"/>
      <c r="AS3463" s="43"/>
      <c r="AT3463" s="43"/>
      <c r="AU3463" s="43"/>
      <c r="AV3463" s="43"/>
      <c r="AW3463" s="43"/>
      <c r="AX3463" s="43"/>
      <c r="AY3463" s="43"/>
      <c r="AZ3463" s="43"/>
      <c r="BA3463" s="43"/>
      <c r="BB3463" s="43"/>
      <c r="BC3463" s="43"/>
      <c r="BD3463" s="43"/>
      <c r="BE3463" s="43"/>
      <c r="BF3463" s="43"/>
      <c r="BG3463" s="43"/>
      <c r="BH3463" s="43"/>
      <c r="BI3463" s="43"/>
      <c r="BJ3463" s="43"/>
      <c r="BK3463" s="43"/>
      <c r="BL3463" s="43"/>
      <c r="BM3463" s="43"/>
      <c r="BN3463" s="43"/>
      <c r="BO3463" s="43"/>
      <c r="BP3463" s="43"/>
      <c r="BQ3463" s="43"/>
      <c r="BR3463" s="43"/>
      <c r="BS3463" s="43"/>
      <c r="BT3463" s="43"/>
      <c r="BU3463" s="43"/>
      <c r="BV3463" s="43"/>
      <c r="BW3463" s="43"/>
      <c r="BX3463" s="43"/>
      <c r="BY3463" s="43"/>
      <c r="BZ3463" s="43"/>
      <c r="CA3463" s="43"/>
      <c r="CB3463" s="43"/>
      <c r="CC3463" s="43"/>
      <c r="CD3463" s="43"/>
      <c r="CE3463" s="43"/>
      <c r="CF3463" s="43"/>
      <c r="CG3463" s="43"/>
    </row>
    <row r="3464" spans="10:85" x14ac:dyDescent="0.2"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  <c r="AK3464" s="43"/>
      <c r="AL3464" s="43"/>
      <c r="AM3464" s="43"/>
      <c r="AN3464" s="43"/>
      <c r="AO3464" s="43"/>
      <c r="AP3464" s="43"/>
      <c r="AQ3464" s="43"/>
      <c r="AR3464" s="43"/>
      <c r="AS3464" s="43"/>
      <c r="AT3464" s="43"/>
      <c r="AU3464" s="43"/>
      <c r="AV3464" s="43"/>
      <c r="AW3464" s="43"/>
      <c r="AX3464" s="43"/>
      <c r="AY3464" s="43"/>
      <c r="AZ3464" s="43"/>
      <c r="BA3464" s="43"/>
      <c r="BB3464" s="43"/>
      <c r="BC3464" s="43"/>
      <c r="BD3464" s="43"/>
      <c r="BE3464" s="43"/>
      <c r="BF3464" s="43"/>
      <c r="BG3464" s="43"/>
      <c r="BH3464" s="43"/>
      <c r="BI3464" s="43"/>
      <c r="BJ3464" s="43"/>
      <c r="BK3464" s="43"/>
      <c r="BL3464" s="43"/>
      <c r="BM3464" s="43"/>
      <c r="BN3464" s="43"/>
      <c r="BO3464" s="43"/>
      <c r="BP3464" s="43"/>
      <c r="BQ3464" s="43"/>
      <c r="BR3464" s="43"/>
      <c r="BS3464" s="43"/>
      <c r="BT3464" s="43"/>
      <c r="BU3464" s="43"/>
      <c r="BV3464" s="43"/>
      <c r="BW3464" s="43"/>
      <c r="BX3464" s="43"/>
      <c r="BY3464" s="43"/>
      <c r="BZ3464" s="43"/>
      <c r="CA3464" s="43"/>
      <c r="CB3464" s="43"/>
      <c r="CC3464" s="43"/>
      <c r="CD3464" s="43"/>
      <c r="CE3464" s="43"/>
      <c r="CF3464" s="43"/>
      <c r="CG3464" s="43"/>
    </row>
    <row r="3465" spans="10:85" x14ac:dyDescent="0.2"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  <c r="AO3465" s="43"/>
      <c r="AP3465" s="43"/>
      <c r="AQ3465" s="43"/>
      <c r="AR3465" s="43"/>
      <c r="AS3465" s="43"/>
      <c r="AT3465" s="43"/>
      <c r="AU3465" s="43"/>
      <c r="AV3465" s="43"/>
      <c r="AW3465" s="43"/>
      <c r="AX3465" s="43"/>
      <c r="AY3465" s="43"/>
      <c r="AZ3465" s="43"/>
      <c r="BA3465" s="43"/>
      <c r="BB3465" s="43"/>
      <c r="BC3465" s="43"/>
      <c r="BD3465" s="43"/>
      <c r="BE3465" s="43"/>
      <c r="BF3465" s="43"/>
      <c r="BG3465" s="43"/>
      <c r="BH3465" s="43"/>
      <c r="BI3465" s="43"/>
      <c r="BJ3465" s="43"/>
      <c r="BK3465" s="43"/>
      <c r="BL3465" s="43"/>
      <c r="BM3465" s="43"/>
      <c r="BN3465" s="43"/>
      <c r="BO3465" s="43"/>
      <c r="BP3465" s="43"/>
      <c r="BQ3465" s="43"/>
      <c r="BR3465" s="43"/>
      <c r="BS3465" s="43"/>
      <c r="BT3465" s="43"/>
      <c r="BU3465" s="43"/>
      <c r="BV3465" s="43"/>
      <c r="BW3465" s="43"/>
      <c r="BX3465" s="43"/>
      <c r="BY3465" s="43"/>
      <c r="BZ3465" s="43"/>
      <c r="CA3465" s="43"/>
      <c r="CB3465" s="43"/>
      <c r="CC3465" s="43"/>
      <c r="CD3465" s="43"/>
      <c r="CE3465" s="43"/>
      <c r="CF3465" s="43"/>
      <c r="CG3465" s="43"/>
    </row>
    <row r="3466" spans="10:85" x14ac:dyDescent="0.2"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43"/>
      <c r="AL3466" s="43"/>
      <c r="AM3466" s="43"/>
      <c r="AN3466" s="43"/>
      <c r="AO3466" s="43"/>
      <c r="AP3466" s="43"/>
      <c r="AQ3466" s="43"/>
      <c r="AR3466" s="43"/>
      <c r="AS3466" s="43"/>
      <c r="AT3466" s="43"/>
      <c r="AU3466" s="43"/>
      <c r="AV3466" s="43"/>
      <c r="AW3466" s="43"/>
      <c r="AX3466" s="43"/>
      <c r="AY3466" s="43"/>
      <c r="AZ3466" s="43"/>
      <c r="BA3466" s="43"/>
      <c r="BB3466" s="43"/>
      <c r="BC3466" s="43"/>
      <c r="BD3466" s="43"/>
      <c r="BE3466" s="43"/>
      <c r="BF3466" s="43"/>
      <c r="BG3466" s="43"/>
      <c r="BH3466" s="43"/>
      <c r="BI3466" s="43"/>
      <c r="BJ3466" s="43"/>
      <c r="BK3466" s="43"/>
      <c r="BL3466" s="43"/>
      <c r="BM3466" s="43"/>
      <c r="BN3466" s="43"/>
      <c r="BO3466" s="43"/>
      <c r="BP3466" s="43"/>
      <c r="BQ3466" s="43"/>
      <c r="BR3466" s="43"/>
      <c r="BS3466" s="43"/>
      <c r="BT3466" s="43"/>
      <c r="BU3466" s="43"/>
      <c r="BV3466" s="43"/>
      <c r="BW3466" s="43"/>
      <c r="BX3466" s="43"/>
      <c r="BY3466" s="43"/>
      <c r="BZ3466" s="43"/>
      <c r="CA3466" s="43"/>
      <c r="CB3466" s="43"/>
      <c r="CC3466" s="43"/>
      <c r="CD3466" s="43"/>
      <c r="CE3466" s="43"/>
      <c r="CF3466" s="43"/>
      <c r="CG3466" s="43"/>
    </row>
    <row r="3467" spans="10:85" x14ac:dyDescent="0.2"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43"/>
      <c r="AL3467" s="43"/>
      <c r="AM3467" s="43"/>
      <c r="AN3467" s="43"/>
      <c r="AO3467" s="43"/>
      <c r="AP3467" s="43"/>
      <c r="AQ3467" s="43"/>
      <c r="AR3467" s="43"/>
      <c r="AS3467" s="43"/>
      <c r="AT3467" s="43"/>
      <c r="AU3467" s="43"/>
      <c r="AV3467" s="43"/>
      <c r="AW3467" s="43"/>
      <c r="AX3467" s="43"/>
      <c r="AY3467" s="43"/>
      <c r="AZ3467" s="43"/>
      <c r="BA3467" s="43"/>
      <c r="BB3467" s="43"/>
      <c r="BC3467" s="43"/>
      <c r="BD3467" s="43"/>
      <c r="BE3467" s="43"/>
      <c r="BF3467" s="43"/>
      <c r="BG3467" s="43"/>
      <c r="BH3467" s="43"/>
      <c r="BI3467" s="43"/>
      <c r="BJ3467" s="43"/>
      <c r="BK3467" s="43"/>
      <c r="BL3467" s="43"/>
      <c r="BM3467" s="43"/>
      <c r="BN3467" s="43"/>
      <c r="BO3467" s="43"/>
      <c r="BP3467" s="43"/>
      <c r="BQ3467" s="43"/>
      <c r="BR3467" s="43"/>
      <c r="BS3467" s="43"/>
      <c r="BT3467" s="43"/>
      <c r="BU3467" s="43"/>
      <c r="BV3467" s="43"/>
      <c r="BW3467" s="43"/>
      <c r="BX3467" s="43"/>
      <c r="BY3467" s="43"/>
      <c r="BZ3467" s="43"/>
      <c r="CA3467" s="43"/>
      <c r="CB3467" s="43"/>
      <c r="CC3467" s="43"/>
      <c r="CD3467" s="43"/>
      <c r="CE3467" s="43"/>
      <c r="CF3467" s="43"/>
      <c r="CG3467" s="43"/>
    </row>
    <row r="3468" spans="10:85" x14ac:dyDescent="0.2"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  <c r="AK3468" s="43"/>
      <c r="AL3468" s="43"/>
      <c r="AM3468" s="43"/>
      <c r="AN3468" s="43"/>
      <c r="AO3468" s="43"/>
      <c r="AP3468" s="43"/>
      <c r="AQ3468" s="43"/>
      <c r="AR3468" s="43"/>
      <c r="AS3468" s="43"/>
      <c r="AT3468" s="43"/>
      <c r="AU3468" s="43"/>
      <c r="AV3468" s="43"/>
      <c r="AW3468" s="43"/>
      <c r="AX3468" s="43"/>
      <c r="AY3468" s="43"/>
      <c r="AZ3468" s="43"/>
      <c r="BA3468" s="43"/>
      <c r="BB3468" s="43"/>
      <c r="BC3468" s="43"/>
      <c r="BD3468" s="43"/>
      <c r="BE3468" s="43"/>
      <c r="BF3468" s="43"/>
      <c r="BG3468" s="43"/>
      <c r="BH3468" s="43"/>
      <c r="BI3468" s="43"/>
      <c r="BJ3468" s="43"/>
      <c r="BK3468" s="43"/>
      <c r="BL3468" s="43"/>
      <c r="BM3468" s="43"/>
      <c r="BN3468" s="43"/>
      <c r="BO3468" s="43"/>
      <c r="BP3468" s="43"/>
      <c r="BQ3468" s="43"/>
      <c r="BR3468" s="43"/>
      <c r="BS3468" s="43"/>
      <c r="BT3468" s="43"/>
      <c r="BU3468" s="43"/>
      <c r="BV3468" s="43"/>
      <c r="BW3468" s="43"/>
      <c r="BX3468" s="43"/>
      <c r="BY3468" s="43"/>
      <c r="BZ3468" s="43"/>
      <c r="CA3468" s="43"/>
      <c r="CB3468" s="43"/>
      <c r="CC3468" s="43"/>
      <c r="CD3468" s="43"/>
      <c r="CE3468" s="43"/>
      <c r="CF3468" s="43"/>
      <c r="CG3468" s="43"/>
    </row>
    <row r="3469" spans="10:85" x14ac:dyDescent="0.2"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  <c r="AK3469" s="43"/>
      <c r="AL3469" s="43"/>
      <c r="AM3469" s="43"/>
      <c r="AN3469" s="43"/>
      <c r="AO3469" s="43"/>
      <c r="AP3469" s="43"/>
      <c r="AQ3469" s="43"/>
      <c r="AR3469" s="43"/>
      <c r="AS3469" s="43"/>
      <c r="AT3469" s="43"/>
      <c r="AU3469" s="43"/>
      <c r="AV3469" s="43"/>
      <c r="AW3469" s="43"/>
      <c r="AX3469" s="43"/>
      <c r="AY3469" s="43"/>
      <c r="AZ3469" s="43"/>
      <c r="BA3469" s="43"/>
      <c r="BB3469" s="43"/>
      <c r="BC3469" s="43"/>
      <c r="BD3469" s="43"/>
      <c r="BE3469" s="43"/>
      <c r="BF3469" s="43"/>
      <c r="BG3469" s="43"/>
      <c r="BH3469" s="43"/>
      <c r="BI3469" s="43"/>
      <c r="BJ3469" s="43"/>
      <c r="BK3469" s="43"/>
      <c r="BL3469" s="43"/>
      <c r="BM3469" s="43"/>
      <c r="BN3469" s="43"/>
      <c r="BO3469" s="43"/>
      <c r="BP3469" s="43"/>
      <c r="BQ3469" s="43"/>
      <c r="BR3469" s="43"/>
      <c r="BS3469" s="43"/>
      <c r="BT3469" s="43"/>
      <c r="BU3469" s="43"/>
      <c r="BV3469" s="43"/>
      <c r="BW3469" s="43"/>
      <c r="BX3469" s="43"/>
      <c r="BY3469" s="43"/>
      <c r="BZ3469" s="43"/>
      <c r="CA3469" s="43"/>
      <c r="CB3469" s="43"/>
      <c r="CC3469" s="43"/>
      <c r="CD3469" s="43"/>
      <c r="CE3469" s="43"/>
      <c r="CF3469" s="43"/>
      <c r="CG3469" s="43"/>
    </row>
    <row r="3470" spans="10:85" x14ac:dyDescent="0.2"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  <c r="AK3470" s="43"/>
      <c r="AL3470" s="43"/>
      <c r="AM3470" s="43"/>
      <c r="AN3470" s="43"/>
      <c r="AO3470" s="43"/>
      <c r="AP3470" s="43"/>
      <c r="AQ3470" s="43"/>
      <c r="AR3470" s="43"/>
      <c r="AS3470" s="43"/>
      <c r="AT3470" s="43"/>
      <c r="AU3470" s="43"/>
      <c r="AV3470" s="43"/>
      <c r="AW3470" s="43"/>
      <c r="AX3470" s="43"/>
      <c r="AY3470" s="43"/>
      <c r="AZ3470" s="43"/>
      <c r="BA3470" s="43"/>
      <c r="BB3470" s="43"/>
      <c r="BC3470" s="43"/>
      <c r="BD3470" s="43"/>
      <c r="BE3470" s="43"/>
      <c r="BF3470" s="43"/>
      <c r="BG3470" s="43"/>
      <c r="BH3470" s="43"/>
      <c r="BI3470" s="43"/>
      <c r="BJ3470" s="43"/>
      <c r="BK3470" s="43"/>
      <c r="BL3470" s="43"/>
      <c r="BM3470" s="43"/>
      <c r="BN3470" s="43"/>
      <c r="BO3470" s="43"/>
      <c r="BP3470" s="43"/>
      <c r="BQ3470" s="43"/>
      <c r="BR3470" s="43"/>
      <c r="BS3470" s="43"/>
      <c r="BT3470" s="43"/>
      <c r="BU3470" s="43"/>
      <c r="BV3470" s="43"/>
      <c r="BW3470" s="43"/>
      <c r="BX3470" s="43"/>
      <c r="BY3470" s="43"/>
      <c r="BZ3470" s="43"/>
      <c r="CA3470" s="43"/>
      <c r="CB3470" s="43"/>
      <c r="CC3470" s="43"/>
      <c r="CD3470" s="43"/>
      <c r="CE3470" s="43"/>
      <c r="CF3470" s="43"/>
      <c r="CG3470" s="43"/>
    </row>
    <row r="3471" spans="10:85" x14ac:dyDescent="0.2"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  <c r="AK3471" s="43"/>
      <c r="AL3471" s="43"/>
      <c r="AM3471" s="43"/>
      <c r="AN3471" s="43"/>
      <c r="AO3471" s="43"/>
      <c r="AP3471" s="43"/>
      <c r="AQ3471" s="43"/>
      <c r="AR3471" s="43"/>
      <c r="AS3471" s="43"/>
      <c r="AT3471" s="43"/>
      <c r="AU3471" s="43"/>
      <c r="AV3471" s="43"/>
      <c r="AW3471" s="43"/>
      <c r="AX3471" s="43"/>
      <c r="AY3471" s="43"/>
      <c r="AZ3471" s="43"/>
      <c r="BA3471" s="43"/>
      <c r="BB3471" s="43"/>
      <c r="BC3471" s="43"/>
      <c r="BD3471" s="43"/>
      <c r="BE3471" s="43"/>
      <c r="BF3471" s="43"/>
      <c r="BG3471" s="43"/>
      <c r="BH3471" s="43"/>
      <c r="BI3471" s="43"/>
      <c r="BJ3471" s="43"/>
      <c r="BK3471" s="43"/>
      <c r="BL3471" s="43"/>
      <c r="BM3471" s="43"/>
      <c r="BN3471" s="43"/>
      <c r="BO3471" s="43"/>
      <c r="BP3471" s="43"/>
      <c r="BQ3471" s="43"/>
      <c r="BR3471" s="43"/>
      <c r="BS3471" s="43"/>
      <c r="BT3471" s="43"/>
      <c r="BU3471" s="43"/>
      <c r="BV3471" s="43"/>
      <c r="BW3471" s="43"/>
      <c r="BX3471" s="43"/>
      <c r="BY3471" s="43"/>
      <c r="BZ3471" s="43"/>
      <c r="CA3471" s="43"/>
      <c r="CB3471" s="43"/>
      <c r="CC3471" s="43"/>
      <c r="CD3471" s="43"/>
      <c r="CE3471" s="43"/>
      <c r="CF3471" s="43"/>
      <c r="CG3471" s="43"/>
    </row>
    <row r="3472" spans="10:85" x14ac:dyDescent="0.2"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  <c r="AK3472" s="43"/>
      <c r="AL3472" s="43"/>
      <c r="AM3472" s="43"/>
      <c r="AN3472" s="43"/>
      <c r="AO3472" s="43"/>
      <c r="AP3472" s="43"/>
      <c r="AQ3472" s="43"/>
      <c r="AR3472" s="43"/>
      <c r="AS3472" s="43"/>
      <c r="AT3472" s="43"/>
      <c r="AU3472" s="43"/>
      <c r="AV3472" s="43"/>
      <c r="AW3472" s="43"/>
      <c r="AX3472" s="43"/>
      <c r="AY3472" s="43"/>
      <c r="AZ3472" s="43"/>
      <c r="BA3472" s="43"/>
      <c r="BB3472" s="43"/>
      <c r="BC3472" s="43"/>
      <c r="BD3472" s="43"/>
      <c r="BE3472" s="43"/>
      <c r="BF3472" s="43"/>
      <c r="BG3472" s="43"/>
      <c r="BH3472" s="43"/>
      <c r="BI3472" s="43"/>
      <c r="BJ3472" s="43"/>
      <c r="BK3472" s="43"/>
      <c r="BL3472" s="43"/>
      <c r="BM3472" s="43"/>
      <c r="BN3472" s="43"/>
      <c r="BO3472" s="43"/>
      <c r="BP3472" s="43"/>
      <c r="BQ3472" s="43"/>
      <c r="BR3472" s="43"/>
      <c r="BS3472" s="43"/>
      <c r="BT3472" s="43"/>
      <c r="BU3472" s="43"/>
      <c r="BV3472" s="43"/>
      <c r="BW3472" s="43"/>
      <c r="BX3472" s="43"/>
      <c r="BY3472" s="43"/>
      <c r="BZ3472" s="43"/>
      <c r="CA3472" s="43"/>
      <c r="CB3472" s="43"/>
      <c r="CC3472" s="43"/>
      <c r="CD3472" s="43"/>
      <c r="CE3472" s="43"/>
      <c r="CF3472" s="43"/>
      <c r="CG3472" s="43"/>
    </row>
    <row r="3473" spans="10:85" x14ac:dyDescent="0.2"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  <c r="AK3473" s="43"/>
      <c r="AL3473" s="43"/>
      <c r="AM3473" s="43"/>
      <c r="AN3473" s="43"/>
      <c r="AO3473" s="43"/>
      <c r="AP3473" s="43"/>
      <c r="AQ3473" s="43"/>
      <c r="AR3473" s="43"/>
      <c r="AS3473" s="43"/>
      <c r="AT3473" s="43"/>
      <c r="AU3473" s="43"/>
      <c r="AV3473" s="43"/>
      <c r="AW3473" s="43"/>
      <c r="AX3473" s="43"/>
      <c r="AY3473" s="43"/>
      <c r="AZ3473" s="43"/>
      <c r="BA3473" s="43"/>
      <c r="BB3473" s="43"/>
      <c r="BC3473" s="43"/>
      <c r="BD3473" s="43"/>
      <c r="BE3473" s="43"/>
      <c r="BF3473" s="43"/>
      <c r="BG3473" s="43"/>
      <c r="BH3473" s="43"/>
      <c r="BI3473" s="43"/>
      <c r="BJ3473" s="43"/>
      <c r="BK3473" s="43"/>
      <c r="BL3473" s="43"/>
      <c r="BM3473" s="43"/>
      <c r="BN3473" s="43"/>
      <c r="BO3473" s="43"/>
      <c r="BP3473" s="43"/>
      <c r="BQ3473" s="43"/>
      <c r="BR3473" s="43"/>
      <c r="BS3473" s="43"/>
      <c r="BT3473" s="43"/>
      <c r="BU3473" s="43"/>
      <c r="BV3473" s="43"/>
      <c r="BW3473" s="43"/>
      <c r="BX3473" s="43"/>
      <c r="BY3473" s="43"/>
      <c r="BZ3473" s="43"/>
      <c r="CA3473" s="43"/>
      <c r="CB3473" s="43"/>
      <c r="CC3473" s="43"/>
      <c r="CD3473" s="43"/>
      <c r="CE3473" s="43"/>
      <c r="CF3473" s="43"/>
      <c r="CG3473" s="43"/>
    </row>
    <row r="3474" spans="10:85" x14ac:dyDescent="0.2"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  <c r="AK3474" s="43"/>
      <c r="AL3474" s="43"/>
      <c r="AM3474" s="43"/>
      <c r="AN3474" s="43"/>
      <c r="AO3474" s="43"/>
      <c r="AP3474" s="43"/>
      <c r="AQ3474" s="43"/>
      <c r="AR3474" s="43"/>
      <c r="AS3474" s="43"/>
      <c r="AT3474" s="43"/>
      <c r="AU3474" s="43"/>
      <c r="AV3474" s="43"/>
      <c r="AW3474" s="43"/>
      <c r="AX3474" s="43"/>
      <c r="AY3474" s="43"/>
      <c r="AZ3474" s="43"/>
      <c r="BA3474" s="43"/>
      <c r="BB3474" s="43"/>
      <c r="BC3474" s="43"/>
      <c r="BD3474" s="43"/>
      <c r="BE3474" s="43"/>
      <c r="BF3474" s="43"/>
      <c r="BG3474" s="43"/>
      <c r="BH3474" s="43"/>
      <c r="BI3474" s="43"/>
      <c r="BJ3474" s="43"/>
      <c r="BK3474" s="43"/>
      <c r="BL3474" s="43"/>
      <c r="BM3474" s="43"/>
      <c r="BN3474" s="43"/>
      <c r="BO3474" s="43"/>
      <c r="BP3474" s="43"/>
      <c r="BQ3474" s="43"/>
      <c r="BR3474" s="43"/>
      <c r="BS3474" s="43"/>
      <c r="BT3474" s="43"/>
      <c r="BU3474" s="43"/>
      <c r="BV3474" s="43"/>
      <c r="BW3474" s="43"/>
      <c r="BX3474" s="43"/>
      <c r="BY3474" s="43"/>
      <c r="BZ3474" s="43"/>
      <c r="CA3474" s="43"/>
      <c r="CB3474" s="43"/>
      <c r="CC3474" s="43"/>
      <c r="CD3474" s="43"/>
      <c r="CE3474" s="43"/>
      <c r="CF3474" s="43"/>
      <c r="CG3474" s="43"/>
    </row>
    <row r="3475" spans="10:85" x14ac:dyDescent="0.2"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  <c r="AK3475" s="43"/>
      <c r="AL3475" s="43"/>
      <c r="AM3475" s="43"/>
      <c r="AN3475" s="43"/>
      <c r="AO3475" s="43"/>
      <c r="AP3475" s="43"/>
      <c r="AQ3475" s="43"/>
      <c r="AR3475" s="43"/>
      <c r="AS3475" s="43"/>
      <c r="AT3475" s="43"/>
      <c r="AU3475" s="43"/>
      <c r="AV3475" s="43"/>
      <c r="AW3475" s="43"/>
      <c r="AX3475" s="43"/>
      <c r="AY3475" s="43"/>
      <c r="AZ3475" s="43"/>
      <c r="BA3475" s="43"/>
      <c r="BB3475" s="43"/>
      <c r="BC3475" s="43"/>
      <c r="BD3475" s="43"/>
      <c r="BE3475" s="43"/>
      <c r="BF3475" s="43"/>
      <c r="BG3475" s="43"/>
      <c r="BH3475" s="43"/>
      <c r="BI3475" s="43"/>
      <c r="BJ3475" s="43"/>
      <c r="BK3475" s="43"/>
      <c r="BL3475" s="43"/>
      <c r="BM3475" s="43"/>
      <c r="BN3475" s="43"/>
      <c r="BO3475" s="43"/>
      <c r="BP3475" s="43"/>
      <c r="BQ3475" s="43"/>
      <c r="BR3475" s="43"/>
      <c r="BS3475" s="43"/>
      <c r="BT3475" s="43"/>
      <c r="BU3475" s="43"/>
      <c r="BV3475" s="43"/>
      <c r="BW3475" s="43"/>
      <c r="BX3475" s="43"/>
      <c r="BY3475" s="43"/>
      <c r="BZ3475" s="43"/>
      <c r="CA3475" s="43"/>
      <c r="CB3475" s="43"/>
      <c r="CC3475" s="43"/>
      <c r="CD3475" s="43"/>
      <c r="CE3475" s="43"/>
      <c r="CF3475" s="43"/>
      <c r="CG3475" s="43"/>
    </row>
    <row r="3476" spans="10:85" x14ac:dyDescent="0.2"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  <c r="AK3476" s="43"/>
      <c r="AL3476" s="43"/>
      <c r="AM3476" s="43"/>
      <c r="AN3476" s="43"/>
      <c r="AO3476" s="43"/>
      <c r="AP3476" s="43"/>
      <c r="AQ3476" s="43"/>
      <c r="AR3476" s="43"/>
      <c r="AS3476" s="43"/>
      <c r="AT3476" s="43"/>
      <c r="AU3476" s="43"/>
      <c r="AV3476" s="43"/>
      <c r="AW3476" s="43"/>
      <c r="AX3476" s="43"/>
      <c r="AY3476" s="43"/>
      <c r="AZ3476" s="43"/>
      <c r="BA3476" s="43"/>
      <c r="BB3476" s="43"/>
      <c r="BC3476" s="43"/>
      <c r="BD3476" s="43"/>
      <c r="BE3476" s="43"/>
      <c r="BF3476" s="43"/>
      <c r="BG3476" s="43"/>
      <c r="BH3476" s="43"/>
      <c r="BI3476" s="43"/>
      <c r="BJ3476" s="43"/>
      <c r="BK3476" s="43"/>
      <c r="BL3476" s="43"/>
      <c r="BM3476" s="43"/>
      <c r="BN3476" s="43"/>
      <c r="BO3476" s="43"/>
      <c r="BP3476" s="43"/>
      <c r="BQ3476" s="43"/>
      <c r="BR3476" s="43"/>
      <c r="BS3476" s="43"/>
      <c r="BT3476" s="43"/>
      <c r="BU3476" s="43"/>
      <c r="BV3476" s="43"/>
      <c r="BW3476" s="43"/>
      <c r="BX3476" s="43"/>
      <c r="BY3476" s="43"/>
      <c r="BZ3476" s="43"/>
      <c r="CA3476" s="43"/>
      <c r="CB3476" s="43"/>
      <c r="CC3476" s="43"/>
      <c r="CD3476" s="43"/>
      <c r="CE3476" s="43"/>
      <c r="CF3476" s="43"/>
      <c r="CG3476" s="43"/>
    </row>
    <row r="3477" spans="10:85" x14ac:dyDescent="0.2"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  <c r="AK3477" s="43"/>
      <c r="AL3477" s="43"/>
      <c r="AM3477" s="43"/>
      <c r="AN3477" s="43"/>
      <c r="AO3477" s="43"/>
      <c r="AP3477" s="43"/>
      <c r="AQ3477" s="43"/>
      <c r="AR3477" s="43"/>
      <c r="AS3477" s="43"/>
      <c r="AT3477" s="43"/>
      <c r="AU3477" s="43"/>
      <c r="AV3477" s="43"/>
      <c r="AW3477" s="43"/>
      <c r="AX3477" s="43"/>
      <c r="AY3477" s="43"/>
      <c r="AZ3477" s="43"/>
      <c r="BA3477" s="43"/>
      <c r="BB3477" s="43"/>
      <c r="BC3477" s="43"/>
      <c r="BD3477" s="43"/>
      <c r="BE3477" s="43"/>
      <c r="BF3477" s="43"/>
      <c r="BG3477" s="43"/>
      <c r="BH3477" s="43"/>
      <c r="BI3477" s="43"/>
      <c r="BJ3477" s="43"/>
      <c r="BK3477" s="43"/>
      <c r="BL3477" s="43"/>
      <c r="BM3477" s="43"/>
      <c r="BN3477" s="43"/>
      <c r="BO3477" s="43"/>
      <c r="BP3477" s="43"/>
      <c r="BQ3477" s="43"/>
      <c r="BR3477" s="43"/>
      <c r="BS3477" s="43"/>
      <c r="BT3477" s="43"/>
      <c r="BU3477" s="43"/>
      <c r="BV3477" s="43"/>
      <c r="BW3477" s="43"/>
      <c r="BX3477" s="43"/>
      <c r="BY3477" s="43"/>
      <c r="BZ3477" s="43"/>
      <c r="CA3477" s="43"/>
      <c r="CB3477" s="43"/>
      <c r="CC3477" s="43"/>
      <c r="CD3477" s="43"/>
      <c r="CE3477" s="43"/>
      <c r="CF3477" s="43"/>
      <c r="CG3477" s="43"/>
    </row>
    <row r="3478" spans="10:85" x14ac:dyDescent="0.2"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  <c r="AK3478" s="43"/>
      <c r="AL3478" s="43"/>
      <c r="AM3478" s="43"/>
      <c r="AN3478" s="43"/>
      <c r="AO3478" s="43"/>
      <c r="AP3478" s="43"/>
      <c r="AQ3478" s="43"/>
      <c r="AR3478" s="43"/>
      <c r="AS3478" s="43"/>
      <c r="AT3478" s="43"/>
      <c r="AU3478" s="43"/>
      <c r="AV3478" s="43"/>
      <c r="AW3478" s="43"/>
      <c r="AX3478" s="43"/>
      <c r="AY3478" s="43"/>
      <c r="AZ3478" s="43"/>
      <c r="BA3478" s="43"/>
      <c r="BB3478" s="43"/>
      <c r="BC3478" s="43"/>
      <c r="BD3478" s="43"/>
      <c r="BE3478" s="43"/>
      <c r="BF3478" s="43"/>
      <c r="BG3478" s="43"/>
      <c r="BH3478" s="43"/>
      <c r="BI3478" s="43"/>
      <c r="BJ3478" s="43"/>
      <c r="BK3478" s="43"/>
      <c r="BL3478" s="43"/>
      <c r="BM3478" s="43"/>
      <c r="BN3478" s="43"/>
      <c r="BO3478" s="43"/>
      <c r="BP3478" s="43"/>
      <c r="BQ3478" s="43"/>
      <c r="BR3478" s="43"/>
      <c r="BS3478" s="43"/>
      <c r="BT3478" s="43"/>
      <c r="BU3478" s="43"/>
      <c r="BV3478" s="43"/>
      <c r="BW3478" s="43"/>
      <c r="BX3478" s="43"/>
      <c r="BY3478" s="43"/>
      <c r="BZ3478" s="43"/>
      <c r="CA3478" s="43"/>
      <c r="CB3478" s="43"/>
      <c r="CC3478" s="43"/>
      <c r="CD3478" s="43"/>
      <c r="CE3478" s="43"/>
      <c r="CF3478" s="43"/>
      <c r="CG3478" s="43"/>
    </row>
    <row r="3479" spans="10:85" x14ac:dyDescent="0.2"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  <c r="AK3479" s="43"/>
      <c r="AL3479" s="43"/>
      <c r="AM3479" s="43"/>
      <c r="AN3479" s="43"/>
      <c r="AO3479" s="43"/>
      <c r="AP3479" s="43"/>
      <c r="AQ3479" s="43"/>
      <c r="AR3479" s="43"/>
      <c r="AS3479" s="43"/>
      <c r="AT3479" s="43"/>
      <c r="AU3479" s="43"/>
      <c r="AV3479" s="43"/>
      <c r="AW3479" s="43"/>
      <c r="AX3479" s="43"/>
      <c r="AY3479" s="43"/>
      <c r="AZ3479" s="43"/>
      <c r="BA3479" s="43"/>
      <c r="BB3479" s="43"/>
      <c r="BC3479" s="43"/>
      <c r="BD3479" s="43"/>
      <c r="BE3479" s="43"/>
      <c r="BF3479" s="43"/>
      <c r="BG3479" s="43"/>
      <c r="BH3479" s="43"/>
      <c r="BI3479" s="43"/>
      <c r="BJ3479" s="43"/>
      <c r="BK3479" s="43"/>
      <c r="BL3479" s="43"/>
      <c r="BM3479" s="43"/>
      <c r="BN3479" s="43"/>
      <c r="BO3479" s="43"/>
      <c r="BP3479" s="43"/>
      <c r="BQ3479" s="43"/>
      <c r="BR3479" s="43"/>
      <c r="BS3479" s="43"/>
      <c r="BT3479" s="43"/>
      <c r="BU3479" s="43"/>
      <c r="BV3479" s="43"/>
      <c r="BW3479" s="43"/>
      <c r="BX3479" s="43"/>
      <c r="BY3479" s="43"/>
      <c r="BZ3479" s="43"/>
      <c r="CA3479" s="43"/>
      <c r="CB3479" s="43"/>
      <c r="CC3479" s="43"/>
      <c r="CD3479" s="43"/>
      <c r="CE3479" s="43"/>
      <c r="CF3479" s="43"/>
      <c r="CG3479" s="43"/>
    </row>
    <row r="3480" spans="10:85" x14ac:dyDescent="0.2"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  <c r="AK3480" s="43"/>
      <c r="AL3480" s="43"/>
      <c r="AM3480" s="43"/>
      <c r="AN3480" s="43"/>
      <c r="AO3480" s="43"/>
      <c r="AP3480" s="43"/>
      <c r="AQ3480" s="43"/>
      <c r="AR3480" s="43"/>
      <c r="AS3480" s="43"/>
      <c r="AT3480" s="43"/>
      <c r="AU3480" s="43"/>
      <c r="AV3480" s="43"/>
      <c r="AW3480" s="43"/>
      <c r="AX3480" s="43"/>
      <c r="AY3480" s="43"/>
      <c r="AZ3480" s="43"/>
      <c r="BA3480" s="43"/>
      <c r="BB3480" s="43"/>
      <c r="BC3480" s="43"/>
      <c r="BD3480" s="43"/>
      <c r="BE3480" s="43"/>
      <c r="BF3480" s="43"/>
      <c r="BG3480" s="43"/>
      <c r="BH3480" s="43"/>
      <c r="BI3480" s="43"/>
      <c r="BJ3480" s="43"/>
      <c r="BK3480" s="43"/>
      <c r="BL3480" s="43"/>
      <c r="BM3480" s="43"/>
      <c r="BN3480" s="43"/>
      <c r="BO3480" s="43"/>
      <c r="BP3480" s="43"/>
      <c r="BQ3480" s="43"/>
      <c r="BR3480" s="43"/>
      <c r="BS3480" s="43"/>
      <c r="BT3480" s="43"/>
      <c r="BU3480" s="43"/>
      <c r="BV3480" s="43"/>
      <c r="BW3480" s="43"/>
      <c r="BX3480" s="43"/>
      <c r="BY3480" s="43"/>
      <c r="BZ3480" s="43"/>
      <c r="CA3480" s="43"/>
      <c r="CB3480" s="43"/>
      <c r="CC3480" s="43"/>
      <c r="CD3480" s="43"/>
      <c r="CE3480" s="43"/>
      <c r="CF3480" s="43"/>
      <c r="CG3480" s="43"/>
    </row>
    <row r="3481" spans="10:85" x14ac:dyDescent="0.2"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  <c r="AK3481" s="43"/>
      <c r="AL3481" s="43"/>
      <c r="AM3481" s="43"/>
      <c r="AN3481" s="43"/>
      <c r="AO3481" s="43"/>
      <c r="AP3481" s="43"/>
      <c r="AQ3481" s="43"/>
      <c r="AR3481" s="43"/>
      <c r="AS3481" s="43"/>
      <c r="AT3481" s="43"/>
      <c r="AU3481" s="43"/>
      <c r="AV3481" s="43"/>
      <c r="AW3481" s="43"/>
      <c r="AX3481" s="43"/>
      <c r="AY3481" s="43"/>
      <c r="AZ3481" s="43"/>
      <c r="BA3481" s="43"/>
      <c r="BB3481" s="43"/>
      <c r="BC3481" s="43"/>
      <c r="BD3481" s="43"/>
      <c r="BE3481" s="43"/>
      <c r="BF3481" s="43"/>
      <c r="BG3481" s="43"/>
      <c r="BH3481" s="43"/>
      <c r="BI3481" s="43"/>
      <c r="BJ3481" s="43"/>
      <c r="BK3481" s="43"/>
      <c r="BL3481" s="43"/>
      <c r="BM3481" s="43"/>
      <c r="BN3481" s="43"/>
      <c r="BO3481" s="43"/>
      <c r="BP3481" s="43"/>
      <c r="BQ3481" s="43"/>
      <c r="BR3481" s="43"/>
      <c r="BS3481" s="43"/>
      <c r="BT3481" s="43"/>
      <c r="BU3481" s="43"/>
      <c r="BV3481" s="43"/>
      <c r="BW3481" s="43"/>
      <c r="BX3481" s="43"/>
      <c r="BY3481" s="43"/>
      <c r="BZ3481" s="43"/>
      <c r="CA3481" s="43"/>
      <c r="CB3481" s="43"/>
      <c r="CC3481" s="43"/>
      <c r="CD3481" s="43"/>
      <c r="CE3481" s="43"/>
      <c r="CF3481" s="43"/>
      <c r="CG3481" s="43"/>
    </row>
    <row r="3482" spans="10:85" x14ac:dyDescent="0.2"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  <c r="AK3482" s="43"/>
      <c r="AL3482" s="43"/>
      <c r="AM3482" s="43"/>
      <c r="AN3482" s="43"/>
      <c r="AO3482" s="43"/>
      <c r="AP3482" s="43"/>
      <c r="AQ3482" s="43"/>
      <c r="AR3482" s="43"/>
      <c r="AS3482" s="43"/>
      <c r="AT3482" s="43"/>
      <c r="AU3482" s="43"/>
      <c r="AV3482" s="43"/>
      <c r="AW3482" s="43"/>
      <c r="AX3482" s="43"/>
      <c r="AY3482" s="43"/>
      <c r="AZ3482" s="43"/>
      <c r="BA3482" s="43"/>
      <c r="BB3482" s="43"/>
      <c r="BC3482" s="43"/>
      <c r="BD3482" s="43"/>
      <c r="BE3482" s="43"/>
      <c r="BF3482" s="43"/>
      <c r="BG3482" s="43"/>
      <c r="BH3482" s="43"/>
      <c r="BI3482" s="43"/>
      <c r="BJ3482" s="43"/>
      <c r="BK3482" s="43"/>
      <c r="BL3482" s="43"/>
      <c r="BM3482" s="43"/>
      <c r="BN3482" s="43"/>
      <c r="BO3482" s="43"/>
      <c r="BP3482" s="43"/>
      <c r="BQ3482" s="43"/>
      <c r="BR3482" s="43"/>
      <c r="BS3482" s="43"/>
      <c r="BT3482" s="43"/>
      <c r="BU3482" s="43"/>
      <c r="BV3482" s="43"/>
      <c r="BW3482" s="43"/>
      <c r="BX3482" s="43"/>
      <c r="BY3482" s="43"/>
      <c r="BZ3482" s="43"/>
      <c r="CA3482" s="43"/>
      <c r="CB3482" s="43"/>
      <c r="CC3482" s="43"/>
      <c r="CD3482" s="43"/>
      <c r="CE3482" s="43"/>
      <c r="CF3482" s="43"/>
      <c r="CG3482" s="43"/>
    </row>
    <row r="3483" spans="10:85" x14ac:dyDescent="0.2"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  <c r="AK3483" s="43"/>
      <c r="AL3483" s="43"/>
      <c r="AM3483" s="43"/>
      <c r="AN3483" s="43"/>
      <c r="AO3483" s="43"/>
      <c r="AP3483" s="43"/>
      <c r="AQ3483" s="43"/>
      <c r="AR3483" s="43"/>
      <c r="AS3483" s="43"/>
      <c r="AT3483" s="43"/>
      <c r="AU3483" s="43"/>
      <c r="AV3483" s="43"/>
      <c r="AW3483" s="43"/>
      <c r="AX3483" s="43"/>
      <c r="AY3483" s="43"/>
      <c r="AZ3483" s="43"/>
      <c r="BA3483" s="43"/>
      <c r="BB3483" s="43"/>
      <c r="BC3483" s="43"/>
      <c r="BD3483" s="43"/>
      <c r="BE3483" s="43"/>
      <c r="BF3483" s="43"/>
      <c r="BG3483" s="43"/>
      <c r="BH3483" s="43"/>
      <c r="BI3483" s="43"/>
      <c r="BJ3483" s="43"/>
      <c r="BK3483" s="43"/>
      <c r="BL3483" s="43"/>
      <c r="BM3483" s="43"/>
      <c r="BN3483" s="43"/>
      <c r="BO3483" s="43"/>
      <c r="BP3483" s="43"/>
      <c r="BQ3483" s="43"/>
      <c r="BR3483" s="43"/>
      <c r="BS3483" s="43"/>
      <c r="BT3483" s="43"/>
      <c r="BU3483" s="43"/>
      <c r="BV3483" s="43"/>
      <c r="BW3483" s="43"/>
      <c r="BX3483" s="43"/>
      <c r="BY3483" s="43"/>
      <c r="BZ3483" s="43"/>
      <c r="CA3483" s="43"/>
      <c r="CB3483" s="43"/>
      <c r="CC3483" s="43"/>
      <c r="CD3483" s="43"/>
      <c r="CE3483" s="43"/>
      <c r="CF3483" s="43"/>
      <c r="CG3483" s="43"/>
    </row>
    <row r="3484" spans="10:85" x14ac:dyDescent="0.2"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  <c r="AK3484" s="43"/>
      <c r="AL3484" s="43"/>
      <c r="AM3484" s="43"/>
      <c r="AN3484" s="43"/>
      <c r="AO3484" s="43"/>
      <c r="AP3484" s="43"/>
      <c r="AQ3484" s="43"/>
      <c r="AR3484" s="43"/>
      <c r="AS3484" s="43"/>
      <c r="AT3484" s="43"/>
      <c r="AU3484" s="43"/>
      <c r="AV3484" s="43"/>
      <c r="AW3484" s="43"/>
      <c r="AX3484" s="43"/>
      <c r="AY3484" s="43"/>
      <c r="AZ3484" s="43"/>
      <c r="BA3484" s="43"/>
      <c r="BB3484" s="43"/>
      <c r="BC3484" s="43"/>
      <c r="BD3484" s="43"/>
      <c r="BE3484" s="43"/>
      <c r="BF3484" s="43"/>
      <c r="BG3484" s="43"/>
      <c r="BH3484" s="43"/>
      <c r="BI3484" s="43"/>
      <c r="BJ3484" s="43"/>
      <c r="BK3484" s="43"/>
      <c r="BL3484" s="43"/>
      <c r="BM3484" s="43"/>
      <c r="BN3484" s="43"/>
      <c r="BO3484" s="43"/>
      <c r="BP3484" s="43"/>
      <c r="BQ3484" s="43"/>
      <c r="BR3484" s="43"/>
      <c r="BS3484" s="43"/>
      <c r="BT3484" s="43"/>
      <c r="BU3484" s="43"/>
      <c r="BV3484" s="43"/>
      <c r="BW3484" s="43"/>
      <c r="BX3484" s="43"/>
      <c r="BY3484" s="43"/>
      <c r="BZ3484" s="43"/>
      <c r="CA3484" s="43"/>
      <c r="CB3484" s="43"/>
      <c r="CC3484" s="43"/>
      <c r="CD3484" s="43"/>
      <c r="CE3484" s="43"/>
      <c r="CF3484" s="43"/>
      <c r="CG3484" s="43"/>
    </row>
    <row r="3485" spans="10:85" x14ac:dyDescent="0.2"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  <c r="AK3485" s="43"/>
      <c r="AL3485" s="43"/>
      <c r="AM3485" s="43"/>
      <c r="AN3485" s="43"/>
      <c r="AO3485" s="43"/>
      <c r="AP3485" s="43"/>
      <c r="AQ3485" s="43"/>
      <c r="AR3485" s="43"/>
      <c r="AS3485" s="43"/>
      <c r="AT3485" s="43"/>
      <c r="AU3485" s="43"/>
      <c r="AV3485" s="43"/>
      <c r="AW3485" s="43"/>
      <c r="AX3485" s="43"/>
      <c r="AY3485" s="43"/>
      <c r="AZ3485" s="43"/>
      <c r="BA3485" s="43"/>
      <c r="BB3485" s="43"/>
      <c r="BC3485" s="43"/>
      <c r="BD3485" s="43"/>
      <c r="BE3485" s="43"/>
      <c r="BF3485" s="43"/>
      <c r="BG3485" s="43"/>
      <c r="BH3485" s="43"/>
      <c r="BI3485" s="43"/>
      <c r="BJ3485" s="43"/>
      <c r="BK3485" s="43"/>
      <c r="BL3485" s="43"/>
      <c r="BM3485" s="43"/>
      <c r="BN3485" s="43"/>
      <c r="BO3485" s="43"/>
      <c r="BP3485" s="43"/>
      <c r="BQ3485" s="43"/>
      <c r="BR3485" s="43"/>
      <c r="BS3485" s="43"/>
      <c r="BT3485" s="43"/>
      <c r="BU3485" s="43"/>
      <c r="BV3485" s="43"/>
      <c r="BW3485" s="43"/>
      <c r="BX3485" s="43"/>
      <c r="BY3485" s="43"/>
      <c r="BZ3485" s="43"/>
      <c r="CA3485" s="43"/>
      <c r="CB3485" s="43"/>
      <c r="CC3485" s="43"/>
      <c r="CD3485" s="43"/>
      <c r="CE3485" s="43"/>
      <c r="CF3485" s="43"/>
      <c r="CG3485" s="43"/>
    </row>
    <row r="3486" spans="10:85" x14ac:dyDescent="0.2"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  <c r="AK3486" s="43"/>
      <c r="AL3486" s="43"/>
      <c r="AM3486" s="43"/>
      <c r="AN3486" s="43"/>
      <c r="AO3486" s="43"/>
      <c r="AP3486" s="43"/>
      <c r="AQ3486" s="43"/>
      <c r="AR3486" s="43"/>
      <c r="AS3486" s="43"/>
      <c r="AT3486" s="43"/>
      <c r="AU3486" s="43"/>
      <c r="AV3486" s="43"/>
      <c r="AW3486" s="43"/>
      <c r="AX3486" s="43"/>
      <c r="AY3486" s="43"/>
      <c r="AZ3486" s="43"/>
      <c r="BA3486" s="43"/>
      <c r="BB3486" s="43"/>
      <c r="BC3486" s="43"/>
      <c r="BD3486" s="43"/>
      <c r="BE3486" s="43"/>
      <c r="BF3486" s="43"/>
      <c r="BG3486" s="43"/>
      <c r="BH3486" s="43"/>
      <c r="BI3486" s="43"/>
      <c r="BJ3486" s="43"/>
      <c r="BK3486" s="43"/>
      <c r="BL3486" s="43"/>
      <c r="BM3486" s="43"/>
      <c r="BN3486" s="43"/>
      <c r="BO3486" s="43"/>
      <c r="BP3486" s="43"/>
      <c r="BQ3486" s="43"/>
      <c r="BR3486" s="43"/>
      <c r="BS3486" s="43"/>
      <c r="BT3486" s="43"/>
      <c r="BU3486" s="43"/>
      <c r="BV3486" s="43"/>
      <c r="BW3486" s="43"/>
      <c r="BX3486" s="43"/>
      <c r="BY3486" s="43"/>
      <c r="BZ3486" s="43"/>
      <c r="CA3486" s="43"/>
      <c r="CB3486" s="43"/>
      <c r="CC3486" s="43"/>
      <c r="CD3486" s="43"/>
      <c r="CE3486" s="43"/>
      <c r="CF3486" s="43"/>
      <c r="CG3486" s="43"/>
    </row>
    <row r="3487" spans="10:85" x14ac:dyDescent="0.2"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  <c r="AK3487" s="43"/>
      <c r="AL3487" s="43"/>
      <c r="AM3487" s="43"/>
      <c r="AN3487" s="43"/>
      <c r="AO3487" s="43"/>
      <c r="AP3487" s="43"/>
      <c r="AQ3487" s="43"/>
      <c r="AR3487" s="43"/>
      <c r="AS3487" s="43"/>
      <c r="AT3487" s="43"/>
      <c r="AU3487" s="43"/>
      <c r="AV3487" s="43"/>
      <c r="AW3487" s="43"/>
      <c r="AX3487" s="43"/>
      <c r="AY3487" s="43"/>
      <c r="AZ3487" s="43"/>
      <c r="BA3487" s="43"/>
      <c r="BB3487" s="43"/>
      <c r="BC3487" s="43"/>
      <c r="BD3487" s="43"/>
      <c r="BE3487" s="43"/>
      <c r="BF3487" s="43"/>
      <c r="BG3487" s="43"/>
      <c r="BH3487" s="43"/>
      <c r="BI3487" s="43"/>
      <c r="BJ3487" s="43"/>
      <c r="BK3487" s="43"/>
      <c r="BL3487" s="43"/>
      <c r="BM3487" s="43"/>
      <c r="BN3487" s="43"/>
      <c r="BO3487" s="43"/>
      <c r="BP3487" s="43"/>
      <c r="BQ3487" s="43"/>
      <c r="BR3487" s="43"/>
      <c r="BS3487" s="43"/>
      <c r="BT3487" s="43"/>
      <c r="BU3487" s="43"/>
      <c r="BV3487" s="43"/>
      <c r="BW3487" s="43"/>
      <c r="BX3487" s="43"/>
      <c r="BY3487" s="43"/>
      <c r="BZ3487" s="43"/>
      <c r="CA3487" s="43"/>
      <c r="CB3487" s="43"/>
      <c r="CC3487" s="43"/>
      <c r="CD3487" s="43"/>
      <c r="CE3487" s="43"/>
      <c r="CF3487" s="43"/>
      <c r="CG3487" s="43"/>
    </row>
    <row r="3488" spans="10:85" x14ac:dyDescent="0.2"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  <c r="AK3488" s="43"/>
      <c r="AL3488" s="43"/>
      <c r="AM3488" s="43"/>
      <c r="AN3488" s="43"/>
      <c r="AO3488" s="43"/>
      <c r="AP3488" s="43"/>
      <c r="AQ3488" s="43"/>
      <c r="AR3488" s="43"/>
      <c r="AS3488" s="43"/>
      <c r="AT3488" s="43"/>
      <c r="AU3488" s="43"/>
      <c r="AV3488" s="43"/>
      <c r="AW3488" s="43"/>
      <c r="AX3488" s="43"/>
      <c r="AY3488" s="43"/>
      <c r="AZ3488" s="43"/>
      <c r="BA3488" s="43"/>
      <c r="BB3488" s="43"/>
      <c r="BC3488" s="43"/>
      <c r="BD3488" s="43"/>
      <c r="BE3488" s="43"/>
      <c r="BF3488" s="43"/>
      <c r="BG3488" s="43"/>
      <c r="BH3488" s="43"/>
      <c r="BI3488" s="43"/>
      <c r="BJ3488" s="43"/>
      <c r="BK3488" s="43"/>
      <c r="BL3488" s="43"/>
      <c r="BM3488" s="43"/>
      <c r="BN3488" s="43"/>
      <c r="BO3488" s="43"/>
      <c r="BP3488" s="43"/>
      <c r="BQ3488" s="43"/>
      <c r="BR3488" s="43"/>
      <c r="BS3488" s="43"/>
      <c r="BT3488" s="43"/>
      <c r="BU3488" s="43"/>
      <c r="BV3488" s="43"/>
      <c r="BW3488" s="43"/>
      <c r="BX3488" s="43"/>
      <c r="BY3488" s="43"/>
      <c r="BZ3488" s="43"/>
      <c r="CA3488" s="43"/>
      <c r="CB3488" s="43"/>
      <c r="CC3488" s="43"/>
      <c r="CD3488" s="43"/>
      <c r="CE3488" s="43"/>
      <c r="CF3488" s="43"/>
      <c r="CG3488" s="43"/>
    </row>
    <row r="3489" spans="10:85" x14ac:dyDescent="0.2"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  <c r="AK3489" s="43"/>
      <c r="AL3489" s="43"/>
      <c r="AM3489" s="43"/>
      <c r="AN3489" s="43"/>
      <c r="AO3489" s="43"/>
      <c r="AP3489" s="43"/>
      <c r="AQ3489" s="43"/>
      <c r="AR3489" s="43"/>
      <c r="AS3489" s="43"/>
      <c r="AT3489" s="43"/>
      <c r="AU3489" s="43"/>
      <c r="AV3489" s="43"/>
      <c r="AW3489" s="43"/>
      <c r="AX3489" s="43"/>
      <c r="AY3489" s="43"/>
      <c r="AZ3489" s="43"/>
      <c r="BA3489" s="43"/>
      <c r="BB3489" s="43"/>
      <c r="BC3489" s="43"/>
      <c r="BD3489" s="43"/>
      <c r="BE3489" s="43"/>
      <c r="BF3489" s="43"/>
      <c r="BG3489" s="43"/>
      <c r="BH3489" s="43"/>
      <c r="BI3489" s="43"/>
      <c r="BJ3489" s="43"/>
      <c r="BK3489" s="43"/>
      <c r="BL3489" s="43"/>
      <c r="BM3489" s="43"/>
      <c r="BN3489" s="43"/>
      <c r="BO3489" s="43"/>
      <c r="BP3489" s="43"/>
      <c r="BQ3489" s="43"/>
      <c r="BR3489" s="43"/>
      <c r="BS3489" s="43"/>
      <c r="BT3489" s="43"/>
      <c r="BU3489" s="43"/>
      <c r="BV3489" s="43"/>
      <c r="BW3489" s="43"/>
      <c r="BX3489" s="43"/>
      <c r="BY3489" s="43"/>
      <c r="BZ3489" s="43"/>
      <c r="CA3489" s="43"/>
      <c r="CB3489" s="43"/>
      <c r="CC3489" s="43"/>
      <c r="CD3489" s="43"/>
      <c r="CE3489" s="43"/>
      <c r="CF3489" s="43"/>
      <c r="CG3489" s="43"/>
    </row>
    <row r="3490" spans="10:85" x14ac:dyDescent="0.2"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  <c r="AK3490" s="43"/>
      <c r="AL3490" s="43"/>
      <c r="AM3490" s="43"/>
      <c r="AN3490" s="43"/>
      <c r="AO3490" s="43"/>
      <c r="AP3490" s="43"/>
      <c r="AQ3490" s="43"/>
      <c r="AR3490" s="43"/>
      <c r="AS3490" s="43"/>
      <c r="AT3490" s="43"/>
      <c r="AU3490" s="43"/>
      <c r="AV3490" s="43"/>
      <c r="AW3490" s="43"/>
      <c r="AX3490" s="43"/>
      <c r="AY3490" s="43"/>
      <c r="AZ3490" s="43"/>
      <c r="BA3490" s="43"/>
      <c r="BB3490" s="43"/>
      <c r="BC3490" s="43"/>
      <c r="BD3490" s="43"/>
      <c r="BE3490" s="43"/>
      <c r="BF3490" s="43"/>
      <c r="BG3490" s="43"/>
      <c r="BH3490" s="43"/>
      <c r="BI3490" s="43"/>
      <c r="BJ3490" s="43"/>
      <c r="BK3490" s="43"/>
      <c r="BL3490" s="43"/>
      <c r="BM3490" s="43"/>
      <c r="BN3490" s="43"/>
      <c r="BO3490" s="43"/>
      <c r="BP3490" s="43"/>
      <c r="BQ3490" s="43"/>
      <c r="BR3490" s="43"/>
      <c r="BS3490" s="43"/>
      <c r="BT3490" s="43"/>
      <c r="BU3490" s="43"/>
      <c r="BV3490" s="43"/>
      <c r="BW3490" s="43"/>
      <c r="BX3490" s="43"/>
      <c r="BY3490" s="43"/>
      <c r="BZ3490" s="43"/>
      <c r="CA3490" s="43"/>
      <c r="CB3490" s="43"/>
      <c r="CC3490" s="43"/>
      <c r="CD3490" s="43"/>
      <c r="CE3490" s="43"/>
      <c r="CF3490" s="43"/>
      <c r="CG3490" s="43"/>
    </row>
    <row r="3491" spans="10:85" x14ac:dyDescent="0.2"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  <c r="AK3491" s="43"/>
      <c r="AL3491" s="43"/>
      <c r="AM3491" s="43"/>
      <c r="AN3491" s="43"/>
      <c r="AO3491" s="43"/>
      <c r="AP3491" s="43"/>
      <c r="AQ3491" s="43"/>
      <c r="AR3491" s="43"/>
      <c r="AS3491" s="43"/>
      <c r="AT3491" s="43"/>
      <c r="AU3491" s="43"/>
      <c r="AV3491" s="43"/>
      <c r="AW3491" s="43"/>
      <c r="AX3491" s="43"/>
      <c r="AY3491" s="43"/>
      <c r="AZ3491" s="43"/>
      <c r="BA3491" s="43"/>
      <c r="BB3491" s="43"/>
      <c r="BC3491" s="43"/>
      <c r="BD3491" s="43"/>
      <c r="BE3491" s="43"/>
      <c r="BF3491" s="43"/>
      <c r="BG3491" s="43"/>
      <c r="BH3491" s="43"/>
      <c r="BI3491" s="43"/>
      <c r="BJ3491" s="43"/>
      <c r="BK3491" s="43"/>
      <c r="BL3491" s="43"/>
      <c r="BM3491" s="43"/>
      <c r="BN3491" s="43"/>
      <c r="BO3491" s="43"/>
      <c r="BP3491" s="43"/>
      <c r="BQ3491" s="43"/>
      <c r="BR3491" s="43"/>
      <c r="BS3491" s="43"/>
      <c r="BT3491" s="43"/>
      <c r="BU3491" s="43"/>
      <c r="BV3491" s="43"/>
      <c r="BW3491" s="43"/>
      <c r="BX3491" s="43"/>
      <c r="BY3491" s="43"/>
      <c r="BZ3491" s="43"/>
      <c r="CA3491" s="43"/>
      <c r="CB3491" s="43"/>
      <c r="CC3491" s="43"/>
      <c r="CD3491" s="43"/>
      <c r="CE3491" s="43"/>
      <c r="CF3491" s="43"/>
      <c r="CG3491" s="43"/>
    </row>
    <row r="3492" spans="10:85" x14ac:dyDescent="0.2"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  <c r="AK3492" s="43"/>
      <c r="AL3492" s="43"/>
      <c r="AM3492" s="43"/>
      <c r="AN3492" s="43"/>
      <c r="AO3492" s="43"/>
      <c r="AP3492" s="43"/>
      <c r="AQ3492" s="43"/>
      <c r="AR3492" s="43"/>
      <c r="AS3492" s="43"/>
      <c r="AT3492" s="43"/>
      <c r="AU3492" s="43"/>
      <c r="AV3492" s="43"/>
      <c r="AW3492" s="43"/>
      <c r="AX3492" s="43"/>
      <c r="AY3492" s="43"/>
      <c r="AZ3492" s="43"/>
      <c r="BA3492" s="43"/>
      <c r="BB3492" s="43"/>
      <c r="BC3492" s="43"/>
      <c r="BD3492" s="43"/>
      <c r="BE3492" s="43"/>
      <c r="BF3492" s="43"/>
      <c r="BG3492" s="43"/>
      <c r="BH3492" s="43"/>
      <c r="BI3492" s="43"/>
      <c r="BJ3492" s="43"/>
      <c r="BK3492" s="43"/>
      <c r="BL3492" s="43"/>
      <c r="BM3492" s="43"/>
      <c r="BN3492" s="43"/>
      <c r="BO3492" s="43"/>
      <c r="BP3492" s="43"/>
      <c r="BQ3492" s="43"/>
      <c r="BR3492" s="43"/>
      <c r="BS3492" s="43"/>
      <c r="BT3492" s="43"/>
      <c r="BU3492" s="43"/>
      <c r="BV3492" s="43"/>
      <c r="BW3492" s="43"/>
      <c r="BX3492" s="43"/>
      <c r="BY3492" s="43"/>
      <c r="BZ3492" s="43"/>
      <c r="CA3492" s="43"/>
      <c r="CB3492" s="43"/>
      <c r="CC3492" s="43"/>
      <c r="CD3492" s="43"/>
      <c r="CE3492" s="43"/>
      <c r="CF3492" s="43"/>
      <c r="CG3492" s="43"/>
    </row>
    <row r="3493" spans="10:85" x14ac:dyDescent="0.2"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  <c r="AK3493" s="43"/>
      <c r="AL3493" s="43"/>
      <c r="AM3493" s="43"/>
      <c r="AN3493" s="43"/>
      <c r="AO3493" s="43"/>
      <c r="AP3493" s="43"/>
      <c r="AQ3493" s="43"/>
      <c r="AR3493" s="43"/>
      <c r="AS3493" s="43"/>
      <c r="AT3493" s="43"/>
      <c r="AU3493" s="43"/>
      <c r="AV3493" s="43"/>
      <c r="AW3493" s="43"/>
      <c r="AX3493" s="43"/>
      <c r="AY3493" s="43"/>
      <c r="AZ3493" s="43"/>
      <c r="BA3493" s="43"/>
      <c r="BB3493" s="43"/>
      <c r="BC3493" s="43"/>
      <c r="BD3493" s="43"/>
      <c r="BE3493" s="43"/>
      <c r="BF3493" s="43"/>
      <c r="BG3493" s="43"/>
      <c r="BH3493" s="43"/>
      <c r="BI3493" s="43"/>
      <c r="BJ3493" s="43"/>
      <c r="BK3493" s="43"/>
      <c r="BL3493" s="43"/>
      <c r="BM3493" s="43"/>
      <c r="BN3493" s="43"/>
      <c r="BO3493" s="43"/>
      <c r="BP3493" s="43"/>
      <c r="BQ3493" s="43"/>
      <c r="BR3493" s="43"/>
      <c r="BS3493" s="43"/>
      <c r="BT3493" s="43"/>
      <c r="BU3493" s="43"/>
      <c r="BV3493" s="43"/>
      <c r="BW3493" s="43"/>
      <c r="BX3493" s="43"/>
      <c r="BY3493" s="43"/>
      <c r="BZ3493" s="43"/>
      <c r="CA3493" s="43"/>
      <c r="CB3493" s="43"/>
      <c r="CC3493" s="43"/>
      <c r="CD3493" s="43"/>
      <c r="CE3493" s="43"/>
      <c r="CF3493" s="43"/>
      <c r="CG3493" s="43"/>
    </row>
    <row r="3494" spans="10:85" x14ac:dyDescent="0.2"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  <c r="AK3494" s="43"/>
      <c r="AL3494" s="43"/>
      <c r="AM3494" s="43"/>
      <c r="AN3494" s="43"/>
      <c r="AO3494" s="43"/>
      <c r="AP3494" s="43"/>
      <c r="AQ3494" s="43"/>
      <c r="AR3494" s="43"/>
      <c r="AS3494" s="43"/>
      <c r="AT3494" s="43"/>
      <c r="AU3494" s="43"/>
      <c r="AV3494" s="43"/>
      <c r="AW3494" s="43"/>
      <c r="AX3494" s="43"/>
      <c r="AY3494" s="43"/>
      <c r="AZ3494" s="43"/>
      <c r="BA3494" s="43"/>
      <c r="BB3494" s="43"/>
      <c r="BC3494" s="43"/>
      <c r="BD3494" s="43"/>
      <c r="BE3494" s="43"/>
      <c r="BF3494" s="43"/>
      <c r="BG3494" s="43"/>
      <c r="BH3494" s="43"/>
      <c r="BI3494" s="43"/>
      <c r="BJ3494" s="43"/>
      <c r="BK3494" s="43"/>
      <c r="BL3494" s="43"/>
      <c r="BM3494" s="43"/>
      <c r="BN3494" s="43"/>
      <c r="BO3494" s="43"/>
      <c r="BP3494" s="43"/>
      <c r="BQ3494" s="43"/>
      <c r="BR3494" s="43"/>
      <c r="BS3494" s="43"/>
      <c r="BT3494" s="43"/>
      <c r="BU3494" s="43"/>
      <c r="BV3494" s="43"/>
      <c r="BW3494" s="43"/>
      <c r="BX3494" s="43"/>
      <c r="BY3494" s="43"/>
      <c r="BZ3494" s="43"/>
      <c r="CA3494" s="43"/>
      <c r="CB3494" s="43"/>
      <c r="CC3494" s="43"/>
      <c r="CD3494" s="43"/>
      <c r="CE3494" s="43"/>
      <c r="CF3494" s="43"/>
      <c r="CG3494" s="43"/>
    </row>
    <row r="3495" spans="10:85" x14ac:dyDescent="0.2"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  <c r="AK3495" s="43"/>
      <c r="AL3495" s="43"/>
      <c r="AM3495" s="43"/>
      <c r="AN3495" s="43"/>
      <c r="AO3495" s="43"/>
      <c r="AP3495" s="43"/>
      <c r="AQ3495" s="43"/>
      <c r="AR3495" s="43"/>
      <c r="AS3495" s="43"/>
      <c r="AT3495" s="43"/>
      <c r="AU3495" s="43"/>
      <c r="AV3495" s="43"/>
      <c r="AW3495" s="43"/>
      <c r="AX3495" s="43"/>
      <c r="AY3495" s="43"/>
      <c r="AZ3495" s="43"/>
      <c r="BA3495" s="43"/>
      <c r="BB3495" s="43"/>
      <c r="BC3495" s="43"/>
      <c r="BD3495" s="43"/>
      <c r="BE3495" s="43"/>
      <c r="BF3495" s="43"/>
      <c r="BG3495" s="43"/>
      <c r="BH3495" s="43"/>
      <c r="BI3495" s="43"/>
      <c r="BJ3495" s="43"/>
      <c r="BK3495" s="43"/>
      <c r="BL3495" s="43"/>
      <c r="BM3495" s="43"/>
      <c r="BN3495" s="43"/>
      <c r="BO3495" s="43"/>
      <c r="BP3495" s="43"/>
      <c r="BQ3495" s="43"/>
      <c r="BR3495" s="43"/>
      <c r="BS3495" s="43"/>
      <c r="BT3495" s="43"/>
      <c r="BU3495" s="43"/>
      <c r="BV3495" s="43"/>
      <c r="BW3495" s="43"/>
      <c r="BX3495" s="43"/>
      <c r="BY3495" s="43"/>
      <c r="BZ3495" s="43"/>
      <c r="CA3495" s="43"/>
      <c r="CB3495" s="43"/>
      <c r="CC3495" s="43"/>
      <c r="CD3495" s="43"/>
      <c r="CE3495" s="43"/>
      <c r="CF3495" s="43"/>
      <c r="CG3495" s="43"/>
    </row>
    <row r="3496" spans="10:85" x14ac:dyDescent="0.2"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  <c r="AK3496" s="43"/>
      <c r="AL3496" s="43"/>
      <c r="AM3496" s="43"/>
      <c r="AN3496" s="43"/>
      <c r="AO3496" s="43"/>
      <c r="AP3496" s="43"/>
      <c r="AQ3496" s="43"/>
      <c r="AR3496" s="43"/>
      <c r="AS3496" s="43"/>
      <c r="AT3496" s="43"/>
      <c r="AU3496" s="43"/>
      <c r="AV3496" s="43"/>
      <c r="AW3496" s="43"/>
      <c r="AX3496" s="43"/>
      <c r="AY3496" s="43"/>
      <c r="AZ3496" s="43"/>
      <c r="BA3496" s="43"/>
      <c r="BB3496" s="43"/>
      <c r="BC3496" s="43"/>
      <c r="BD3496" s="43"/>
      <c r="BE3496" s="43"/>
      <c r="BF3496" s="43"/>
      <c r="BG3496" s="43"/>
      <c r="BH3496" s="43"/>
      <c r="BI3496" s="43"/>
      <c r="BJ3496" s="43"/>
      <c r="BK3496" s="43"/>
      <c r="BL3496" s="43"/>
      <c r="BM3496" s="43"/>
      <c r="BN3496" s="43"/>
      <c r="BO3496" s="43"/>
      <c r="BP3496" s="43"/>
      <c r="BQ3496" s="43"/>
      <c r="BR3496" s="43"/>
      <c r="BS3496" s="43"/>
      <c r="BT3496" s="43"/>
      <c r="BU3496" s="43"/>
      <c r="BV3496" s="43"/>
      <c r="BW3496" s="43"/>
      <c r="BX3496" s="43"/>
      <c r="BY3496" s="43"/>
      <c r="BZ3496" s="43"/>
      <c r="CA3496" s="43"/>
      <c r="CB3496" s="43"/>
      <c r="CC3496" s="43"/>
      <c r="CD3496" s="43"/>
      <c r="CE3496" s="43"/>
      <c r="CF3496" s="43"/>
      <c r="CG3496" s="43"/>
    </row>
    <row r="3497" spans="10:85" x14ac:dyDescent="0.2"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  <c r="AK3497" s="43"/>
      <c r="AL3497" s="43"/>
      <c r="AM3497" s="43"/>
      <c r="AN3497" s="43"/>
      <c r="AO3497" s="43"/>
      <c r="AP3497" s="43"/>
      <c r="AQ3497" s="43"/>
      <c r="AR3497" s="43"/>
      <c r="AS3497" s="43"/>
      <c r="AT3497" s="43"/>
      <c r="AU3497" s="43"/>
      <c r="AV3497" s="43"/>
      <c r="AW3497" s="43"/>
      <c r="AX3497" s="43"/>
      <c r="AY3497" s="43"/>
      <c r="AZ3497" s="43"/>
      <c r="BA3497" s="43"/>
      <c r="BB3497" s="43"/>
      <c r="BC3497" s="43"/>
      <c r="BD3497" s="43"/>
      <c r="BE3497" s="43"/>
      <c r="BF3497" s="43"/>
      <c r="BG3497" s="43"/>
      <c r="BH3497" s="43"/>
      <c r="BI3497" s="43"/>
      <c r="BJ3497" s="43"/>
      <c r="BK3497" s="43"/>
      <c r="BL3497" s="43"/>
      <c r="BM3497" s="43"/>
      <c r="BN3497" s="43"/>
      <c r="BO3497" s="43"/>
      <c r="BP3497" s="43"/>
      <c r="BQ3497" s="43"/>
      <c r="BR3497" s="43"/>
      <c r="BS3497" s="43"/>
      <c r="BT3497" s="43"/>
      <c r="BU3497" s="43"/>
      <c r="BV3497" s="43"/>
      <c r="BW3497" s="43"/>
      <c r="BX3497" s="43"/>
      <c r="BY3497" s="43"/>
      <c r="BZ3497" s="43"/>
      <c r="CA3497" s="43"/>
      <c r="CB3497" s="43"/>
      <c r="CC3497" s="43"/>
      <c r="CD3497" s="43"/>
      <c r="CE3497" s="43"/>
      <c r="CF3497" s="43"/>
      <c r="CG3497" s="43"/>
    </row>
    <row r="3498" spans="10:85" x14ac:dyDescent="0.2"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  <c r="AK3498" s="43"/>
      <c r="AL3498" s="43"/>
      <c r="AM3498" s="43"/>
      <c r="AN3498" s="43"/>
      <c r="AO3498" s="43"/>
      <c r="AP3498" s="43"/>
      <c r="AQ3498" s="43"/>
      <c r="AR3498" s="43"/>
      <c r="AS3498" s="43"/>
      <c r="AT3498" s="43"/>
      <c r="AU3498" s="43"/>
      <c r="AV3498" s="43"/>
      <c r="AW3498" s="43"/>
      <c r="AX3498" s="43"/>
      <c r="AY3498" s="43"/>
      <c r="AZ3498" s="43"/>
      <c r="BA3498" s="43"/>
      <c r="BB3498" s="43"/>
      <c r="BC3498" s="43"/>
      <c r="BD3498" s="43"/>
      <c r="BE3498" s="43"/>
      <c r="BF3498" s="43"/>
      <c r="BG3498" s="43"/>
      <c r="BH3498" s="43"/>
      <c r="BI3498" s="43"/>
      <c r="BJ3498" s="43"/>
      <c r="BK3498" s="43"/>
      <c r="BL3498" s="43"/>
      <c r="BM3498" s="43"/>
      <c r="BN3498" s="43"/>
      <c r="BO3498" s="43"/>
      <c r="BP3498" s="43"/>
      <c r="BQ3498" s="43"/>
      <c r="BR3498" s="43"/>
      <c r="BS3498" s="43"/>
      <c r="BT3498" s="43"/>
      <c r="BU3498" s="43"/>
      <c r="BV3498" s="43"/>
      <c r="BW3498" s="43"/>
      <c r="BX3498" s="43"/>
      <c r="BY3498" s="43"/>
      <c r="BZ3498" s="43"/>
      <c r="CA3498" s="43"/>
      <c r="CB3498" s="43"/>
      <c r="CC3498" s="43"/>
      <c r="CD3498" s="43"/>
      <c r="CE3498" s="43"/>
      <c r="CF3498" s="43"/>
      <c r="CG3498" s="43"/>
    </row>
    <row r="3499" spans="10:85" x14ac:dyDescent="0.2"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  <c r="AQ3499" s="43"/>
      <c r="AR3499" s="43"/>
      <c r="AS3499" s="43"/>
      <c r="AT3499" s="43"/>
      <c r="AU3499" s="43"/>
      <c r="AV3499" s="43"/>
      <c r="AW3499" s="43"/>
      <c r="AX3499" s="43"/>
      <c r="AY3499" s="43"/>
      <c r="AZ3499" s="43"/>
      <c r="BA3499" s="43"/>
      <c r="BB3499" s="43"/>
      <c r="BC3499" s="43"/>
      <c r="BD3499" s="43"/>
      <c r="BE3499" s="43"/>
      <c r="BF3499" s="43"/>
      <c r="BG3499" s="43"/>
      <c r="BH3499" s="43"/>
      <c r="BI3499" s="43"/>
      <c r="BJ3499" s="43"/>
      <c r="BK3499" s="43"/>
      <c r="BL3499" s="43"/>
      <c r="BM3499" s="43"/>
      <c r="BN3499" s="43"/>
      <c r="BO3499" s="43"/>
      <c r="BP3499" s="43"/>
      <c r="BQ3499" s="43"/>
      <c r="BR3499" s="43"/>
      <c r="BS3499" s="43"/>
      <c r="BT3499" s="43"/>
      <c r="BU3499" s="43"/>
      <c r="BV3499" s="43"/>
      <c r="BW3499" s="43"/>
      <c r="BX3499" s="43"/>
      <c r="BY3499" s="43"/>
      <c r="BZ3499" s="43"/>
      <c r="CA3499" s="43"/>
      <c r="CB3499" s="43"/>
      <c r="CC3499" s="43"/>
      <c r="CD3499" s="43"/>
      <c r="CE3499" s="43"/>
      <c r="CF3499" s="43"/>
      <c r="CG3499" s="43"/>
    </row>
    <row r="3500" spans="10:85" x14ac:dyDescent="0.2"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  <c r="AQ3500" s="43"/>
      <c r="AR3500" s="43"/>
      <c r="AS3500" s="43"/>
      <c r="AT3500" s="43"/>
      <c r="AU3500" s="43"/>
      <c r="AV3500" s="43"/>
      <c r="AW3500" s="43"/>
      <c r="AX3500" s="43"/>
      <c r="AY3500" s="43"/>
      <c r="AZ3500" s="43"/>
      <c r="BA3500" s="43"/>
      <c r="BB3500" s="43"/>
      <c r="BC3500" s="43"/>
      <c r="BD3500" s="43"/>
      <c r="BE3500" s="43"/>
      <c r="BF3500" s="43"/>
      <c r="BG3500" s="43"/>
      <c r="BH3500" s="43"/>
      <c r="BI3500" s="43"/>
      <c r="BJ3500" s="43"/>
      <c r="BK3500" s="43"/>
      <c r="BL3500" s="43"/>
      <c r="BM3500" s="43"/>
      <c r="BN3500" s="43"/>
      <c r="BO3500" s="43"/>
      <c r="BP3500" s="43"/>
      <c r="BQ3500" s="43"/>
      <c r="BR3500" s="43"/>
      <c r="BS3500" s="43"/>
      <c r="BT3500" s="43"/>
      <c r="BU3500" s="43"/>
      <c r="BV3500" s="43"/>
      <c r="BW3500" s="43"/>
      <c r="BX3500" s="43"/>
      <c r="BY3500" s="43"/>
      <c r="BZ3500" s="43"/>
      <c r="CA3500" s="43"/>
      <c r="CB3500" s="43"/>
      <c r="CC3500" s="43"/>
      <c r="CD3500" s="43"/>
      <c r="CE3500" s="43"/>
      <c r="CF3500" s="43"/>
      <c r="CG3500" s="43"/>
    </row>
    <row r="3501" spans="10:85" x14ac:dyDescent="0.2"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  <c r="AQ3501" s="43"/>
      <c r="AR3501" s="43"/>
      <c r="AS3501" s="43"/>
      <c r="AT3501" s="43"/>
      <c r="AU3501" s="43"/>
      <c r="AV3501" s="43"/>
      <c r="AW3501" s="43"/>
      <c r="AX3501" s="43"/>
      <c r="AY3501" s="43"/>
      <c r="AZ3501" s="43"/>
      <c r="BA3501" s="43"/>
      <c r="BB3501" s="43"/>
      <c r="BC3501" s="43"/>
      <c r="BD3501" s="43"/>
      <c r="BE3501" s="43"/>
      <c r="BF3501" s="43"/>
      <c r="BG3501" s="43"/>
      <c r="BH3501" s="43"/>
      <c r="BI3501" s="43"/>
      <c r="BJ3501" s="43"/>
      <c r="BK3501" s="43"/>
      <c r="BL3501" s="43"/>
      <c r="BM3501" s="43"/>
      <c r="BN3501" s="43"/>
      <c r="BO3501" s="43"/>
      <c r="BP3501" s="43"/>
      <c r="BQ3501" s="43"/>
      <c r="BR3501" s="43"/>
      <c r="BS3501" s="43"/>
      <c r="BT3501" s="43"/>
      <c r="BU3501" s="43"/>
      <c r="BV3501" s="43"/>
      <c r="BW3501" s="43"/>
      <c r="BX3501" s="43"/>
      <c r="BY3501" s="43"/>
      <c r="BZ3501" s="43"/>
      <c r="CA3501" s="43"/>
      <c r="CB3501" s="43"/>
      <c r="CC3501" s="43"/>
      <c r="CD3501" s="43"/>
      <c r="CE3501" s="43"/>
      <c r="CF3501" s="43"/>
      <c r="CG3501" s="43"/>
    </row>
    <row r="3502" spans="10:85" x14ac:dyDescent="0.2"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  <c r="AQ3502" s="43"/>
      <c r="AR3502" s="43"/>
      <c r="AS3502" s="43"/>
      <c r="AT3502" s="43"/>
      <c r="AU3502" s="43"/>
      <c r="AV3502" s="43"/>
      <c r="AW3502" s="43"/>
      <c r="AX3502" s="43"/>
      <c r="AY3502" s="43"/>
      <c r="AZ3502" s="43"/>
      <c r="BA3502" s="43"/>
      <c r="BB3502" s="43"/>
      <c r="BC3502" s="43"/>
      <c r="BD3502" s="43"/>
      <c r="BE3502" s="43"/>
      <c r="BF3502" s="43"/>
      <c r="BG3502" s="43"/>
      <c r="BH3502" s="43"/>
      <c r="BI3502" s="43"/>
      <c r="BJ3502" s="43"/>
      <c r="BK3502" s="43"/>
      <c r="BL3502" s="43"/>
      <c r="BM3502" s="43"/>
      <c r="BN3502" s="43"/>
      <c r="BO3502" s="43"/>
      <c r="BP3502" s="43"/>
      <c r="BQ3502" s="43"/>
      <c r="BR3502" s="43"/>
      <c r="BS3502" s="43"/>
      <c r="BT3502" s="43"/>
      <c r="BU3502" s="43"/>
      <c r="BV3502" s="43"/>
      <c r="BW3502" s="43"/>
      <c r="BX3502" s="43"/>
      <c r="BY3502" s="43"/>
      <c r="BZ3502" s="43"/>
      <c r="CA3502" s="43"/>
      <c r="CB3502" s="43"/>
      <c r="CC3502" s="43"/>
      <c r="CD3502" s="43"/>
      <c r="CE3502" s="43"/>
      <c r="CF3502" s="43"/>
      <c r="CG3502" s="43"/>
    </row>
    <row r="3503" spans="10:85" x14ac:dyDescent="0.2"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  <c r="AQ3503" s="43"/>
      <c r="AR3503" s="43"/>
      <c r="AS3503" s="43"/>
      <c r="AT3503" s="43"/>
      <c r="AU3503" s="43"/>
      <c r="AV3503" s="43"/>
      <c r="AW3503" s="43"/>
      <c r="AX3503" s="43"/>
      <c r="AY3503" s="43"/>
      <c r="AZ3503" s="43"/>
      <c r="BA3503" s="43"/>
      <c r="BB3503" s="43"/>
      <c r="BC3503" s="43"/>
      <c r="BD3503" s="43"/>
      <c r="BE3503" s="43"/>
      <c r="BF3503" s="43"/>
      <c r="BG3503" s="43"/>
      <c r="BH3503" s="43"/>
      <c r="BI3503" s="43"/>
      <c r="BJ3503" s="43"/>
      <c r="BK3503" s="43"/>
      <c r="BL3503" s="43"/>
      <c r="BM3503" s="43"/>
      <c r="BN3503" s="43"/>
      <c r="BO3503" s="43"/>
      <c r="BP3503" s="43"/>
      <c r="BQ3503" s="43"/>
      <c r="BR3503" s="43"/>
      <c r="BS3503" s="43"/>
      <c r="BT3503" s="43"/>
      <c r="BU3503" s="43"/>
      <c r="BV3503" s="43"/>
      <c r="BW3503" s="43"/>
      <c r="BX3503" s="43"/>
      <c r="BY3503" s="43"/>
      <c r="BZ3503" s="43"/>
      <c r="CA3503" s="43"/>
      <c r="CB3503" s="43"/>
      <c r="CC3503" s="43"/>
      <c r="CD3503" s="43"/>
      <c r="CE3503" s="43"/>
      <c r="CF3503" s="43"/>
      <c r="CG3503" s="43"/>
    </row>
    <row r="3504" spans="10:85" x14ac:dyDescent="0.2"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  <c r="AQ3504" s="43"/>
      <c r="AR3504" s="43"/>
      <c r="AS3504" s="43"/>
      <c r="AT3504" s="43"/>
      <c r="AU3504" s="43"/>
      <c r="AV3504" s="43"/>
      <c r="AW3504" s="43"/>
      <c r="AX3504" s="43"/>
      <c r="AY3504" s="43"/>
      <c r="AZ3504" s="43"/>
      <c r="BA3504" s="43"/>
      <c r="BB3504" s="43"/>
      <c r="BC3504" s="43"/>
      <c r="BD3504" s="43"/>
      <c r="BE3504" s="43"/>
      <c r="BF3504" s="43"/>
      <c r="BG3504" s="43"/>
      <c r="BH3504" s="43"/>
      <c r="BI3504" s="43"/>
      <c r="BJ3504" s="43"/>
      <c r="BK3504" s="43"/>
      <c r="BL3504" s="43"/>
      <c r="BM3504" s="43"/>
      <c r="BN3504" s="43"/>
      <c r="BO3504" s="43"/>
      <c r="BP3504" s="43"/>
      <c r="BQ3504" s="43"/>
      <c r="BR3504" s="43"/>
      <c r="BS3504" s="43"/>
      <c r="BT3504" s="43"/>
      <c r="BU3504" s="43"/>
      <c r="BV3504" s="43"/>
      <c r="BW3504" s="43"/>
      <c r="BX3504" s="43"/>
      <c r="BY3504" s="43"/>
      <c r="BZ3504" s="43"/>
      <c r="CA3504" s="43"/>
      <c r="CB3504" s="43"/>
      <c r="CC3504" s="43"/>
      <c r="CD3504" s="43"/>
      <c r="CE3504" s="43"/>
      <c r="CF3504" s="43"/>
      <c r="CG3504" s="43"/>
    </row>
    <row r="3505" spans="10:85" x14ac:dyDescent="0.2"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  <c r="AQ3505" s="43"/>
      <c r="AR3505" s="43"/>
      <c r="AS3505" s="43"/>
      <c r="AT3505" s="43"/>
      <c r="AU3505" s="43"/>
      <c r="AV3505" s="43"/>
      <c r="AW3505" s="43"/>
      <c r="AX3505" s="43"/>
      <c r="AY3505" s="43"/>
      <c r="AZ3505" s="43"/>
      <c r="BA3505" s="43"/>
      <c r="BB3505" s="43"/>
      <c r="BC3505" s="43"/>
      <c r="BD3505" s="43"/>
      <c r="BE3505" s="43"/>
      <c r="BF3505" s="43"/>
      <c r="BG3505" s="43"/>
      <c r="BH3505" s="43"/>
      <c r="BI3505" s="43"/>
      <c r="BJ3505" s="43"/>
      <c r="BK3505" s="43"/>
      <c r="BL3505" s="43"/>
      <c r="BM3505" s="43"/>
      <c r="BN3505" s="43"/>
      <c r="BO3505" s="43"/>
      <c r="BP3505" s="43"/>
      <c r="BQ3505" s="43"/>
      <c r="BR3505" s="43"/>
      <c r="BS3505" s="43"/>
      <c r="BT3505" s="43"/>
      <c r="BU3505" s="43"/>
      <c r="BV3505" s="43"/>
      <c r="BW3505" s="43"/>
      <c r="BX3505" s="43"/>
      <c r="BY3505" s="43"/>
      <c r="BZ3505" s="43"/>
      <c r="CA3505" s="43"/>
      <c r="CB3505" s="43"/>
      <c r="CC3505" s="43"/>
      <c r="CD3505" s="43"/>
      <c r="CE3505" s="43"/>
      <c r="CF3505" s="43"/>
      <c r="CG3505" s="43"/>
    </row>
    <row r="3506" spans="10:85" x14ac:dyDescent="0.2"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  <c r="AQ3506" s="43"/>
      <c r="AR3506" s="43"/>
      <c r="AS3506" s="43"/>
      <c r="AT3506" s="43"/>
      <c r="AU3506" s="43"/>
      <c r="AV3506" s="43"/>
      <c r="AW3506" s="43"/>
      <c r="AX3506" s="43"/>
      <c r="AY3506" s="43"/>
      <c r="AZ3506" s="43"/>
      <c r="BA3506" s="43"/>
      <c r="BB3506" s="43"/>
      <c r="BC3506" s="43"/>
      <c r="BD3506" s="43"/>
      <c r="BE3506" s="43"/>
      <c r="BF3506" s="43"/>
      <c r="BG3506" s="43"/>
      <c r="BH3506" s="43"/>
      <c r="BI3506" s="43"/>
      <c r="BJ3506" s="43"/>
      <c r="BK3506" s="43"/>
      <c r="BL3506" s="43"/>
      <c r="BM3506" s="43"/>
      <c r="BN3506" s="43"/>
      <c r="BO3506" s="43"/>
      <c r="BP3506" s="43"/>
      <c r="BQ3506" s="43"/>
      <c r="BR3506" s="43"/>
      <c r="BS3506" s="43"/>
      <c r="BT3506" s="43"/>
      <c r="BU3506" s="43"/>
      <c r="BV3506" s="43"/>
      <c r="BW3506" s="43"/>
      <c r="BX3506" s="43"/>
      <c r="BY3506" s="43"/>
      <c r="BZ3506" s="43"/>
      <c r="CA3506" s="43"/>
      <c r="CB3506" s="43"/>
      <c r="CC3506" s="43"/>
      <c r="CD3506" s="43"/>
      <c r="CE3506" s="43"/>
      <c r="CF3506" s="43"/>
      <c r="CG3506" s="43"/>
    </row>
    <row r="3507" spans="10:85" x14ac:dyDescent="0.2"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  <c r="AQ3507" s="43"/>
      <c r="AR3507" s="43"/>
      <c r="AS3507" s="43"/>
      <c r="AT3507" s="43"/>
      <c r="AU3507" s="43"/>
      <c r="AV3507" s="43"/>
      <c r="AW3507" s="43"/>
      <c r="AX3507" s="43"/>
      <c r="AY3507" s="43"/>
      <c r="AZ3507" s="43"/>
      <c r="BA3507" s="43"/>
      <c r="BB3507" s="43"/>
      <c r="BC3507" s="43"/>
      <c r="BD3507" s="43"/>
      <c r="BE3507" s="43"/>
      <c r="BF3507" s="43"/>
      <c r="BG3507" s="43"/>
      <c r="BH3507" s="43"/>
      <c r="BI3507" s="43"/>
      <c r="BJ3507" s="43"/>
      <c r="BK3507" s="43"/>
      <c r="BL3507" s="43"/>
      <c r="BM3507" s="43"/>
      <c r="BN3507" s="43"/>
      <c r="BO3507" s="43"/>
      <c r="BP3507" s="43"/>
      <c r="BQ3507" s="43"/>
      <c r="BR3507" s="43"/>
      <c r="BS3507" s="43"/>
      <c r="BT3507" s="43"/>
      <c r="BU3507" s="43"/>
      <c r="BV3507" s="43"/>
      <c r="BW3507" s="43"/>
      <c r="BX3507" s="43"/>
      <c r="BY3507" s="43"/>
      <c r="BZ3507" s="43"/>
      <c r="CA3507" s="43"/>
      <c r="CB3507" s="43"/>
      <c r="CC3507" s="43"/>
      <c r="CD3507" s="43"/>
      <c r="CE3507" s="43"/>
      <c r="CF3507" s="43"/>
      <c r="CG3507" s="43"/>
    </row>
    <row r="3508" spans="10:85" x14ac:dyDescent="0.2"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  <c r="AQ3508" s="43"/>
      <c r="AR3508" s="43"/>
      <c r="AS3508" s="43"/>
      <c r="AT3508" s="43"/>
      <c r="AU3508" s="43"/>
      <c r="AV3508" s="43"/>
      <c r="AW3508" s="43"/>
      <c r="AX3508" s="43"/>
      <c r="AY3508" s="43"/>
      <c r="AZ3508" s="43"/>
      <c r="BA3508" s="43"/>
      <c r="BB3508" s="43"/>
      <c r="BC3508" s="43"/>
      <c r="BD3508" s="43"/>
      <c r="BE3508" s="43"/>
      <c r="BF3508" s="43"/>
      <c r="BG3508" s="43"/>
      <c r="BH3508" s="43"/>
      <c r="BI3508" s="43"/>
      <c r="BJ3508" s="43"/>
      <c r="BK3508" s="43"/>
      <c r="BL3508" s="43"/>
      <c r="BM3508" s="43"/>
      <c r="BN3508" s="43"/>
      <c r="BO3508" s="43"/>
      <c r="BP3508" s="43"/>
      <c r="BQ3508" s="43"/>
      <c r="BR3508" s="43"/>
      <c r="BS3508" s="43"/>
      <c r="BT3508" s="43"/>
      <c r="BU3508" s="43"/>
      <c r="BV3508" s="43"/>
      <c r="BW3508" s="43"/>
      <c r="BX3508" s="43"/>
      <c r="BY3508" s="43"/>
      <c r="BZ3508" s="43"/>
      <c r="CA3508" s="43"/>
      <c r="CB3508" s="43"/>
      <c r="CC3508" s="43"/>
      <c r="CD3508" s="43"/>
      <c r="CE3508" s="43"/>
      <c r="CF3508" s="43"/>
      <c r="CG3508" s="43"/>
    </row>
    <row r="3509" spans="10:85" x14ac:dyDescent="0.2"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  <c r="AQ3509" s="43"/>
      <c r="AR3509" s="43"/>
      <c r="AS3509" s="43"/>
      <c r="AT3509" s="43"/>
      <c r="AU3509" s="43"/>
      <c r="AV3509" s="43"/>
      <c r="AW3509" s="43"/>
      <c r="AX3509" s="43"/>
      <c r="AY3509" s="43"/>
      <c r="AZ3509" s="43"/>
      <c r="BA3509" s="43"/>
      <c r="BB3509" s="43"/>
      <c r="BC3509" s="43"/>
      <c r="BD3509" s="43"/>
      <c r="BE3509" s="43"/>
      <c r="BF3509" s="43"/>
      <c r="BG3509" s="43"/>
      <c r="BH3509" s="43"/>
      <c r="BI3509" s="43"/>
      <c r="BJ3509" s="43"/>
      <c r="BK3509" s="43"/>
      <c r="BL3509" s="43"/>
      <c r="BM3509" s="43"/>
      <c r="BN3509" s="43"/>
      <c r="BO3509" s="43"/>
      <c r="BP3509" s="43"/>
      <c r="BQ3509" s="43"/>
      <c r="BR3509" s="43"/>
      <c r="BS3509" s="43"/>
      <c r="BT3509" s="43"/>
      <c r="BU3509" s="43"/>
      <c r="BV3509" s="43"/>
      <c r="BW3509" s="43"/>
      <c r="BX3509" s="43"/>
      <c r="BY3509" s="43"/>
      <c r="BZ3509" s="43"/>
      <c r="CA3509" s="43"/>
      <c r="CB3509" s="43"/>
      <c r="CC3509" s="43"/>
      <c r="CD3509" s="43"/>
      <c r="CE3509" s="43"/>
      <c r="CF3509" s="43"/>
      <c r="CG3509" s="43"/>
    </row>
    <row r="3510" spans="10:85" x14ac:dyDescent="0.2"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  <c r="AQ3510" s="43"/>
      <c r="AR3510" s="43"/>
      <c r="AS3510" s="43"/>
      <c r="AT3510" s="43"/>
      <c r="AU3510" s="43"/>
      <c r="AV3510" s="43"/>
      <c r="AW3510" s="43"/>
      <c r="AX3510" s="43"/>
      <c r="AY3510" s="43"/>
      <c r="AZ3510" s="43"/>
      <c r="BA3510" s="43"/>
      <c r="BB3510" s="43"/>
      <c r="BC3510" s="43"/>
      <c r="BD3510" s="43"/>
      <c r="BE3510" s="43"/>
      <c r="BF3510" s="43"/>
      <c r="BG3510" s="43"/>
      <c r="BH3510" s="43"/>
      <c r="BI3510" s="43"/>
      <c r="BJ3510" s="43"/>
      <c r="BK3510" s="43"/>
      <c r="BL3510" s="43"/>
      <c r="BM3510" s="43"/>
      <c r="BN3510" s="43"/>
      <c r="BO3510" s="43"/>
      <c r="BP3510" s="43"/>
      <c r="BQ3510" s="43"/>
      <c r="BR3510" s="43"/>
      <c r="BS3510" s="43"/>
      <c r="BT3510" s="43"/>
      <c r="BU3510" s="43"/>
      <c r="BV3510" s="43"/>
      <c r="BW3510" s="43"/>
      <c r="BX3510" s="43"/>
      <c r="BY3510" s="43"/>
      <c r="BZ3510" s="43"/>
      <c r="CA3510" s="43"/>
      <c r="CB3510" s="43"/>
      <c r="CC3510" s="43"/>
      <c r="CD3510" s="43"/>
      <c r="CE3510" s="43"/>
      <c r="CF3510" s="43"/>
      <c r="CG3510" s="43"/>
    </row>
    <row r="3511" spans="10:85" x14ac:dyDescent="0.2"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  <c r="AQ3511" s="43"/>
      <c r="AR3511" s="43"/>
      <c r="AS3511" s="43"/>
      <c r="AT3511" s="43"/>
      <c r="AU3511" s="43"/>
      <c r="AV3511" s="43"/>
      <c r="AW3511" s="43"/>
      <c r="AX3511" s="43"/>
      <c r="AY3511" s="43"/>
      <c r="AZ3511" s="43"/>
      <c r="BA3511" s="43"/>
      <c r="BB3511" s="43"/>
      <c r="BC3511" s="43"/>
      <c r="BD3511" s="43"/>
      <c r="BE3511" s="43"/>
      <c r="BF3511" s="43"/>
      <c r="BG3511" s="43"/>
      <c r="BH3511" s="43"/>
      <c r="BI3511" s="43"/>
      <c r="BJ3511" s="43"/>
      <c r="BK3511" s="43"/>
      <c r="BL3511" s="43"/>
      <c r="BM3511" s="43"/>
      <c r="BN3511" s="43"/>
      <c r="BO3511" s="43"/>
      <c r="BP3511" s="43"/>
      <c r="BQ3511" s="43"/>
      <c r="BR3511" s="43"/>
      <c r="BS3511" s="43"/>
      <c r="BT3511" s="43"/>
      <c r="BU3511" s="43"/>
      <c r="BV3511" s="43"/>
      <c r="BW3511" s="43"/>
      <c r="BX3511" s="43"/>
      <c r="BY3511" s="43"/>
      <c r="BZ3511" s="43"/>
      <c r="CA3511" s="43"/>
      <c r="CB3511" s="43"/>
      <c r="CC3511" s="43"/>
      <c r="CD3511" s="43"/>
      <c r="CE3511" s="43"/>
      <c r="CF3511" s="43"/>
      <c r="CG3511" s="43"/>
    </row>
    <row r="3512" spans="10:85" x14ac:dyDescent="0.2"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  <c r="AQ3512" s="43"/>
      <c r="AR3512" s="43"/>
      <c r="AS3512" s="43"/>
      <c r="AT3512" s="43"/>
      <c r="AU3512" s="43"/>
      <c r="AV3512" s="43"/>
      <c r="AW3512" s="43"/>
      <c r="AX3512" s="43"/>
      <c r="AY3512" s="43"/>
      <c r="AZ3512" s="43"/>
      <c r="BA3512" s="43"/>
      <c r="BB3512" s="43"/>
      <c r="BC3512" s="43"/>
      <c r="BD3512" s="43"/>
      <c r="BE3512" s="43"/>
      <c r="BF3512" s="43"/>
      <c r="BG3512" s="43"/>
      <c r="BH3512" s="43"/>
      <c r="BI3512" s="43"/>
      <c r="BJ3512" s="43"/>
      <c r="BK3512" s="43"/>
      <c r="BL3512" s="43"/>
      <c r="BM3512" s="43"/>
      <c r="BN3512" s="43"/>
      <c r="BO3512" s="43"/>
      <c r="BP3512" s="43"/>
      <c r="BQ3512" s="43"/>
      <c r="BR3512" s="43"/>
      <c r="BS3512" s="43"/>
      <c r="BT3512" s="43"/>
      <c r="BU3512" s="43"/>
      <c r="BV3512" s="43"/>
      <c r="BW3512" s="43"/>
      <c r="BX3512" s="43"/>
      <c r="BY3512" s="43"/>
      <c r="BZ3512" s="43"/>
      <c r="CA3512" s="43"/>
      <c r="CB3512" s="43"/>
      <c r="CC3512" s="43"/>
      <c r="CD3512" s="43"/>
      <c r="CE3512" s="43"/>
      <c r="CF3512" s="43"/>
      <c r="CG3512" s="43"/>
    </row>
    <row r="3513" spans="10:85" x14ac:dyDescent="0.2"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  <c r="AQ3513" s="43"/>
      <c r="AR3513" s="43"/>
      <c r="AS3513" s="43"/>
      <c r="AT3513" s="43"/>
      <c r="AU3513" s="43"/>
      <c r="AV3513" s="43"/>
      <c r="AW3513" s="43"/>
      <c r="AX3513" s="43"/>
      <c r="AY3513" s="43"/>
      <c r="AZ3513" s="43"/>
      <c r="BA3513" s="43"/>
      <c r="BB3513" s="43"/>
      <c r="BC3513" s="43"/>
      <c r="BD3513" s="43"/>
      <c r="BE3513" s="43"/>
      <c r="BF3513" s="43"/>
      <c r="BG3513" s="43"/>
      <c r="BH3513" s="43"/>
      <c r="BI3513" s="43"/>
      <c r="BJ3513" s="43"/>
      <c r="BK3513" s="43"/>
      <c r="BL3513" s="43"/>
      <c r="BM3513" s="43"/>
      <c r="BN3513" s="43"/>
      <c r="BO3513" s="43"/>
      <c r="BP3513" s="43"/>
      <c r="BQ3513" s="43"/>
      <c r="BR3513" s="43"/>
      <c r="BS3513" s="43"/>
      <c r="BT3513" s="43"/>
      <c r="BU3513" s="43"/>
      <c r="BV3513" s="43"/>
      <c r="BW3513" s="43"/>
      <c r="BX3513" s="43"/>
      <c r="BY3513" s="43"/>
      <c r="BZ3513" s="43"/>
      <c r="CA3513" s="43"/>
      <c r="CB3513" s="43"/>
      <c r="CC3513" s="43"/>
      <c r="CD3513" s="43"/>
      <c r="CE3513" s="43"/>
      <c r="CF3513" s="43"/>
      <c r="CG3513" s="43"/>
    </row>
    <row r="3514" spans="10:85" x14ac:dyDescent="0.2"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  <c r="AQ3514" s="43"/>
      <c r="AR3514" s="43"/>
      <c r="AS3514" s="43"/>
      <c r="AT3514" s="43"/>
      <c r="AU3514" s="43"/>
      <c r="AV3514" s="43"/>
      <c r="AW3514" s="43"/>
      <c r="AX3514" s="43"/>
      <c r="AY3514" s="43"/>
      <c r="AZ3514" s="43"/>
      <c r="BA3514" s="43"/>
      <c r="BB3514" s="43"/>
      <c r="BC3514" s="43"/>
      <c r="BD3514" s="43"/>
      <c r="BE3514" s="43"/>
      <c r="BF3514" s="43"/>
      <c r="BG3514" s="43"/>
      <c r="BH3514" s="43"/>
      <c r="BI3514" s="43"/>
      <c r="BJ3514" s="43"/>
      <c r="BK3514" s="43"/>
      <c r="BL3514" s="43"/>
      <c r="BM3514" s="43"/>
      <c r="BN3514" s="43"/>
      <c r="BO3514" s="43"/>
      <c r="BP3514" s="43"/>
      <c r="BQ3514" s="43"/>
      <c r="BR3514" s="43"/>
      <c r="BS3514" s="43"/>
      <c r="BT3514" s="43"/>
      <c r="BU3514" s="43"/>
      <c r="BV3514" s="43"/>
      <c r="BW3514" s="43"/>
      <c r="BX3514" s="43"/>
      <c r="BY3514" s="43"/>
      <c r="BZ3514" s="43"/>
      <c r="CA3514" s="43"/>
      <c r="CB3514" s="43"/>
      <c r="CC3514" s="43"/>
      <c r="CD3514" s="43"/>
      <c r="CE3514" s="43"/>
      <c r="CF3514" s="43"/>
      <c r="CG3514" s="43"/>
    </row>
    <row r="3515" spans="10:85" x14ac:dyDescent="0.2"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  <c r="AQ3515" s="43"/>
      <c r="AR3515" s="43"/>
      <c r="AS3515" s="43"/>
      <c r="AT3515" s="43"/>
      <c r="AU3515" s="43"/>
      <c r="AV3515" s="43"/>
      <c r="AW3515" s="43"/>
      <c r="AX3515" s="43"/>
      <c r="AY3515" s="43"/>
      <c r="AZ3515" s="43"/>
      <c r="BA3515" s="43"/>
      <c r="BB3515" s="43"/>
      <c r="BC3515" s="43"/>
      <c r="BD3515" s="43"/>
      <c r="BE3515" s="43"/>
      <c r="BF3515" s="43"/>
      <c r="BG3515" s="43"/>
      <c r="BH3515" s="43"/>
      <c r="BI3515" s="43"/>
      <c r="BJ3515" s="43"/>
      <c r="BK3515" s="43"/>
      <c r="BL3515" s="43"/>
      <c r="BM3515" s="43"/>
      <c r="BN3515" s="43"/>
      <c r="BO3515" s="43"/>
      <c r="BP3515" s="43"/>
      <c r="BQ3515" s="43"/>
      <c r="BR3515" s="43"/>
      <c r="BS3515" s="43"/>
      <c r="BT3515" s="43"/>
      <c r="BU3515" s="43"/>
      <c r="BV3515" s="43"/>
      <c r="BW3515" s="43"/>
      <c r="BX3515" s="43"/>
      <c r="BY3515" s="43"/>
      <c r="BZ3515" s="43"/>
      <c r="CA3515" s="43"/>
      <c r="CB3515" s="43"/>
      <c r="CC3515" s="43"/>
      <c r="CD3515" s="43"/>
      <c r="CE3515" s="43"/>
      <c r="CF3515" s="43"/>
      <c r="CG3515" s="43"/>
    </row>
    <row r="3516" spans="10:85" x14ac:dyDescent="0.2"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  <c r="AQ3516" s="43"/>
      <c r="AR3516" s="43"/>
      <c r="AS3516" s="43"/>
      <c r="AT3516" s="43"/>
      <c r="AU3516" s="43"/>
      <c r="AV3516" s="43"/>
      <c r="AW3516" s="43"/>
      <c r="AX3516" s="43"/>
      <c r="AY3516" s="43"/>
      <c r="AZ3516" s="43"/>
      <c r="BA3516" s="43"/>
      <c r="BB3516" s="43"/>
      <c r="BC3516" s="43"/>
      <c r="BD3516" s="43"/>
      <c r="BE3516" s="43"/>
      <c r="BF3516" s="43"/>
      <c r="BG3516" s="43"/>
      <c r="BH3516" s="43"/>
      <c r="BI3516" s="43"/>
      <c r="BJ3516" s="43"/>
      <c r="BK3516" s="43"/>
      <c r="BL3516" s="43"/>
      <c r="BM3516" s="43"/>
      <c r="BN3516" s="43"/>
      <c r="BO3516" s="43"/>
      <c r="BP3516" s="43"/>
      <c r="BQ3516" s="43"/>
      <c r="BR3516" s="43"/>
      <c r="BS3516" s="43"/>
      <c r="BT3516" s="43"/>
      <c r="BU3516" s="43"/>
      <c r="BV3516" s="43"/>
      <c r="BW3516" s="43"/>
      <c r="BX3516" s="43"/>
      <c r="BY3516" s="43"/>
      <c r="BZ3516" s="43"/>
      <c r="CA3516" s="43"/>
      <c r="CB3516" s="43"/>
      <c r="CC3516" s="43"/>
      <c r="CD3516" s="43"/>
      <c r="CE3516" s="43"/>
      <c r="CF3516" s="43"/>
      <c r="CG3516" s="43"/>
    </row>
    <row r="3517" spans="10:85" x14ac:dyDescent="0.2"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  <c r="AQ3517" s="43"/>
      <c r="AR3517" s="43"/>
      <c r="AS3517" s="43"/>
      <c r="AT3517" s="43"/>
      <c r="AU3517" s="43"/>
      <c r="AV3517" s="43"/>
      <c r="AW3517" s="43"/>
      <c r="AX3517" s="43"/>
      <c r="AY3517" s="43"/>
      <c r="AZ3517" s="43"/>
      <c r="BA3517" s="43"/>
      <c r="BB3517" s="43"/>
      <c r="BC3517" s="43"/>
      <c r="BD3517" s="43"/>
      <c r="BE3517" s="43"/>
      <c r="BF3517" s="43"/>
      <c r="BG3517" s="43"/>
      <c r="BH3517" s="43"/>
      <c r="BI3517" s="43"/>
      <c r="BJ3517" s="43"/>
      <c r="BK3517" s="43"/>
      <c r="BL3517" s="43"/>
      <c r="BM3517" s="43"/>
      <c r="BN3517" s="43"/>
      <c r="BO3517" s="43"/>
      <c r="BP3517" s="43"/>
      <c r="BQ3517" s="43"/>
      <c r="BR3517" s="43"/>
      <c r="BS3517" s="43"/>
      <c r="BT3517" s="43"/>
      <c r="BU3517" s="43"/>
      <c r="BV3517" s="43"/>
      <c r="BW3517" s="43"/>
      <c r="BX3517" s="43"/>
      <c r="BY3517" s="43"/>
      <c r="BZ3517" s="43"/>
      <c r="CA3517" s="43"/>
      <c r="CB3517" s="43"/>
      <c r="CC3517" s="43"/>
      <c r="CD3517" s="43"/>
      <c r="CE3517" s="43"/>
      <c r="CF3517" s="43"/>
      <c r="CG3517" s="43"/>
    </row>
    <row r="3518" spans="10:85" x14ac:dyDescent="0.2"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  <c r="AQ3518" s="43"/>
      <c r="AR3518" s="43"/>
      <c r="AS3518" s="43"/>
      <c r="AT3518" s="43"/>
      <c r="AU3518" s="43"/>
      <c r="AV3518" s="43"/>
      <c r="AW3518" s="43"/>
      <c r="AX3518" s="43"/>
      <c r="AY3518" s="43"/>
      <c r="AZ3518" s="43"/>
      <c r="BA3518" s="43"/>
      <c r="BB3518" s="43"/>
      <c r="BC3518" s="43"/>
      <c r="BD3518" s="43"/>
      <c r="BE3518" s="43"/>
      <c r="BF3518" s="43"/>
      <c r="BG3518" s="43"/>
      <c r="BH3518" s="43"/>
      <c r="BI3518" s="43"/>
      <c r="BJ3518" s="43"/>
      <c r="BK3518" s="43"/>
      <c r="BL3518" s="43"/>
      <c r="BM3518" s="43"/>
      <c r="BN3518" s="43"/>
      <c r="BO3518" s="43"/>
      <c r="BP3518" s="43"/>
      <c r="BQ3518" s="43"/>
      <c r="BR3518" s="43"/>
      <c r="BS3518" s="43"/>
      <c r="BT3518" s="43"/>
      <c r="BU3518" s="43"/>
      <c r="BV3518" s="43"/>
      <c r="BW3518" s="43"/>
      <c r="BX3518" s="43"/>
      <c r="BY3518" s="43"/>
      <c r="BZ3518" s="43"/>
      <c r="CA3518" s="43"/>
      <c r="CB3518" s="43"/>
      <c r="CC3518" s="43"/>
      <c r="CD3518" s="43"/>
      <c r="CE3518" s="43"/>
      <c r="CF3518" s="43"/>
      <c r="CG3518" s="43"/>
    </row>
    <row r="3519" spans="10:85" x14ac:dyDescent="0.2"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  <c r="AQ3519" s="43"/>
      <c r="AR3519" s="43"/>
      <c r="AS3519" s="43"/>
      <c r="AT3519" s="43"/>
      <c r="AU3519" s="43"/>
      <c r="AV3519" s="43"/>
      <c r="AW3519" s="43"/>
      <c r="AX3519" s="43"/>
      <c r="AY3519" s="43"/>
      <c r="AZ3519" s="43"/>
      <c r="BA3519" s="43"/>
      <c r="BB3519" s="43"/>
      <c r="BC3519" s="43"/>
      <c r="BD3519" s="43"/>
      <c r="BE3519" s="43"/>
      <c r="BF3519" s="43"/>
      <c r="BG3519" s="43"/>
      <c r="BH3519" s="43"/>
      <c r="BI3519" s="43"/>
      <c r="BJ3519" s="43"/>
      <c r="BK3519" s="43"/>
      <c r="BL3519" s="43"/>
      <c r="BM3519" s="43"/>
      <c r="BN3519" s="43"/>
      <c r="BO3519" s="43"/>
      <c r="BP3519" s="43"/>
      <c r="BQ3519" s="43"/>
      <c r="BR3519" s="43"/>
      <c r="BS3519" s="43"/>
      <c r="BT3519" s="43"/>
      <c r="BU3519" s="43"/>
      <c r="BV3519" s="43"/>
      <c r="BW3519" s="43"/>
      <c r="BX3519" s="43"/>
      <c r="BY3519" s="43"/>
      <c r="BZ3519" s="43"/>
      <c r="CA3519" s="43"/>
      <c r="CB3519" s="43"/>
      <c r="CC3519" s="43"/>
      <c r="CD3519" s="43"/>
      <c r="CE3519" s="43"/>
      <c r="CF3519" s="43"/>
      <c r="CG3519" s="43"/>
    </row>
    <row r="3520" spans="10:85" x14ac:dyDescent="0.2"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  <c r="AQ3520" s="43"/>
      <c r="AR3520" s="43"/>
      <c r="AS3520" s="43"/>
      <c r="AT3520" s="43"/>
      <c r="AU3520" s="43"/>
      <c r="AV3520" s="43"/>
      <c r="AW3520" s="43"/>
      <c r="AX3520" s="43"/>
      <c r="AY3520" s="43"/>
      <c r="AZ3520" s="43"/>
      <c r="BA3520" s="43"/>
      <c r="BB3520" s="43"/>
      <c r="BC3520" s="43"/>
      <c r="BD3520" s="43"/>
      <c r="BE3520" s="43"/>
      <c r="BF3520" s="43"/>
      <c r="BG3520" s="43"/>
      <c r="BH3520" s="43"/>
      <c r="BI3520" s="43"/>
      <c r="BJ3520" s="43"/>
      <c r="BK3520" s="43"/>
      <c r="BL3520" s="43"/>
      <c r="BM3520" s="43"/>
      <c r="BN3520" s="43"/>
      <c r="BO3520" s="43"/>
      <c r="BP3520" s="43"/>
      <c r="BQ3520" s="43"/>
      <c r="BR3520" s="43"/>
      <c r="BS3520" s="43"/>
      <c r="BT3520" s="43"/>
      <c r="BU3520" s="43"/>
      <c r="BV3520" s="43"/>
      <c r="BW3520" s="43"/>
      <c r="BX3520" s="43"/>
      <c r="BY3520" s="43"/>
      <c r="BZ3520" s="43"/>
      <c r="CA3520" s="43"/>
      <c r="CB3520" s="43"/>
      <c r="CC3520" s="43"/>
      <c r="CD3520" s="43"/>
      <c r="CE3520" s="43"/>
      <c r="CF3520" s="43"/>
      <c r="CG3520" s="43"/>
    </row>
    <row r="3521" spans="10:85" x14ac:dyDescent="0.2"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  <c r="AQ3521" s="43"/>
      <c r="AR3521" s="43"/>
      <c r="AS3521" s="43"/>
      <c r="AT3521" s="43"/>
      <c r="AU3521" s="43"/>
      <c r="AV3521" s="43"/>
      <c r="AW3521" s="43"/>
      <c r="AX3521" s="43"/>
      <c r="AY3521" s="43"/>
      <c r="AZ3521" s="43"/>
      <c r="BA3521" s="43"/>
      <c r="BB3521" s="43"/>
      <c r="BC3521" s="43"/>
      <c r="BD3521" s="43"/>
      <c r="BE3521" s="43"/>
      <c r="BF3521" s="43"/>
      <c r="BG3521" s="43"/>
      <c r="BH3521" s="43"/>
      <c r="BI3521" s="43"/>
      <c r="BJ3521" s="43"/>
      <c r="BK3521" s="43"/>
      <c r="BL3521" s="43"/>
      <c r="BM3521" s="43"/>
      <c r="BN3521" s="43"/>
      <c r="BO3521" s="43"/>
      <c r="BP3521" s="43"/>
      <c r="BQ3521" s="43"/>
      <c r="BR3521" s="43"/>
      <c r="BS3521" s="43"/>
      <c r="BT3521" s="43"/>
      <c r="BU3521" s="43"/>
      <c r="BV3521" s="43"/>
      <c r="BW3521" s="43"/>
      <c r="BX3521" s="43"/>
      <c r="BY3521" s="43"/>
      <c r="BZ3521" s="43"/>
      <c r="CA3521" s="43"/>
      <c r="CB3521" s="43"/>
      <c r="CC3521" s="43"/>
      <c r="CD3521" s="43"/>
      <c r="CE3521" s="43"/>
      <c r="CF3521" s="43"/>
      <c r="CG3521" s="43"/>
    </row>
    <row r="3522" spans="10:85" x14ac:dyDescent="0.2"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  <c r="AQ3522" s="43"/>
      <c r="AR3522" s="43"/>
      <c r="AS3522" s="43"/>
      <c r="AT3522" s="43"/>
      <c r="AU3522" s="43"/>
      <c r="AV3522" s="43"/>
      <c r="AW3522" s="43"/>
      <c r="AX3522" s="43"/>
      <c r="AY3522" s="43"/>
      <c r="AZ3522" s="43"/>
      <c r="BA3522" s="43"/>
      <c r="BB3522" s="43"/>
      <c r="BC3522" s="43"/>
      <c r="BD3522" s="43"/>
      <c r="BE3522" s="43"/>
      <c r="BF3522" s="43"/>
      <c r="BG3522" s="43"/>
      <c r="BH3522" s="43"/>
      <c r="BI3522" s="43"/>
      <c r="BJ3522" s="43"/>
      <c r="BK3522" s="43"/>
      <c r="BL3522" s="43"/>
      <c r="BM3522" s="43"/>
      <c r="BN3522" s="43"/>
      <c r="BO3522" s="43"/>
      <c r="BP3522" s="43"/>
      <c r="BQ3522" s="43"/>
      <c r="BR3522" s="43"/>
      <c r="BS3522" s="43"/>
      <c r="BT3522" s="43"/>
      <c r="BU3522" s="43"/>
      <c r="BV3522" s="43"/>
      <c r="BW3522" s="43"/>
      <c r="BX3522" s="43"/>
      <c r="BY3522" s="43"/>
      <c r="BZ3522" s="43"/>
      <c r="CA3522" s="43"/>
      <c r="CB3522" s="43"/>
      <c r="CC3522" s="43"/>
      <c r="CD3522" s="43"/>
      <c r="CE3522" s="43"/>
      <c r="CF3522" s="43"/>
      <c r="CG3522" s="43"/>
    </row>
    <row r="3523" spans="10:85" x14ac:dyDescent="0.2"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  <c r="AQ3523" s="43"/>
      <c r="AR3523" s="43"/>
      <c r="AS3523" s="43"/>
      <c r="AT3523" s="43"/>
      <c r="AU3523" s="43"/>
      <c r="AV3523" s="43"/>
      <c r="AW3523" s="43"/>
      <c r="AX3523" s="43"/>
      <c r="AY3523" s="43"/>
      <c r="AZ3523" s="43"/>
      <c r="BA3523" s="43"/>
      <c r="BB3523" s="43"/>
      <c r="BC3523" s="43"/>
      <c r="BD3523" s="43"/>
      <c r="BE3523" s="43"/>
      <c r="BF3523" s="43"/>
      <c r="BG3523" s="43"/>
      <c r="BH3523" s="43"/>
      <c r="BI3523" s="43"/>
      <c r="BJ3523" s="43"/>
      <c r="BK3523" s="43"/>
      <c r="BL3523" s="43"/>
      <c r="BM3523" s="43"/>
      <c r="BN3523" s="43"/>
      <c r="BO3523" s="43"/>
      <c r="BP3523" s="43"/>
      <c r="BQ3523" s="43"/>
      <c r="BR3523" s="43"/>
      <c r="BS3523" s="43"/>
      <c r="BT3523" s="43"/>
      <c r="BU3523" s="43"/>
      <c r="BV3523" s="43"/>
      <c r="BW3523" s="43"/>
      <c r="BX3523" s="43"/>
      <c r="BY3523" s="43"/>
      <c r="BZ3523" s="43"/>
      <c r="CA3523" s="43"/>
      <c r="CB3523" s="43"/>
      <c r="CC3523" s="43"/>
      <c r="CD3523" s="43"/>
      <c r="CE3523" s="43"/>
      <c r="CF3523" s="43"/>
      <c r="CG3523" s="43"/>
    </row>
    <row r="3524" spans="10:85" x14ac:dyDescent="0.2"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  <c r="AQ3524" s="43"/>
      <c r="AR3524" s="43"/>
      <c r="AS3524" s="43"/>
      <c r="AT3524" s="43"/>
      <c r="AU3524" s="43"/>
      <c r="AV3524" s="43"/>
      <c r="AW3524" s="43"/>
      <c r="AX3524" s="43"/>
      <c r="AY3524" s="43"/>
      <c r="AZ3524" s="43"/>
      <c r="BA3524" s="43"/>
      <c r="BB3524" s="43"/>
      <c r="BC3524" s="43"/>
      <c r="BD3524" s="43"/>
      <c r="BE3524" s="43"/>
      <c r="BF3524" s="43"/>
      <c r="BG3524" s="43"/>
      <c r="BH3524" s="43"/>
      <c r="BI3524" s="43"/>
      <c r="BJ3524" s="43"/>
      <c r="BK3524" s="43"/>
      <c r="BL3524" s="43"/>
      <c r="BM3524" s="43"/>
      <c r="BN3524" s="43"/>
      <c r="BO3524" s="43"/>
      <c r="BP3524" s="43"/>
      <c r="BQ3524" s="43"/>
      <c r="BR3524" s="43"/>
      <c r="BS3524" s="43"/>
      <c r="BT3524" s="43"/>
      <c r="BU3524" s="43"/>
      <c r="BV3524" s="43"/>
      <c r="BW3524" s="43"/>
      <c r="BX3524" s="43"/>
      <c r="BY3524" s="43"/>
      <c r="BZ3524" s="43"/>
      <c r="CA3524" s="43"/>
      <c r="CB3524" s="43"/>
      <c r="CC3524" s="43"/>
      <c r="CD3524" s="43"/>
      <c r="CE3524" s="43"/>
      <c r="CF3524" s="43"/>
      <c r="CG3524" s="43"/>
    </row>
    <row r="3525" spans="10:85" x14ac:dyDescent="0.2"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  <c r="AQ3525" s="43"/>
      <c r="AR3525" s="43"/>
      <c r="AS3525" s="43"/>
      <c r="AT3525" s="43"/>
      <c r="AU3525" s="43"/>
      <c r="AV3525" s="43"/>
      <c r="AW3525" s="43"/>
      <c r="AX3525" s="43"/>
      <c r="AY3525" s="43"/>
      <c r="AZ3525" s="43"/>
      <c r="BA3525" s="43"/>
      <c r="BB3525" s="43"/>
      <c r="BC3525" s="43"/>
      <c r="BD3525" s="43"/>
      <c r="BE3525" s="43"/>
      <c r="BF3525" s="43"/>
      <c r="BG3525" s="43"/>
      <c r="BH3525" s="43"/>
      <c r="BI3525" s="43"/>
      <c r="BJ3525" s="43"/>
      <c r="BK3525" s="43"/>
      <c r="BL3525" s="43"/>
      <c r="BM3525" s="43"/>
      <c r="BN3525" s="43"/>
      <c r="BO3525" s="43"/>
      <c r="BP3525" s="43"/>
      <c r="BQ3525" s="43"/>
      <c r="BR3525" s="43"/>
      <c r="BS3525" s="43"/>
      <c r="BT3525" s="43"/>
      <c r="BU3525" s="43"/>
      <c r="BV3525" s="43"/>
      <c r="BW3525" s="43"/>
      <c r="BX3525" s="43"/>
      <c r="BY3525" s="43"/>
      <c r="BZ3525" s="43"/>
      <c r="CA3525" s="43"/>
      <c r="CB3525" s="43"/>
      <c r="CC3525" s="43"/>
      <c r="CD3525" s="43"/>
      <c r="CE3525" s="43"/>
      <c r="CF3525" s="43"/>
      <c r="CG3525" s="43"/>
    </row>
    <row r="3526" spans="10:85" x14ac:dyDescent="0.2"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  <c r="AQ3526" s="43"/>
      <c r="AR3526" s="43"/>
      <c r="AS3526" s="43"/>
      <c r="AT3526" s="43"/>
      <c r="AU3526" s="43"/>
      <c r="AV3526" s="43"/>
      <c r="AW3526" s="43"/>
      <c r="AX3526" s="43"/>
      <c r="AY3526" s="43"/>
      <c r="AZ3526" s="43"/>
      <c r="BA3526" s="43"/>
      <c r="BB3526" s="43"/>
      <c r="BC3526" s="43"/>
      <c r="BD3526" s="43"/>
      <c r="BE3526" s="43"/>
      <c r="BF3526" s="43"/>
      <c r="BG3526" s="43"/>
      <c r="BH3526" s="43"/>
      <c r="BI3526" s="43"/>
      <c r="BJ3526" s="43"/>
      <c r="BK3526" s="43"/>
      <c r="BL3526" s="43"/>
      <c r="BM3526" s="43"/>
      <c r="BN3526" s="43"/>
      <c r="BO3526" s="43"/>
      <c r="BP3526" s="43"/>
      <c r="BQ3526" s="43"/>
      <c r="BR3526" s="43"/>
      <c r="BS3526" s="43"/>
      <c r="BT3526" s="43"/>
      <c r="BU3526" s="43"/>
      <c r="BV3526" s="43"/>
      <c r="BW3526" s="43"/>
      <c r="BX3526" s="43"/>
      <c r="BY3526" s="43"/>
      <c r="BZ3526" s="43"/>
      <c r="CA3526" s="43"/>
      <c r="CB3526" s="43"/>
      <c r="CC3526" s="43"/>
      <c r="CD3526" s="43"/>
      <c r="CE3526" s="43"/>
      <c r="CF3526" s="43"/>
      <c r="CG3526" s="43"/>
    </row>
    <row r="3527" spans="10:85" x14ac:dyDescent="0.2"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  <c r="AQ3527" s="43"/>
      <c r="AR3527" s="43"/>
      <c r="AS3527" s="43"/>
      <c r="AT3527" s="43"/>
      <c r="AU3527" s="43"/>
      <c r="AV3527" s="43"/>
      <c r="AW3527" s="43"/>
      <c r="AX3527" s="43"/>
      <c r="AY3527" s="43"/>
      <c r="AZ3527" s="43"/>
      <c r="BA3527" s="43"/>
      <c r="BB3527" s="43"/>
      <c r="BC3527" s="43"/>
      <c r="BD3527" s="43"/>
      <c r="BE3527" s="43"/>
      <c r="BF3527" s="43"/>
      <c r="BG3527" s="43"/>
      <c r="BH3527" s="43"/>
      <c r="BI3527" s="43"/>
      <c r="BJ3527" s="43"/>
      <c r="BK3527" s="43"/>
      <c r="BL3527" s="43"/>
      <c r="BM3527" s="43"/>
      <c r="BN3527" s="43"/>
      <c r="BO3527" s="43"/>
      <c r="BP3527" s="43"/>
      <c r="BQ3527" s="43"/>
      <c r="BR3527" s="43"/>
      <c r="BS3527" s="43"/>
      <c r="BT3527" s="43"/>
      <c r="BU3527" s="43"/>
      <c r="BV3527" s="43"/>
      <c r="BW3527" s="43"/>
      <c r="BX3527" s="43"/>
      <c r="BY3527" s="43"/>
      <c r="BZ3527" s="43"/>
      <c r="CA3527" s="43"/>
      <c r="CB3527" s="43"/>
      <c r="CC3527" s="43"/>
      <c r="CD3527" s="43"/>
      <c r="CE3527" s="43"/>
      <c r="CF3527" s="43"/>
      <c r="CG3527" s="43"/>
    </row>
    <row r="3528" spans="10:85" x14ac:dyDescent="0.2"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  <c r="AQ3528" s="43"/>
      <c r="AR3528" s="43"/>
      <c r="AS3528" s="43"/>
      <c r="AT3528" s="43"/>
      <c r="AU3528" s="43"/>
      <c r="AV3528" s="43"/>
      <c r="AW3528" s="43"/>
      <c r="AX3528" s="43"/>
      <c r="AY3528" s="43"/>
      <c r="AZ3528" s="43"/>
      <c r="BA3528" s="43"/>
      <c r="BB3528" s="43"/>
      <c r="BC3528" s="43"/>
      <c r="BD3528" s="43"/>
      <c r="BE3528" s="43"/>
      <c r="BF3528" s="43"/>
      <c r="BG3528" s="43"/>
      <c r="BH3528" s="43"/>
      <c r="BI3528" s="43"/>
      <c r="BJ3528" s="43"/>
      <c r="BK3528" s="43"/>
      <c r="BL3528" s="43"/>
      <c r="BM3528" s="43"/>
      <c r="BN3528" s="43"/>
      <c r="BO3528" s="43"/>
      <c r="BP3528" s="43"/>
      <c r="BQ3528" s="43"/>
      <c r="BR3528" s="43"/>
      <c r="BS3528" s="43"/>
      <c r="BT3528" s="43"/>
      <c r="BU3528" s="43"/>
      <c r="BV3528" s="43"/>
      <c r="BW3528" s="43"/>
      <c r="BX3528" s="43"/>
      <c r="BY3528" s="43"/>
      <c r="BZ3528" s="43"/>
      <c r="CA3528" s="43"/>
      <c r="CB3528" s="43"/>
      <c r="CC3528" s="43"/>
      <c r="CD3528" s="43"/>
      <c r="CE3528" s="43"/>
      <c r="CF3528" s="43"/>
      <c r="CG3528" s="43"/>
    </row>
    <row r="3529" spans="10:85" x14ac:dyDescent="0.2"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  <c r="AQ3529" s="43"/>
      <c r="AR3529" s="43"/>
      <c r="AS3529" s="43"/>
      <c r="AT3529" s="43"/>
      <c r="AU3529" s="43"/>
      <c r="AV3529" s="43"/>
      <c r="AW3529" s="43"/>
      <c r="AX3529" s="43"/>
      <c r="AY3529" s="43"/>
      <c r="AZ3529" s="43"/>
      <c r="BA3529" s="43"/>
      <c r="BB3529" s="43"/>
      <c r="BC3529" s="43"/>
      <c r="BD3529" s="43"/>
      <c r="BE3529" s="43"/>
      <c r="BF3529" s="43"/>
      <c r="BG3529" s="43"/>
      <c r="BH3529" s="43"/>
      <c r="BI3529" s="43"/>
      <c r="BJ3529" s="43"/>
      <c r="BK3529" s="43"/>
      <c r="BL3529" s="43"/>
      <c r="BM3529" s="43"/>
      <c r="BN3529" s="43"/>
      <c r="BO3529" s="43"/>
      <c r="BP3529" s="43"/>
      <c r="BQ3529" s="43"/>
      <c r="BR3529" s="43"/>
      <c r="BS3529" s="43"/>
      <c r="BT3529" s="43"/>
      <c r="BU3529" s="43"/>
      <c r="BV3529" s="43"/>
      <c r="BW3529" s="43"/>
      <c r="BX3529" s="43"/>
      <c r="BY3529" s="43"/>
      <c r="BZ3529" s="43"/>
      <c r="CA3529" s="43"/>
      <c r="CB3529" s="43"/>
      <c r="CC3529" s="43"/>
      <c r="CD3529" s="43"/>
      <c r="CE3529" s="43"/>
      <c r="CF3529" s="43"/>
      <c r="CG3529" s="43"/>
    </row>
    <row r="3530" spans="10:85" x14ac:dyDescent="0.2"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  <c r="AQ3530" s="43"/>
      <c r="AR3530" s="43"/>
      <c r="AS3530" s="43"/>
      <c r="AT3530" s="43"/>
      <c r="AU3530" s="43"/>
      <c r="AV3530" s="43"/>
      <c r="AW3530" s="43"/>
      <c r="AX3530" s="43"/>
      <c r="AY3530" s="43"/>
      <c r="AZ3530" s="43"/>
      <c r="BA3530" s="43"/>
      <c r="BB3530" s="43"/>
      <c r="BC3530" s="43"/>
      <c r="BD3530" s="43"/>
      <c r="BE3530" s="43"/>
      <c r="BF3530" s="43"/>
      <c r="BG3530" s="43"/>
      <c r="BH3530" s="43"/>
      <c r="BI3530" s="43"/>
      <c r="BJ3530" s="43"/>
      <c r="BK3530" s="43"/>
      <c r="BL3530" s="43"/>
      <c r="BM3530" s="43"/>
      <c r="BN3530" s="43"/>
      <c r="BO3530" s="43"/>
      <c r="BP3530" s="43"/>
      <c r="BQ3530" s="43"/>
      <c r="BR3530" s="43"/>
      <c r="BS3530" s="43"/>
      <c r="BT3530" s="43"/>
      <c r="BU3530" s="43"/>
      <c r="BV3530" s="43"/>
      <c r="BW3530" s="43"/>
      <c r="BX3530" s="43"/>
      <c r="BY3530" s="43"/>
      <c r="BZ3530" s="43"/>
      <c r="CA3530" s="43"/>
      <c r="CB3530" s="43"/>
      <c r="CC3530" s="43"/>
      <c r="CD3530" s="43"/>
      <c r="CE3530" s="43"/>
      <c r="CF3530" s="43"/>
      <c r="CG3530" s="43"/>
    </row>
    <row r="3531" spans="10:85" x14ac:dyDescent="0.2"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  <c r="AQ3531" s="43"/>
      <c r="AR3531" s="43"/>
      <c r="AS3531" s="43"/>
      <c r="AT3531" s="43"/>
      <c r="AU3531" s="43"/>
      <c r="AV3531" s="43"/>
      <c r="AW3531" s="43"/>
      <c r="AX3531" s="43"/>
      <c r="AY3531" s="43"/>
      <c r="AZ3531" s="43"/>
      <c r="BA3531" s="43"/>
      <c r="BB3531" s="43"/>
      <c r="BC3531" s="43"/>
      <c r="BD3531" s="43"/>
      <c r="BE3531" s="43"/>
      <c r="BF3531" s="43"/>
      <c r="BG3531" s="43"/>
      <c r="BH3531" s="43"/>
      <c r="BI3531" s="43"/>
      <c r="BJ3531" s="43"/>
      <c r="BK3531" s="43"/>
      <c r="BL3531" s="43"/>
      <c r="BM3531" s="43"/>
      <c r="BN3531" s="43"/>
      <c r="BO3531" s="43"/>
      <c r="BP3531" s="43"/>
      <c r="BQ3531" s="43"/>
      <c r="BR3531" s="43"/>
      <c r="BS3531" s="43"/>
      <c r="BT3531" s="43"/>
      <c r="BU3531" s="43"/>
      <c r="BV3531" s="43"/>
      <c r="BW3531" s="43"/>
      <c r="BX3531" s="43"/>
      <c r="BY3531" s="43"/>
      <c r="BZ3531" s="43"/>
      <c r="CA3531" s="43"/>
      <c r="CB3531" s="43"/>
      <c r="CC3531" s="43"/>
      <c r="CD3531" s="43"/>
      <c r="CE3531" s="43"/>
      <c r="CF3531" s="43"/>
      <c r="CG3531" s="43"/>
    </row>
    <row r="3532" spans="10:85" x14ac:dyDescent="0.2"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  <c r="AQ3532" s="43"/>
      <c r="AR3532" s="43"/>
      <c r="AS3532" s="43"/>
      <c r="AT3532" s="43"/>
      <c r="AU3532" s="43"/>
      <c r="AV3532" s="43"/>
      <c r="AW3532" s="43"/>
      <c r="AX3532" s="43"/>
      <c r="AY3532" s="43"/>
      <c r="AZ3532" s="43"/>
      <c r="BA3532" s="43"/>
      <c r="BB3532" s="43"/>
      <c r="BC3532" s="43"/>
      <c r="BD3532" s="43"/>
      <c r="BE3532" s="43"/>
      <c r="BF3532" s="43"/>
      <c r="BG3532" s="43"/>
      <c r="BH3532" s="43"/>
      <c r="BI3532" s="43"/>
      <c r="BJ3532" s="43"/>
      <c r="BK3532" s="43"/>
      <c r="BL3532" s="43"/>
      <c r="BM3532" s="43"/>
      <c r="BN3532" s="43"/>
      <c r="BO3532" s="43"/>
      <c r="BP3532" s="43"/>
      <c r="BQ3532" s="43"/>
      <c r="BR3532" s="43"/>
      <c r="BS3532" s="43"/>
      <c r="BT3532" s="43"/>
      <c r="BU3532" s="43"/>
      <c r="BV3532" s="43"/>
      <c r="BW3532" s="43"/>
      <c r="BX3532" s="43"/>
      <c r="BY3532" s="43"/>
      <c r="BZ3532" s="43"/>
      <c r="CA3532" s="43"/>
      <c r="CB3532" s="43"/>
      <c r="CC3532" s="43"/>
      <c r="CD3532" s="43"/>
      <c r="CE3532" s="43"/>
      <c r="CF3532" s="43"/>
      <c r="CG3532" s="43"/>
    </row>
    <row r="3533" spans="10:85" x14ac:dyDescent="0.2"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  <c r="AQ3533" s="43"/>
      <c r="AR3533" s="43"/>
      <c r="AS3533" s="43"/>
      <c r="AT3533" s="43"/>
      <c r="AU3533" s="43"/>
      <c r="AV3533" s="43"/>
      <c r="AW3533" s="43"/>
      <c r="AX3533" s="43"/>
      <c r="AY3533" s="43"/>
      <c r="AZ3533" s="43"/>
      <c r="BA3533" s="43"/>
      <c r="BB3533" s="43"/>
      <c r="BC3533" s="43"/>
      <c r="BD3533" s="43"/>
      <c r="BE3533" s="43"/>
      <c r="BF3533" s="43"/>
      <c r="BG3533" s="43"/>
      <c r="BH3533" s="43"/>
      <c r="BI3533" s="43"/>
      <c r="BJ3533" s="43"/>
      <c r="BK3533" s="43"/>
      <c r="BL3533" s="43"/>
      <c r="BM3533" s="43"/>
      <c r="BN3533" s="43"/>
      <c r="BO3533" s="43"/>
      <c r="BP3533" s="43"/>
      <c r="BQ3533" s="43"/>
      <c r="BR3533" s="43"/>
      <c r="BS3533" s="43"/>
      <c r="BT3533" s="43"/>
      <c r="BU3533" s="43"/>
      <c r="BV3533" s="43"/>
      <c r="BW3533" s="43"/>
      <c r="BX3533" s="43"/>
      <c r="BY3533" s="43"/>
      <c r="BZ3533" s="43"/>
      <c r="CA3533" s="43"/>
      <c r="CB3533" s="43"/>
      <c r="CC3533" s="43"/>
      <c r="CD3533" s="43"/>
      <c r="CE3533" s="43"/>
      <c r="CF3533" s="43"/>
      <c r="CG3533" s="43"/>
    </row>
    <row r="3534" spans="10:85" x14ac:dyDescent="0.2"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  <c r="AQ3534" s="43"/>
      <c r="AR3534" s="43"/>
      <c r="AS3534" s="43"/>
      <c r="AT3534" s="43"/>
      <c r="AU3534" s="43"/>
      <c r="AV3534" s="43"/>
      <c r="AW3534" s="43"/>
      <c r="AX3534" s="43"/>
      <c r="AY3534" s="43"/>
      <c r="AZ3534" s="43"/>
      <c r="BA3534" s="43"/>
      <c r="BB3534" s="43"/>
      <c r="BC3534" s="43"/>
      <c r="BD3534" s="43"/>
      <c r="BE3534" s="43"/>
      <c r="BF3534" s="43"/>
      <c r="BG3534" s="43"/>
      <c r="BH3534" s="43"/>
      <c r="BI3534" s="43"/>
      <c r="BJ3534" s="43"/>
      <c r="BK3534" s="43"/>
      <c r="BL3534" s="43"/>
      <c r="BM3534" s="43"/>
      <c r="BN3534" s="43"/>
      <c r="BO3534" s="43"/>
      <c r="BP3534" s="43"/>
      <c r="BQ3534" s="43"/>
      <c r="BR3534" s="43"/>
      <c r="BS3534" s="43"/>
      <c r="BT3534" s="43"/>
      <c r="BU3534" s="43"/>
      <c r="BV3534" s="43"/>
      <c r="BW3534" s="43"/>
      <c r="BX3534" s="43"/>
      <c r="BY3534" s="43"/>
      <c r="BZ3534" s="43"/>
      <c r="CA3534" s="43"/>
      <c r="CB3534" s="43"/>
      <c r="CC3534" s="43"/>
      <c r="CD3534" s="43"/>
      <c r="CE3534" s="43"/>
      <c r="CF3534" s="43"/>
      <c r="CG3534" s="43"/>
    </row>
    <row r="3535" spans="10:85" x14ac:dyDescent="0.2"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  <c r="AQ3535" s="43"/>
      <c r="AR3535" s="43"/>
      <c r="AS3535" s="43"/>
      <c r="AT3535" s="43"/>
      <c r="AU3535" s="43"/>
      <c r="AV3535" s="43"/>
      <c r="AW3535" s="43"/>
      <c r="AX3535" s="43"/>
      <c r="AY3535" s="43"/>
      <c r="AZ3535" s="43"/>
      <c r="BA3535" s="43"/>
      <c r="BB3535" s="43"/>
      <c r="BC3535" s="43"/>
      <c r="BD3535" s="43"/>
      <c r="BE3535" s="43"/>
      <c r="BF3535" s="43"/>
      <c r="BG3535" s="43"/>
      <c r="BH3535" s="43"/>
      <c r="BI3535" s="43"/>
      <c r="BJ3535" s="43"/>
      <c r="BK3535" s="43"/>
      <c r="BL3535" s="43"/>
      <c r="BM3535" s="43"/>
      <c r="BN3535" s="43"/>
      <c r="BO3535" s="43"/>
      <c r="BP3535" s="43"/>
      <c r="BQ3535" s="43"/>
      <c r="BR3535" s="43"/>
      <c r="BS3535" s="43"/>
      <c r="BT3535" s="43"/>
      <c r="BU3535" s="43"/>
      <c r="BV3535" s="43"/>
      <c r="BW3535" s="43"/>
      <c r="BX3535" s="43"/>
      <c r="BY3535" s="43"/>
      <c r="BZ3535" s="43"/>
      <c r="CA3535" s="43"/>
      <c r="CB3535" s="43"/>
      <c r="CC3535" s="43"/>
      <c r="CD3535" s="43"/>
      <c r="CE3535" s="43"/>
      <c r="CF3535" s="43"/>
      <c r="CG3535" s="43"/>
    </row>
    <row r="3536" spans="10:85" x14ac:dyDescent="0.2"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  <c r="AQ3536" s="43"/>
      <c r="AR3536" s="43"/>
      <c r="AS3536" s="43"/>
      <c r="AT3536" s="43"/>
      <c r="AU3536" s="43"/>
      <c r="AV3536" s="43"/>
      <c r="AW3536" s="43"/>
      <c r="AX3536" s="43"/>
      <c r="AY3536" s="43"/>
      <c r="AZ3536" s="43"/>
      <c r="BA3536" s="43"/>
      <c r="BB3536" s="43"/>
      <c r="BC3536" s="43"/>
      <c r="BD3536" s="43"/>
      <c r="BE3536" s="43"/>
      <c r="BF3536" s="43"/>
      <c r="BG3536" s="43"/>
      <c r="BH3536" s="43"/>
      <c r="BI3536" s="43"/>
      <c r="BJ3536" s="43"/>
      <c r="BK3536" s="43"/>
      <c r="BL3536" s="43"/>
      <c r="BM3536" s="43"/>
      <c r="BN3536" s="43"/>
      <c r="BO3536" s="43"/>
      <c r="BP3536" s="43"/>
      <c r="BQ3536" s="43"/>
      <c r="BR3536" s="43"/>
      <c r="BS3536" s="43"/>
      <c r="BT3536" s="43"/>
      <c r="BU3536" s="43"/>
      <c r="BV3536" s="43"/>
      <c r="BW3536" s="43"/>
      <c r="BX3536" s="43"/>
      <c r="BY3536" s="43"/>
      <c r="BZ3536" s="43"/>
      <c r="CA3536" s="43"/>
      <c r="CB3536" s="43"/>
      <c r="CC3536" s="43"/>
      <c r="CD3536" s="43"/>
      <c r="CE3536" s="43"/>
      <c r="CF3536" s="43"/>
      <c r="CG3536" s="43"/>
    </row>
    <row r="3537" spans="10:85" x14ac:dyDescent="0.2"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  <c r="AQ3537" s="43"/>
      <c r="AR3537" s="43"/>
      <c r="AS3537" s="43"/>
      <c r="AT3537" s="43"/>
      <c r="AU3537" s="43"/>
      <c r="AV3537" s="43"/>
      <c r="AW3537" s="43"/>
      <c r="AX3537" s="43"/>
      <c r="AY3537" s="43"/>
      <c r="AZ3537" s="43"/>
      <c r="BA3537" s="43"/>
      <c r="BB3537" s="43"/>
      <c r="BC3537" s="43"/>
      <c r="BD3537" s="43"/>
      <c r="BE3537" s="43"/>
      <c r="BF3537" s="43"/>
      <c r="BG3537" s="43"/>
      <c r="BH3537" s="43"/>
      <c r="BI3537" s="43"/>
      <c r="BJ3537" s="43"/>
      <c r="BK3537" s="43"/>
      <c r="BL3537" s="43"/>
      <c r="BM3537" s="43"/>
      <c r="BN3537" s="43"/>
      <c r="BO3537" s="43"/>
      <c r="BP3537" s="43"/>
      <c r="BQ3537" s="43"/>
      <c r="BR3537" s="43"/>
      <c r="BS3537" s="43"/>
      <c r="BT3537" s="43"/>
      <c r="BU3537" s="43"/>
      <c r="BV3537" s="43"/>
      <c r="BW3537" s="43"/>
      <c r="BX3537" s="43"/>
      <c r="BY3537" s="43"/>
      <c r="BZ3537" s="43"/>
      <c r="CA3537" s="43"/>
      <c r="CB3537" s="43"/>
      <c r="CC3537" s="43"/>
      <c r="CD3537" s="43"/>
      <c r="CE3537" s="43"/>
      <c r="CF3537" s="43"/>
      <c r="CG3537" s="43"/>
    </row>
    <row r="3538" spans="10:85" x14ac:dyDescent="0.2"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  <c r="AQ3538" s="43"/>
      <c r="AR3538" s="43"/>
      <c r="AS3538" s="43"/>
      <c r="AT3538" s="43"/>
      <c r="AU3538" s="43"/>
      <c r="AV3538" s="43"/>
      <c r="AW3538" s="43"/>
      <c r="AX3538" s="43"/>
      <c r="AY3538" s="43"/>
      <c r="AZ3538" s="43"/>
      <c r="BA3538" s="43"/>
      <c r="BB3538" s="43"/>
      <c r="BC3538" s="43"/>
      <c r="BD3538" s="43"/>
      <c r="BE3538" s="43"/>
      <c r="BF3538" s="43"/>
      <c r="BG3538" s="43"/>
      <c r="BH3538" s="43"/>
      <c r="BI3538" s="43"/>
      <c r="BJ3538" s="43"/>
      <c r="BK3538" s="43"/>
      <c r="BL3538" s="43"/>
      <c r="BM3538" s="43"/>
      <c r="BN3538" s="43"/>
      <c r="BO3538" s="43"/>
      <c r="BP3538" s="43"/>
      <c r="BQ3538" s="43"/>
      <c r="BR3538" s="43"/>
      <c r="BS3538" s="43"/>
      <c r="BT3538" s="43"/>
      <c r="BU3538" s="43"/>
      <c r="BV3538" s="43"/>
      <c r="BW3538" s="43"/>
      <c r="BX3538" s="43"/>
      <c r="BY3538" s="43"/>
      <c r="BZ3538" s="43"/>
      <c r="CA3538" s="43"/>
      <c r="CB3538" s="43"/>
      <c r="CC3538" s="43"/>
      <c r="CD3538" s="43"/>
      <c r="CE3538" s="43"/>
      <c r="CF3538" s="43"/>
      <c r="CG3538" s="43"/>
    </row>
    <row r="3539" spans="10:85" x14ac:dyDescent="0.2"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  <c r="AQ3539" s="43"/>
      <c r="AR3539" s="43"/>
      <c r="AS3539" s="43"/>
      <c r="AT3539" s="43"/>
      <c r="AU3539" s="43"/>
      <c r="AV3539" s="43"/>
      <c r="AW3539" s="43"/>
      <c r="AX3539" s="43"/>
      <c r="AY3539" s="43"/>
      <c r="AZ3539" s="43"/>
      <c r="BA3539" s="43"/>
      <c r="BB3539" s="43"/>
      <c r="BC3539" s="43"/>
      <c r="BD3539" s="43"/>
      <c r="BE3539" s="43"/>
      <c r="BF3539" s="43"/>
      <c r="BG3539" s="43"/>
      <c r="BH3539" s="43"/>
      <c r="BI3539" s="43"/>
      <c r="BJ3539" s="43"/>
      <c r="BK3539" s="43"/>
      <c r="BL3539" s="43"/>
      <c r="BM3539" s="43"/>
      <c r="BN3539" s="43"/>
      <c r="BO3539" s="43"/>
      <c r="BP3539" s="43"/>
      <c r="BQ3539" s="43"/>
      <c r="BR3539" s="43"/>
      <c r="BS3539" s="43"/>
      <c r="BT3539" s="43"/>
      <c r="BU3539" s="43"/>
      <c r="BV3539" s="43"/>
      <c r="BW3539" s="43"/>
      <c r="BX3539" s="43"/>
      <c r="BY3539" s="43"/>
      <c r="BZ3539" s="43"/>
      <c r="CA3539" s="43"/>
      <c r="CB3539" s="43"/>
      <c r="CC3539" s="43"/>
      <c r="CD3539" s="43"/>
      <c r="CE3539" s="43"/>
      <c r="CF3539" s="43"/>
      <c r="CG3539" s="43"/>
    </row>
    <row r="3540" spans="10:85" x14ac:dyDescent="0.2"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  <c r="AQ3540" s="43"/>
      <c r="AR3540" s="43"/>
      <c r="AS3540" s="43"/>
      <c r="AT3540" s="43"/>
      <c r="AU3540" s="43"/>
      <c r="AV3540" s="43"/>
      <c r="AW3540" s="43"/>
      <c r="AX3540" s="43"/>
      <c r="AY3540" s="43"/>
      <c r="AZ3540" s="43"/>
      <c r="BA3540" s="43"/>
      <c r="BB3540" s="43"/>
      <c r="BC3540" s="43"/>
      <c r="BD3540" s="43"/>
      <c r="BE3540" s="43"/>
      <c r="BF3540" s="43"/>
      <c r="BG3540" s="43"/>
      <c r="BH3540" s="43"/>
      <c r="BI3540" s="43"/>
      <c r="BJ3540" s="43"/>
      <c r="BK3540" s="43"/>
      <c r="BL3540" s="43"/>
      <c r="BM3540" s="43"/>
      <c r="BN3540" s="43"/>
      <c r="BO3540" s="43"/>
      <c r="BP3540" s="43"/>
      <c r="BQ3540" s="43"/>
      <c r="BR3540" s="43"/>
      <c r="BS3540" s="43"/>
      <c r="BT3540" s="43"/>
      <c r="BU3540" s="43"/>
      <c r="BV3540" s="43"/>
      <c r="BW3540" s="43"/>
      <c r="BX3540" s="43"/>
      <c r="BY3540" s="43"/>
      <c r="BZ3540" s="43"/>
      <c r="CA3540" s="43"/>
      <c r="CB3540" s="43"/>
      <c r="CC3540" s="43"/>
      <c r="CD3540" s="43"/>
      <c r="CE3540" s="43"/>
      <c r="CF3540" s="43"/>
      <c r="CG3540" s="43"/>
    </row>
    <row r="3541" spans="10:85" x14ac:dyDescent="0.2"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  <c r="AQ3541" s="43"/>
      <c r="AR3541" s="43"/>
      <c r="AS3541" s="43"/>
      <c r="AT3541" s="43"/>
      <c r="AU3541" s="43"/>
      <c r="AV3541" s="43"/>
      <c r="AW3541" s="43"/>
      <c r="AX3541" s="43"/>
      <c r="AY3541" s="43"/>
      <c r="AZ3541" s="43"/>
      <c r="BA3541" s="43"/>
      <c r="BB3541" s="43"/>
      <c r="BC3541" s="43"/>
      <c r="BD3541" s="43"/>
      <c r="BE3541" s="43"/>
      <c r="BF3541" s="43"/>
      <c r="BG3541" s="43"/>
      <c r="BH3541" s="43"/>
      <c r="BI3541" s="43"/>
      <c r="BJ3541" s="43"/>
      <c r="BK3541" s="43"/>
      <c r="BL3541" s="43"/>
      <c r="BM3541" s="43"/>
      <c r="BN3541" s="43"/>
      <c r="BO3541" s="43"/>
      <c r="BP3541" s="43"/>
      <c r="BQ3541" s="43"/>
      <c r="BR3541" s="43"/>
      <c r="BS3541" s="43"/>
      <c r="BT3541" s="43"/>
      <c r="BU3541" s="43"/>
      <c r="BV3541" s="43"/>
      <c r="BW3541" s="43"/>
      <c r="BX3541" s="43"/>
      <c r="BY3541" s="43"/>
      <c r="BZ3541" s="43"/>
      <c r="CA3541" s="43"/>
      <c r="CB3541" s="43"/>
      <c r="CC3541" s="43"/>
      <c r="CD3541" s="43"/>
      <c r="CE3541" s="43"/>
      <c r="CF3541" s="43"/>
      <c r="CG3541" s="43"/>
    </row>
    <row r="3542" spans="10:85" x14ac:dyDescent="0.2"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  <c r="AQ3542" s="43"/>
      <c r="AR3542" s="43"/>
      <c r="AS3542" s="43"/>
      <c r="AT3542" s="43"/>
      <c r="AU3542" s="43"/>
      <c r="AV3542" s="43"/>
      <c r="AW3542" s="43"/>
      <c r="AX3542" s="43"/>
      <c r="AY3542" s="43"/>
      <c r="AZ3542" s="43"/>
      <c r="BA3542" s="43"/>
      <c r="BB3542" s="43"/>
      <c r="BC3542" s="43"/>
      <c r="BD3542" s="43"/>
      <c r="BE3542" s="43"/>
      <c r="BF3542" s="43"/>
      <c r="BG3542" s="43"/>
      <c r="BH3542" s="43"/>
      <c r="BI3542" s="43"/>
      <c r="BJ3542" s="43"/>
      <c r="BK3542" s="43"/>
      <c r="BL3542" s="43"/>
      <c r="BM3542" s="43"/>
      <c r="BN3542" s="43"/>
      <c r="BO3542" s="43"/>
      <c r="BP3542" s="43"/>
      <c r="BQ3542" s="43"/>
      <c r="BR3542" s="43"/>
      <c r="BS3542" s="43"/>
      <c r="BT3542" s="43"/>
      <c r="BU3542" s="43"/>
      <c r="BV3542" s="43"/>
      <c r="BW3542" s="43"/>
      <c r="BX3542" s="43"/>
      <c r="BY3542" s="43"/>
      <c r="BZ3542" s="43"/>
      <c r="CA3542" s="43"/>
      <c r="CB3542" s="43"/>
      <c r="CC3542" s="43"/>
      <c r="CD3542" s="43"/>
      <c r="CE3542" s="43"/>
      <c r="CF3542" s="43"/>
      <c r="CG3542" s="43"/>
    </row>
    <row r="3543" spans="10:85" x14ac:dyDescent="0.2"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  <c r="AQ3543" s="43"/>
      <c r="AR3543" s="43"/>
      <c r="AS3543" s="43"/>
      <c r="AT3543" s="43"/>
      <c r="AU3543" s="43"/>
      <c r="AV3543" s="43"/>
      <c r="AW3543" s="43"/>
      <c r="AX3543" s="43"/>
      <c r="AY3543" s="43"/>
      <c r="AZ3543" s="43"/>
      <c r="BA3543" s="43"/>
      <c r="BB3543" s="43"/>
      <c r="BC3543" s="43"/>
      <c r="BD3543" s="43"/>
      <c r="BE3543" s="43"/>
      <c r="BF3543" s="43"/>
      <c r="BG3543" s="43"/>
      <c r="BH3543" s="43"/>
      <c r="BI3543" s="43"/>
      <c r="BJ3543" s="43"/>
      <c r="BK3543" s="43"/>
      <c r="BL3543" s="43"/>
      <c r="BM3543" s="43"/>
      <c r="BN3543" s="43"/>
      <c r="BO3543" s="43"/>
      <c r="BP3543" s="43"/>
      <c r="BQ3543" s="43"/>
      <c r="BR3543" s="43"/>
      <c r="BS3543" s="43"/>
      <c r="BT3543" s="43"/>
      <c r="BU3543" s="43"/>
      <c r="BV3543" s="43"/>
      <c r="BW3543" s="43"/>
      <c r="BX3543" s="43"/>
      <c r="BY3543" s="43"/>
      <c r="BZ3543" s="43"/>
      <c r="CA3543" s="43"/>
      <c r="CB3543" s="43"/>
      <c r="CC3543" s="43"/>
      <c r="CD3543" s="43"/>
      <c r="CE3543" s="43"/>
      <c r="CF3543" s="43"/>
      <c r="CG3543" s="43"/>
    </row>
    <row r="3544" spans="10:85" x14ac:dyDescent="0.2"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  <c r="AQ3544" s="43"/>
      <c r="AR3544" s="43"/>
      <c r="AS3544" s="43"/>
      <c r="AT3544" s="43"/>
      <c r="AU3544" s="43"/>
      <c r="AV3544" s="43"/>
      <c r="AW3544" s="43"/>
      <c r="AX3544" s="43"/>
      <c r="AY3544" s="43"/>
      <c r="AZ3544" s="43"/>
      <c r="BA3544" s="43"/>
      <c r="BB3544" s="43"/>
      <c r="BC3544" s="43"/>
      <c r="BD3544" s="43"/>
      <c r="BE3544" s="43"/>
      <c r="BF3544" s="43"/>
      <c r="BG3544" s="43"/>
      <c r="BH3544" s="43"/>
      <c r="BI3544" s="43"/>
      <c r="BJ3544" s="43"/>
      <c r="BK3544" s="43"/>
      <c r="BL3544" s="43"/>
      <c r="BM3544" s="43"/>
      <c r="BN3544" s="43"/>
      <c r="BO3544" s="43"/>
      <c r="BP3544" s="43"/>
      <c r="BQ3544" s="43"/>
      <c r="BR3544" s="43"/>
      <c r="BS3544" s="43"/>
      <c r="BT3544" s="43"/>
      <c r="BU3544" s="43"/>
      <c r="BV3544" s="43"/>
      <c r="BW3544" s="43"/>
      <c r="BX3544" s="43"/>
      <c r="BY3544" s="43"/>
      <c r="BZ3544" s="43"/>
      <c r="CA3544" s="43"/>
      <c r="CB3544" s="43"/>
      <c r="CC3544" s="43"/>
      <c r="CD3544" s="43"/>
      <c r="CE3544" s="43"/>
      <c r="CF3544" s="43"/>
      <c r="CG3544" s="43"/>
    </row>
    <row r="3545" spans="10:85" x14ac:dyDescent="0.2"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  <c r="AQ3545" s="43"/>
      <c r="AR3545" s="43"/>
      <c r="AS3545" s="43"/>
      <c r="AT3545" s="43"/>
      <c r="AU3545" s="43"/>
      <c r="AV3545" s="43"/>
      <c r="AW3545" s="43"/>
      <c r="AX3545" s="43"/>
      <c r="AY3545" s="43"/>
      <c r="AZ3545" s="43"/>
      <c r="BA3545" s="43"/>
      <c r="BB3545" s="43"/>
      <c r="BC3545" s="43"/>
      <c r="BD3545" s="43"/>
      <c r="BE3545" s="43"/>
      <c r="BF3545" s="43"/>
      <c r="BG3545" s="43"/>
      <c r="BH3545" s="43"/>
      <c r="BI3545" s="43"/>
      <c r="BJ3545" s="43"/>
      <c r="BK3545" s="43"/>
      <c r="BL3545" s="43"/>
      <c r="BM3545" s="43"/>
      <c r="BN3545" s="43"/>
      <c r="BO3545" s="43"/>
      <c r="BP3545" s="43"/>
      <c r="BQ3545" s="43"/>
      <c r="BR3545" s="43"/>
      <c r="BS3545" s="43"/>
      <c r="BT3545" s="43"/>
      <c r="BU3545" s="43"/>
      <c r="BV3545" s="43"/>
      <c r="BW3545" s="43"/>
      <c r="BX3545" s="43"/>
      <c r="BY3545" s="43"/>
      <c r="BZ3545" s="43"/>
      <c r="CA3545" s="43"/>
      <c r="CB3545" s="43"/>
      <c r="CC3545" s="43"/>
      <c r="CD3545" s="43"/>
      <c r="CE3545" s="43"/>
      <c r="CF3545" s="43"/>
      <c r="CG3545" s="43"/>
    </row>
    <row r="3546" spans="10:85" x14ac:dyDescent="0.2"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</row>
    <row r="3547" spans="10:85" x14ac:dyDescent="0.2"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  <c r="AQ3547" s="43"/>
      <c r="AR3547" s="43"/>
      <c r="AS3547" s="43"/>
      <c r="AT3547" s="43"/>
      <c r="AU3547" s="43"/>
      <c r="AV3547" s="43"/>
      <c r="AW3547" s="43"/>
      <c r="AX3547" s="43"/>
      <c r="AY3547" s="43"/>
      <c r="AZ3547" s="43"/>
      <c r="BA3547" s="43"/>
      <c r="BB3547" s="43"/>
      <c r="BC3547" s="43"/>
      <c r="BD3547" s="43"/>
      <c r="BE3547" s="43"/>
      <c r="BF3547" s="43"/>
      <c r="BG3547" s="43"/>
      <c r="BH3547" s="43"/>
      <c r="BI3547" s="43"/>
      <c r="BJ3547" s="43"/>
      <c r="BK3547" s="43"/>
      <c r="BL3547" s="43"/>
      <c r="BM3547" s="43"/>
      <c r="BN3547" s="43"/>
      <c r="BO3547" s="43"/>
      <c r="BP3547" s="43"/>
      <c r="BQ3547" s="43"/>
      <c r="BR3547" s="43"/>
      <c r="BS3547" s="43"/>
      <c r="BT3547" s="43"/>
      <c r="BU3547" s="43"/>
      <c r="BV3547" s="43"/>
      <c r="BW3547" s="43"/>
      <c r="BX3547" s="43"/>
      <c r="BY3547" s="43"/>
      <c r="BZ3547" s="43"/>
      <c r="CA3547" s="43"/>
      <c r="CB3547" s="43"/>
      <c r="CC3547" s="43"/>
      <c r="CD3547" s="43"/>
      <c r="CE3547" s="43"/>
      <c r="CF3547" s="43"/>
      <c r="CG3547" s="43"/>
    </row>
    <row r="3548" spans="10:85" x14ac:dyDescent="0.2"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  <c r="AQ3548" s="43"/>
      <c r="AR3548" s="43"/>
      <c r="AS3548" s="43"/>
      <c r="AT3548" s="43"/>
      <c r="AU3548" s="43"/>
      <c r="AV3548" s="43"/>
      <c r="AW3548" s="43"/>
      <c r="AX3548" s="43"/>
      <c r="AY3548" s="43"/>
      <c r="AZ3548" s="43"/>
      <c r="BA3548" s="43"/>
      <c r="BB3548" s="43"/>
      <c r="BC3548" s="43"/>
      <c r="BD3548" s="43"/>
      <c r="BE3548" s="43"/>
      <c r="BF3548" s="43"/>
      <c r="BG3548" s="43"/>
      <c r="BH3548" s="43"/>
      <c r="BI3548" s="43"/>
      <c r="BJ3548" s="43"/>
      <c r="BK3548" s="43"/>
      <c r="BL3548" s="43"/>
      <c r="BM3548" s="43"/>
      <c r="BN3548" s="43"/>
      <c r="BO3548" s="43"/>
      <c r="BP3548" s="43"/>
      <c r="BQ3548" s="43"/>
      <c r="BR3548" s="43"/>
      <c r="BS3548" s="43"/>
      <c r="BT3548" s="43"/>
      <c r="BU3548" s="43"/>
      <c r="BV3548" s="43"/>
      <c r="BW3548" s="43"/>
      <c r="BX3548" s="43"/>
      <c r="BY3548" s="43"/>
      <c r="BZ3548" s="43"/>
      <c r="CA3548" s="43"/>
      <c r="CB3548" s="43"/>
      <c r="CC3548" s="43"/>
      <c r="CD3548" s="43"/>
      <c r="CE3548" s="43"/>
      <c r="CF3548" s="43"/>
      <c r="CG3548" s="43"/>
    </row>
    <row r="3549" spans="10:85" x14ac:dyDescent="0.2"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  <c r="AQ3549" s="43"/>
      <c r="AR3549" s="43"/>
      <c r="AS3549" s="43"/>
      <c r="AT3549" s="43"/>
      <c r="AU3549" s="43"/>
      <c r="AV3549" s="43"/>
      <c r="AW3549" s="43"/>
      <c r="AX3549" s="43"/>
      <c r="AY3549" s="43"/>
      <c r="AZ3549" s="43"/>
      <c r="BA3549" s="43"/>
      <c r="BB3549" s="43"/>
      <c r="BC3549" s="43"/>
      <c r="BD3549" s="43"/>
      <c r="BE3549" s="43"/>
      <c r="BF3549" s="43"/>
      <c r="BG3549" s="43"/>
      <c r="BH3549" s="43"/>
      <c r="BI3549" s="43"/>
      <c r="BJ3549" s="43"/>
      <c r="BK3549" s="43"/>
      <c r="BL3549" s="43"/>
      <c r="BM3549" s="43"/>
      <c r="BN3549" s="43"/>
      <c r="BO3549" s="43"/>
      <c r="BP3549" s="43"/>
      <c r="BQ3549" s="43"/>
      <c r="BR3549" s="43"/>
      <c r="BS3549" s="43"/>
      <c r="BT3549" s="43"/>
      <c r="BU3549" s="43"/>
      <c r="BV3549" s="43"/>
      <c r="BW3549" s="43"/>
      <c r="BX3549" s="43"/>
      <c r="BY3549" s="43"/>
      <c r="BZ3549" s="43"/>
      <c r="CA3549" s="43"/>
      <c r="CB3549" s="43"/>
      <c r="CC3549" s="43"/>
      <c r="CD3549" s="43"/>
      <c r="CE3549" s="43"/>
      <c r="CF3549" s="43"/>
      <c r="CG3549" s="43"/>
    </row>
    <row r="3550" spans="10:85" x14ac:dyDescent="0.2"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  <c r="AQ3550" s="43"/>
      <c r="AR3550" s="43"/>
      <c r="AS3550" s="43"/>
      <c r="AT3550" s="43"/>
      <c r="AU3550" s="43"/>
      <c r="AV3550" s="43"/>
      <c r="AW3550" s="43"/>
      <c r="AX3550" s="43"/>
      <c r="AY3550" s="43"/>
      <c r="AZ3550" s="43"/>
      <c r="BA3550" s="43"/>
      <c r="BB3550" s="43"/>
      <c r="BC3550" s="43"/>
      <c r="BD3550" s="43"/>
      <c r="BE3550" s="43"/>
      <c r="BF3550" s="43"/>
      <c r="BG3550" s="43"/>
      <c r="BH3550" s="43"/>
      <c r="BI3550" s="43"/>
      <c r="BJ3550" s="43"/>
      <c r="BK3550" s="43"/>
      <c r="BL3550" s="43"/>
      <c r="BM3550" s="43"/>
      <c r="BN3550" s="43"/>
      <c r="BO3550" s="43"/>
      <c r="BP3550" s="43"/>
      <c r="BQ3550" s="43"/>
      <c r="BR3550" s="43"/>
      <c r="BS3550" s="43"/>
      <c r="BT3550" s="43"/>
      <c r="BU3550" s="43"/>
      <c r="BV3550" s="43"/>
      <c r="BW3550" s="43"/>
      <c r="BX3550" s="43"/>
      <c r="BY3550" s="43"/>
      <c r="BZ3550" s="43"/>
      <c r="CA3550" s="43"/>
      <c r="CB3550" s="43"/>
      <c r="CC3550" s="43"/>
      <c r="CD3550" s="43"/>
      <c r="CE3550" s="43"/>
      <c r="CF3550" s="43"/>
      <c r="CG3550" s="43"/>
    </row>
    <row r="3551" spans="10:85" x14ac:dyDescent="0.2"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  <c r="AQ3551" s="43"/>
      <c r="AR3551" s="43"/>
      <c r="AS3551" s="43"/>
      <c r="AT3551" s="43"/>
      <c r="AU3551" s="43"/>
      <c r="AV3551" s="43"/>
      <c r="AW3551" s="43"/>
      <c r="AX3551" s="43"/>
      <c r="AY3551" s="43"/>
      <c r="AZ3551" s="43"/>
      <c r="BA3551" s="43"/>
      <c r="BB3551" s="43"/>
      <c r="BC3551" s="43"/>
      <c r="BD3551" s="43"/>
      <c r="BE3551" s="43"/>
      <c r="BF3551" s="43"/>
      <c r="BG3551" s="43"/>
      <c r="BH3551" s="43"/>
      <c r="BI3551" s="43"/>
      <c r="BJ3551" s="43"/>
      <c r="BK3551" s="43"/>
      <c r="BL3551" s="43"/>
      <c r="BM3551" s="43"/>
      <c r="BN3551" s="43"/>
      <c r="BO3551" s="43"/>
      <c r="BP3551" s="43"/>
      <c r="BQ3551" s="43"/>
      <c r="BR3551" s="43"/>
      <c r="BS3551" s="43"/>
      <c r="BT3551" s="43"/>
      <c r="BU3551" s="43"/>
      <c r="BV3551" s="43"/>
      <c r="BW3551" s="43"/>
      <c r="BX3551" s="43"/>
      <c r="BY3551" s="43"/>
      <c r="BZ3551" s="43"/>
      <c r="CA3551" s="43"/>
      <c r="CB3551" s="43"/>
      <c r="CC3551" s="43"/>
      <c r="CD3551" s="43"/>
      <c r="CE3551" s="43"/>
      <c r="CF3551" s="43"/>
      <c r="CG3551" s="43"/>
    </row>
    <row r="3552" spans="10:85" x14ac:dyDescent="0.2"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  <c r="AQ3552" s="43"/>
      <c r="AR3552" s="43"/>
      <c r="AS3552" s="43"/>
      <c r="AT3552" s="43"/>
      <c r="AU3552" s="43"/>
      <c r="AV3552" s="43"/>
      <c r="AW3552" s="43"/>
      <c r="AX3552" s="43"/>
      <c r="AY3552" s="43"/>
      <c r="AZ3552" s="43"/>
      <c r="BA3552" s="43"/>
      <c r="BB3552" s="43"/>
      <c r="BC3552" s="43"/>
      <c r="BD3552" s="43"/>
      <c r="BE3552" s="43"/>
      <c r="BF3552" s="43"/>
      <c r="BG3552" s="43"/>
      <c r="BH3552" s="43"/>
      <c r="BI3552" s="43"/>
      <c r="BJ3552" s="43"/>
      <c r="BK3552" s="43"/>
      <c r="BL3552" s="43"/>
      <c r="BM3552" s="43"/>
      <c r="BN3552" s="43"/>
      <c r="BO3552" s="43"/>
      <c r="BP3552" s="43"/>
      <c r="BQ3552" s="43"/>
      <c r="BR3552" s="43"/>
      <c r="BS3552" s="43"/>
      <c r="BT3552" s="43"/>
      <c r="BU3552" s="43"/>
      <c r="BV3552" s="43"/>
      <c r="BW3552" s="43"/>
      <c r="BX3552" s="43"/>
      <c r="BY3552" s="43"/>
      <c r="BZ3552" s="43"/>
      <c r="CA3552" s="43"/>
      <c r="CB3552" s="43"/>
      <c r="CC3552" s="43"/>
      <c r="CD3552" s="43"/>
      <c r="CE3552" s="43"/>
      <c r="CF3552" s="43"/>
      <c r="CG3552" s="43"/>
    </row>
    <row r="3553" spans="10:85" x14ac:dyDescent="0.2"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  <c r="AQ3553" s="43"/>
      <c r="AR3553" s="43"/>
      <c r="AS3553" s="43"/>
      <c r="AT3553" s="43"/>
      <c r="AU3553" s="43"/>
      <c r="AV3553" s="43"/>
      <c r="AW3553" s="43"/>
      <c r="AX3553" s="43"/>
      <c r="AY3553" s="43"/>
      <c r="AZ3553" s="43"/>
      <c r="BA3553" s="43"/>
      <c r="BB3553" s="43"/>
      <c r="BC3553" s="43"/>
      <c r="BD3553" s="43"/>
      <c r="BE3553" s="43"/>
      <c r="BF3553" s="43"/>
      <c r="BG3553" s="43"/>
      <c r="BH3553" s="43"/>
      <c r="BI3553" s="43"/>
      <c r="BJ3553" s="43"/>
      <c r="BK3553" s="43"/>
      <c r="BL3553" s="43"/>
      <c r="BM3553" s="43"/>
      <c r="BN3553" s="43"/>
      <c r="BO3553" s="43"/>
      <c r="BP3553" s="43"/>
      <c r="BQ3553" s="43"/>
      <c r="BR3553" s="43"/>
      <c r="BS3553" s="43"/>
      <c r="BT3553" s="43"/>
      <c r="BU3553" s="43"/>
      <c r="BV3553" s="43"/>
      <c r="BW3553" s="43"/>
      <c r="BX3553" s="43"/>
      <c r="BY3553" s="43"/>
      <c r="BZ3553" s="43"/>
      <c r="CA3553" s="43"/>
      <c r="CB3553" s="43"/>
      <c r="CC3553" s="43"/>
      <c r="CD3553" s="43"/>
      <c r="CE3553" s="43"/>
      <c r="CF3553" s="43"/>
      <c r="CG3553" s="43"/>
    </row>
    <row r="3554" spans="10:85" x14ac:dyDescent="0.2"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  <c r="AQ3554" s="43"/>
      <c r="AR3554" s="43"/>
      <c r="AS3554" s="43"/>
      <c r="AT3554" s="43"/>
      <c r="AU3554" s="43"/>
      <c r="AV3554" s="43"/>
      <c r="AW3554" s="43"/>
      <c r="AX3554" s="43"/>
      <c r="AY3554" s="43"/>
      <c r="AZ3554" s="43"/>
      <c r="BA3554" s="43"/>
      <c r="BB3554" s="43"/>
      <c r="BC3554" s="43"/>
      <c r="BD3554" s="43"/>
      <c r="BE3554" s="43"/>
      <c r="BF3554" s="43"/>
      <c r="BG3554" s="43"/>
      <c r="BH3554" s="43"/>
      <c r="BI3554" s="43"/>
      <c r="BJ3554" s="43"/>
      <c r="BK3554" s="43"/>
      <c r="BL3554" s="43"/>
      <c r="BM3554" s="43"/>
      <c r="BN3554" s="43"/>
      <c r="BO3554" s="43"/>
      <c r="BP3554" s="43"/>
      <c r="BQ3554" s="43"/>
      <c r="BR3554" s="43"/>
      <c r="BS3554" s="43"/>
      <c r="BT3554" s="43"/>
      <c r="BU3554" s="43"/>
      <c r="BV3554" s="43"/>
      <c r="BW3554" s="43"/>
      <c r="BX3554" s="43"/>
      <c r="BY3554" s="43"/>
      <c r="BZ3554" s="43"/>
      <c r="CA3554" s="43"/>
      <c r="CB3554" s="43"/>
      <c r="CC3554" s="43"/>
      <c r="CD3554" s="43"/>
      <c r="CE3554" s="43"/>
      <c r="CF3554" s="43"/>
      <c r="CG3554" s="43"/>
    </row>
    <row r="3555" spans="10:85" x14ac:dyDescent="0.2"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  <c r="AQ3555" s="43"/>
      <c r="AR3555" s="43"/>
      <c r="AS3555" s="43"/>
      <c r="AT3555" s="43"/>
      <c r="AU3555" s="43"/>
      <c r="AV3555" s="43"/>
      <c r="AW3555" s="43"/>
      <c r="AX3555" s="43"/>
      <c r="AY3555" s="43"/>
      <c r="AZ3555" s="43"/>
      <c r="BA3555" s="43"/>
      <c r="BB3555" s="43"/>
      <c r="BC3555" s="43"/>
      <c r="BD3555" s="43"/>
      <c r="BE3555" s="43"/>
      <c r="BF3555" s="43"/>
      <c r="BG3555" s="43"/>
      <c r="BH3555" s="43"/>
      <c r="BI3555" s="43"/>
      <c r="BJ3555" s="43"/>
      <c r="BK3555" s="43"/>
      <c r="BL3555" s="43"/>
      <c r="BM3555" s="43"/>
      <c r="BN3555" s="43"/>
      <c r="BO3555" s="43"/>
      <c r="BP3555" s="43"/>
      <c r="BQ3555" s="43"/>
      <c r="BR3555" s="43"/>
      <c r="BS3555" s="43"/>
      <c r="BT3555" s="43"/>
      <c r="BU3555" s="43"/>
      <c r="BV3555" s="43"/>
      <c r="BW3555" s="43"/>
      <c r="BX3555" s="43"/>
      <c r="BY3555" s="43"/>
      <c r="BZ3555" s="43"/>
      <c r="CA3555" s="43"/>
      <c r="CB3555" s="43"/>
      <c r="CC3555" s="43"/>
      <c r="CD3555" s="43"/>
      <c r="CE3555" s="43"/>
      <c r="CF3555" s="43"/>
      <c r="CG3555" s="43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9B96F0-F4A0-4C59-B1F6-61B0A68E9DCE}"/>
</file>

<file path=customXml/itemProps2.xml><?xml version="1.0" encoding="utf-8"?>
<ds:datastoreItem xmlns:ds="http://schemas.openxmlformats.org/officeDocument/2006/customXml" ds:itemID="{15E19BE7-44A9-4CA1-9AD0-6632FE98E041}"/>
</file>

<file path=customXml/itemProps3.xml><?xml version="1.0" encoding="utf-8"?>
<ds:datastoreItem xmlns:ds="http://schemas.openxmlformats.org/officeDocument/2006/customXml" ds:itemID="{A5817441-72DF-4856-8102-B4DA9DE814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ליזה שלו</dc:creator>
  <cp:lastModifiedBy>ליזה שלו</cp:lastModifiedBy>
  <dcterms:created xsi:type="dcterms:W3CDTF">2022-04-26T04:46:09Z</dcterms:created>
  <dcterms:modified xsi:type="dcterms:W3CDTF">2022-04-26T04:47:11Z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